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Beg_Bal">Sheet1!$D$6:$D$364</definedName>
    <definedName name="End_Bal">'[1]no extra payment'!$I$18:$I$377</definedName>
    <definedName name="Extra_Pay">Sheet1!$F$6:$F$364</definedName>
    <definedName name="Header_Row">ROW('[1]no extra payment'!$A$17:$IV$17)</definedName>
    <definedName name="Int">Sheet1!$I$6:$I$364</definedName>
    <definedName name="Interest_Rate">'[1]no extra payment'!$D$7</definedName>
    <definedName name="Last_Row">IF(Values_Entered,Header_Row+Number_of_Payments,Header_Row)</definedName>
    <definedName name="Loan_Amount">'[1]no extra payment'!$D$6</definedName>
    <definedName name="Loan_Start">'[1]no extra payment'!$D$10</definedName>
    <definedName name="Loan_Years">'[1]no extra payment'!$D$8</definedName>
    <definedName name="Num_Pmt_Per_Year">Sheet1!$D$4</definedName>
    <definedName name="Number_of_Payments">MATCH(0.01,End_Bal,-1)+1</definedName>
    <definedName name="Pay_Num">Sheet1!$A$6:$A$364</definedName>
    <definedName name="Princ">Sheet1!$H$6:$H$364</definedName>
    <definedName name="Sched_Pay">Sheet1!$E$6:$E$364</definedName>
    <definedName name="Scheduled_Extra_Payments">Sheet1!#REF!</definedName>
    <definedName name="Scheduled_Monthly_Payment">Sheet1!#REF!</definedName>
    <definedName name="Total_Pay">Sheet1!$G$6:$G$364</definedName>
    <definedName name="Values_Entered">IF(Loan_Amount*Interest_Rate*Loan_Years*Loan_Start&gt;0,1,0)</definedName>
  </definedNames>
  <calcPr calcId="125725"/>
</workbook>
</file>

<file path=xl/calcChain.xml><?xml version="1.0" encoding="utf-8"?>
<calcChain xmlns="http://schemas.openxmlformats.org/spreadsheetml/2006/main">
  <c r="K35" i="1"/>
  <c r="J36"/>
  <c r="K29"/>
  <c r="D10"/>
  <c r="E21"/>
  <c r="F20"/>
  <c r="F10"/>
  <c r="F11"/>
  <c r="C11"/>
  <c r="C12" s="1"/>
  <c r="C13" s="1"/>
  <c r="F12"/>
  <c r="I26"/>
  <c r="H36"/>
  <c r="D11" l="1"/>
  <c r="D12" s="1"/>
  <c r="D13" s="1"/>
  <c r="F21"/>
  <c r="E22"/>
  <c r="M10"/>
  <c r="M11"/>
  <c r="B12" s="1"/>
  <c r="B11"/>
  <c r="E23" l="1"/>
  <c r="E24" s="1"/>
  <c r="F22"/>
  <c r="F23" s="1"/>
  <c r="M12"/>
  <c r="B13" s="1"/>
  <c r="I13"/>
  <c r="E25" l="1"/>
  <c r="F24"/>
  <c r="M13"/>
  <c r="B14" s="1"/>
  <c r="C14"/>
  <c r="D14" s="1"/>
  <c r="C15" l="1"/>
  <c r="D15" s="1"/>
  <c r="E26"/>
  <c r="E27" s="1"/>
  <c r="F25"/>
  <c r="M14" l="1"/>
  <c r="B15" s="1"/>
  <c r="E28"/>
  <c r="C16"/>
  <c r="D16" s="1"/>
  <c r="M15"/>
  <c r="B16" s="1"/>
  <c r="F26"/>
  <c r="F27" s="1"/>
  <c r="C17" l="1"/>
  <c r="D17" s="1"/>
  <c r="E29"/>
  <c r="F28"/>
  <c r="M16" l="1"/>
  <c r="B17" s="1"/>
  <c r="F29"/>
  <c r="C18"/>
  <c r="D18" s="1"/>
  <c r="M17"/>
  <c r="B18" s="1"/>
  <c r="C19" l="1"/>
  <c r="D19" s="1"/>
  <c r="M18"/>
  <c r="B19" s="1"/>
  <c r="M19" l="1"/>
  <c r="B20" s="1"/>
  <c r="C20"/>
  <c r="D20" s="1"/>
  <c r="C21" l="1"/>
  <c r="D21" s="1"/>
  <c r="M20"/>
  <c r="B21" s="1"/>
  <c r="C22" l="1"/>
  <c r="D22" s="1"/>
  <c r="M21"/>
  <c r="B22" s="1"/>
  <c r="I23"/>
  <c r="C23" l="1"/>
  <c r="D23" s="1"/>
  <c r="M22"/>
  <c r="B23" s="1"/>
  <c r="D24" l="1"/>
  <c r="C24"/>
  <c r="M23"/>
  <c r="B24" s="1"/>
  <c r="D25" l="1"/>
  <c r="C25"/>
  <c r="I25"/>
  <c r="M24" l="1"/>
  <c r="B25" s="1"/>
  <c r="C26"/>
  <c r="C27" s="1"/>
  <c r="C28" s="1"/>
  <c r="I36"/>
  <c r="D26" l="1"/>
  <c r="D27" s="1"/>
  <c r="D28" s="1"/>
  <c r="M25"/>
  <c r="B26" s="1"/>
  <c r="M26"/>
  <c r="B27" s="1"/>
  <c r="D29" l="1"/>
  <c r="C29"/>
  <c r="C30" s="1"/>
  <c r="C31" s="1"/>
  <c r="C32" s="1"/>
  <c r="C33" s="1"/>
  <c r="C34" s="1"/>
  <c r="C35" s="1"/>
  <c r="M27"/>
  <c r="B28" s="1"/>
  <c r="D31" l="1"/>
  <c r="D32" s="1"/>
  <c r="D33" s="1"/>
  <c r="D34" s="1"/>
  <c r="D35" s="1"/>
  <c r="M28"/>
  <c r="B29" s="1"/>
  <c r="E30" l="1"/>
  <c r="M29"/>
  <c r="B30" s="1"/>
  <c r="F30" l="1"/>
  <c r="K30" l="1"/>
  <c r="E31" l="1"/>
  <c r="M30"/>
  <c r="B31" s="1"/>
  <c r="F31" l="1"/>
  <c r="K31" l="1"/>
  <c r="E32" l="1"/>
  <c r="E33" s="1"/>
  <c r="M31"/>
  <c r="B32" s="1"/>
  <c r="F32" l="1"/>
  <c r="M32" s="1"/>
  <c r="B33" s="1"/>
  <c r="F33" l="1"/>
  <c r="K33" l="1"/>
  <c r="M33" l="1"/>
  <c r="B34" s="1"/>
  <c r="E34"/>
  <c r="F34" s="1"/>
  <c r="L34" l="1"/>
  <c r="L36" s="1"/>
  <c r="K34" l="1"/>
  <c r="K36" s="1"/>
  <c r="M34" l="1"/>
  <c r="B35" s="1"/>
  <c r="E35"/>
  <c r="F35" l="1"/>
  <c r="M35" s="1"/>
</calcChain>
</file>

<file path=xl/sharedStrings.xml><?xml version="1.0" encoding="utf-8"?>
<sst xmlns="http://schemas.openxmlformats.org/spreadsheetml/2006/main" count="35" uniqueCount="35">
  <si>
    <t>商借金額2</t>
  </si>
  <si>
    <t>商借日期1</t>
  </si>
  <si>
    <t>商借日期2</t>
  </si>
  <si>
    <t>商借金額(本金)1</t>
  </si>
  <si>
    <t>Payment Received Date</t>
  </si>
  <si>
    <t>mm/dd/yyyy</t>
  </si>
  <si>
    <t>10/21/2011</t>
  </si>
  <si>
    <t>(APR 5.12%)</t>
  </si>
  <si>
    <t>(名目)年利率2</t>
  </si>
  <si>
    <t>(名目)年利率1</t>
  </si>
  <si>
    <t>(APR 16.08%)</t>
  </si>
  <si>
    <t>8/31/2012</t>
  </si>
  <si>
    <t>Payment Due Date (mm/dd/yyyy)</t>
  </si>
  <si>
    <t>03/19/2013</t>
  </si>
  <si>
    <t>04/13/2013</t>
  </si>
  <si>
    <t>08/16/2013</t>
  </si>
  <si>
    <t>10/14/2013</t>
  </si>
  <si>
    <t>Paid Interest # 1</t>
  </si>
  <si>
    <t>Paid Principal #2</t>
  </si>
  <si>
    <t>Paid Interest #2</t>
  </si>
  <si>
    <t>Debt #1   Accum. Interest Charged 累計月利1</t>
  </si>
  <si>
    <t>Debt #2 Accum.  Interest Charged  累計月利2</t>
  </si>
  <si>
    <t>TOTAL</t>
  </si>
  <si>
    <t>雅璇的信用卡債(NT Dollar)</t>
  </si>
  <si>
    <t>DEC.2013  ^^</t>
  </si>
  <si>
    <t>Paid Principal # 1</t>
  </si>
  <si>
    <t>TOTAL Beginning Balance 月初積欠</t>
  </si>
  <si>
    <t>TOTAL Ending Balance  月底結算</t>
  </si>
  <si>
    <t>Debt #1 Beginning Principal Balance  積欠本金1</t>
  </si>
  <si>
    <t>Debt #2 Beginning Balance   積欠本金2</t>
  </si>
  <si>
    <t>Payment Rec'd  付款</t>
  </si>
  <si>
    <t>PAYMENT ALLOCATION 付款明細分配</t>
  </si>
  <si>
    <t>^^ If payment of $15,445 is received in Dec. 2013, the debt will be completely paid off.</t>
  </si>
  <si>
    <t>月利率 1</t>
  </si>
  <si>
    <t>月利率 2</t>
  </si>
</sst>
</file>

<file path=xl/styles.xml><?xml version="1.0" encoding="utf-8"?>
<styleSheet xmlns="http://schemas.openxmlformats.org/spreadsheetml/2006/main">
  <numFmts count="5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[$$-409]* #,##0.00_ ;_-[$$-409]* \-#,##0.00\ ;_-[$$-409]* &quot;-&quot;??_ ;_-@_ "/>
    <numFmt numFmtId="165" formatCode="_-* #,##0_-;\-* #,##0_-;_-* &quot;-&quot;??_-;_-@_-"/>
    <numFmt numFmtId="166" formatCode="0.0000%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14" fontId="0" fillId="0" borderId="0" xfId="0" applyNumberFormat="1"/>
    <xf numFmtId="9" fontId="0" fillId="0" borderId="0" xfId="0" applyNumberFormat="1"/>
    <xf numFmtId="164" fontId="0" fillId="0" borderId="0" xfId="2" applyNumberFormat="1" applyFont="1"/>
    <xf numFmtId="165" fontId="0" fillId="0" borderId="0" xfId="1" applyNumberFormat="1" applyFont="1"/>
    <xf numFmtId="0" fontId="0" fillId="0" borderId="2" xfId="0" applyBorder="1"/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1" xfId="0" applyFont="1" applyBorder="1" applyAlignment="1">
      <alignment wrapText="1"/>
    </xf>
    <xf numFmtId="165" fontId="0" fillId="0" borderId="0" xfId="0" applyNumberFormat="1"/>
    <xf numFmtId="0" fontId="0" fillId="0" borderId="0" xfId="0" applyAlignment="1">
      <alignment horizontal="right"/>
    </xf>
    <xf numFmtId="43" fontId="0" fillId="0" borderId="0" xfId="0" applyNumberForma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165" fontId="0" fillId="0" borderId="1" xfId="1" applyNumberFormat="1" applyFont="1" applyBorder="1"/>
    <xf numFmtId="165" fontId="0" fillId="2" borderId="5" xfId="1" applyNumberFormat="1" applyFont="1" applyFill="1" applyBorder="1"/>
    <xf numFmtId="0" fontId="0" fillId="2" borderId="0" xfId="0" applyFill="1"/>
    <xf numFmtId="0" fontId="3" fillId="0" borderId="0" xfId="0" applyFont="1"/>
    <xf numFmtId="14" fontId="0" fillId="2" borderId="0" xfId="0" applyNumberFormat="1" applyFill="1"/>
    <xf numFmtId="165" fontId="0" fillId="2" borderId="0" xfId="1" applyNumberFormat="1" applyFont="1" applyFill="1"/>
    <xf numFmtId="165" fontId="0" fillId="2" borderId="0" xfId="0" applyNumberFormat="1" applyFill="1"/>
    <xf numFmtId="165" fontId="0" fillId="0" borderId="2" xfId="1" applyNumberFormat="1" applyFont="1" applyBorder="1"/>
    <xf numFmtId="165" fontId="0" fillId="0" borderId="4" xfId="1" applyNumberFormat="1" applyFont="1" applyBorder="1"/>
    <xf numFmtId="165" fontId="0" fillId="0" borderId="3" xfId="1" applyNumberFormat="1" applyFont="1" applyBorder="1"/>
    <xf numFmtId="166" fontId="0" fillId="0" borderId="0" xfId="0" applyNumberFormat="1"/>
    <xf numFmtId="10" fontId="0" fillId="0" borderId="0" xfId="3" applyNumberFormat="1" applyFont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ker%20Square%20Condomiunium%20Apartment/mortgage%20payment_schedul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o extra payment"/>
      <sheetName val="Sheet1"/>
      <sheetName val="Sheet2"/>
      <sheetName val="Sheet3"/>
    </sheetNames>
    <sheetDataSet>
      <sheetData sheetId="0">
        <row r="6">
          <cell r="D6">
            <v>300000</v>
          </cell>
        </row>
        <row r="7">
          <cell r="D7">
            <v>5.2499999999999998E-2</v>
          </cell>
        </row>
        <row r="8">
          <cell r="D8">
            <v>30</v>
          </cell>
        </row>
        <row r="10">
          <cell r="D10">
            <v>38443</v>
          </cell>
        </row>
        <row r="18">
          <cell r="I18">
            <v>299312.49889357435</v>
          </cell>
        </row>
        <row r="19">
          <cell r="I19">
            <v>298621.98996980803</v>
          </cell>
        </row>
        <row r="20">
          <cell r="I20">
            <v>297928.46006950026</v>
          </cell>
        </row>
        <row r="21">
          <cell r="I21">
            <v>297231.89597587864</v>
          </cell>
        </row>
        <row r="22">
          <cell r="I22">
            <v>296532.28441434744</v>
          </cell>
        </row>
        <row r="23">
          <cell r="I23">
            <v>295829.61205223453</v>
          </cell>
        </row>
        <row r="24">
          <cell r="I24">
            <v>295123.86549853737</v>
          </cell>
        </row>
        <row r="25">
          <cell r="I25">
            <v>294415.04130366782</v>
          </cell>
        </row>
        <row r="26">
          <cell r="I26">
            <v>293703.10600294569</v>
          </cell>
        </row>
        <row r="27">
          <cell r="I27">
            <v>292988.05598528287</v>
          </cell>
        </row>
        <row r="28">
          <cell r="I28">
            <v>292269.8776237928</v>
          </cell>
        </row>
        <row r="29">
          <cell r="I29">
            <v>291548.55723197124</v>
          </cell>
        </row>
        <row r="30">
          <cell r="I30">
            <v>290824.08106343541</v>
          </cell>
        </row>
        <row r="31">
          <cell r="I31">
            <v>280096.43531166227</v>
          </cell>
        </row>
        <row r="32">
          <cell r="I32">
            <v>279321.85610972514</v>
          </cell>
        </row>
        <row r="33">
          <cell r="I33">
            <v>278543.8881237795</v>
          </cell>
        </row>
        <row r="34">
          <cell r="I34">
            <v>275762.51652789535</v>
          </cell>
        </row>
        <row r="35">
          <cell r="I35">
            <v>267968.97643127921</v>
          </cell>
        </row>
        <row r="36">
          <cell r="I36">
            <v>267141.33959674038</v>
          </cell>
        </row>
        <row r="37">
          <cell r="I37">
            <v>263310.08185105043</v>
          </cell>
        </row>
        <row r="38">
          <cell r="I38">
            <v>261805.4423527231</v>
          </cell>
        </row>
        <row r="39">
          <cell r="I39">
            <v>258950.84005659059</v>
          </cell>
        </row>
        <row r="40">
          <cell r="I40">
            <v>255083.74887541251</v>
          </cell>
        </row>
        <row r="41">
          <cell r="I41">
            <v>252199.73917031675</v>
          </cell>
        </row>
        <row r="42">
          <cell r="I42">
            <v>250303.11192276122</v>
          </cell>
        </row>
        <row r="43">
          <cell r="I43">
            <v>249398.18693099762</v>
          </cell>
        </row>
        <row r="44">
          <cell r="I44">
            <v>248489.30289239506</v>
          </cell>
        </row>
        <row r="45">
          <cell r="I45">
            <v>247576.44248612362</v>
          </cell>
        </row>
        <row r="46">
          <cell r="I46">
            <v>246659.58831557474</v>
          </cell>
        </row>
        <row r="47">
          <cell r="I47">
            <v>245663.72290802971</v>
          </cell>
        </row>
        <row r="48">
          <cell r="I48">
            <v>244738.50058932666</v>
          </cell>
        </row>
        <row r="49">
          <cell r="I49">
            <v>243809.2504229793</v>
          </cell>
        </row>
        <row r="50">
          <cell r="I50">
            <v>240750.95478715416</v>
          </cell>
        </row>
        <row r="51">
          <cell r="I51">
            <v>237804.23910792227</v>
          </cell>
        </row>
        <row r="52">
          <cell r="I52">
            <v>222844.63154759374</v>
          </cell>
        </row>
        <row r="53">
          <cell r="I53">
            <v>220794.57570418878</v>
          </cell>
        </row>
        <row r="54">
          <cell r="I54">
            <v>209760.56086646894</v>
          </cell>
        </row>
        <row r="55">
          <cell r="I55">
            <v>204678.26221383407</v>
          </cell>
        </row>
        <row r="56">
          <cell r="I56">
            <v>203573.72850459392</v>
          </cell>
        </row>
        <row r="57">
          <cell r="I57">
            <v>202464.36246037585</v>
          </cell>
        </row>
        <row r="58">
          <cell r="I58">
            <v>191350.14293971431</v>
          </cell>
        </row>
        <row r="59">
          <cell r="I59">
            <v>190187.29870864988</v>
          </cell>
        </row>
        <row r="60">
          <cell r="I60">
            <v>189019.36703407453</v>
          </cell>
        </row>
        <row r="61">
          <cell r="I61">
            <v>179846.34565842291</v>
          </cell>
        </row>
        <row r="62">
          <cell r="I62">
            <v>177633.13231425284</v>
          </cell>
        </row>
        <row r="63">
          <cell r="I63">
            <v>175410.26616170202</v>
          </cell>
        </row>
        <row r="64">
          <cell r="I64">
            <v>163177.6949697338</v>
          </cell>
        </row>
        <row r="65">
          <cell r="I65">
            <v>149891.58627880071</v>
          </cell>
        </row>
        <row r="66">
          <cell r="I66">
            <v>147547.36086234479</v>
          </cell>
        </row>
        <row r="67">
          <cell r="I67">
            <v>144192.88945969188</v>
          </cell>
        </row>
        <row r="68">
          <cell r="I68">
            <v>140823.73224465235</v>
          </cell>
        </row>
        <row r="69">
          <cell r="I69">
            <v>139439.83496679703</v>
          </cell>
        </row>
        <row r="70">
          <cell r="I70">
            <v>136049.88313835108</v>
          </cell>
        </row>
        <row r="71">
          <cell r="I71">
            <v>130645.10027065569</v>
          </cell>
        </row>
        <row r="72">
          <cell r="I72">
            <v>125216.67147791413</v>
          </cell>
        </row>
        <row r="73">
          <cell r="I73">
            <v>119764.49330920432</v>
          </cell>
        </row>
        <row r="74">
          <cell r="I74">
            <v>114288.46186100641</v>
          </cell>
        </row>
        <row r="75">
          <cell r="I75">
            <v>110788.47277522263</v>
          </cell>
        </row>
        <row r="76">
          <cell r="I76">
            <v>94273.171237188551</v>
          </cell>
        </row>
        <row r="77">
          <cell r="I77">
            <v>85685.615254925564</v>
          </cell>
        </row>
        <row r="78">
          <cell r="I78">
            <v>84060.488715240179</v>
          </cell>
        </row>
        <row r="79">
          <cell r="I79">
            <v>82428.252246943681</v>
          </cell>
        </row>
        <row r="80">
          <cell r="I80">
            <v>80788.874744098386</v>
          </cell>
        </row>
        <row r="81">
          <cell r="I81">
            <v>79142.324964678133</v>
          </cell>
        </row>
        <row r="82">
          <cell r="I82">
            <v>67488.57152997292</v>
          </cell>
        </row>
        <row r="83">
          <cell r="I83">
            <v>55783.832923990878</v>
          </cell>
        </row>
        <row r="84">
          <cell r="I84">
            <v>54027.886086607657</v>
          </cell>
        </row>
        <row r="85">
          <cell r="I85">
            <v>52264.25698181089</v>
          </cell>
        </row>
        <row r="86">
          <cell r="I86">
            <v>50492.911999680633</v>
          </cell>
        </row>
        <row r="87">
          <cell r="I87">
            <v>48713.817383253554</v>
          </cell>
        </row>
        <row r="88">
          <cell r="I88">
            <v>30926.939227879608</v>
          </cell>
        </row>
        <row r="89">
          <cell r="I89">
            <v>16062.243480575904</v>
          </cell>
        </row>
        <row r="90">
          <cell r="I90">
            <v>14132.514689377744</v>
          </cell>
        </row>
        <row r="91">
          <cell r="I91">
            <v>12194.343334718093</v>
          </cell>
        </row>
        <row r="92">
          <cell r="I92">
            <v>10247.692480381806</v>
          </cell>
        </row>
        <row r="93">
          <cell r="I93">
            <v>6292.5250285577968</v>
          </cell>
        </row>
        <row r="94">
          <cell r="I94">
            <v>2320.0537191320582</v>
          </cell>
        </row>
        <row r="95">
          <cell r="I95">
            <v>0</v>
          </cell>
        </row>
        <row r="96">
          <cell r="I96">
            <v>0</v>
          </cell>
        </row>
        <row r="97">
          <cell r="I97">
            <v>0</v>
          </cell>
        </row>
        <row r="98">
          <cell r="I98">
            <v>0</v>
          </cell>
        </row>
        <row r="99">
          <cell r="I99">
            <v>0</v>
          </cell>
        </row>
        <row r="100">
          <cell r="I100">
            <v>0</v>
          </cell>
        </row>
        <row r="101">
          <cell r="I101">
            <v>0</v>
          </cell>
        </row>
        <row r="102">
          <cell r="I102">
            <v>0</v>
          </cell>
        </row>
        <row r="103">
          <cell r="I103">
            <v>0</v>
          </cell>
        </row>
        <row r="104">
          <cell r="I104">
            <v>0</v>
          </cell>
        </row>
        <row r="105">
          <cell r="I105">
            <v>0</v>
          </cell>
        </row>
        <row r="106">
          <cell r="I106">
            <v>0</v>
          </cell>
        </row>
        <row r="107">
          <cell r="I107">
            <v>0</v>
          </cell>
        </row>
        <row r="108">
          <cell r="I108">
            <v>0</v>
          </cell>
        </row>
        <row r="109">
          <cell r="I109">
            <v>0</v>
          </cell>
        </row>
        <row r="110">
          <cell r="I110">
            <v>0</v>
          </cell>
        </row>
        <row r="111">
          <cell r="I111">
            <v>0</v>
          </cell>
        </row>
        <row r="112">
          <cell r="I112">
            <v>0</v>
          </cell>
        </row>
        <row r="113">
          <cell r="I113">
            <v>0</v>
          </cell>
        </row>
        <row r="114">
          <cell r="I114">
            <v>0</v>
          </cell>
        </row>
        <row r="115">
          <cell r="I115">
            <v>0</v>
          </cell>
        </row>
        <row r="116">
          <cell r="I116">
            <v>0</v>
          </cell>
        </row>
        <row r="117">
          <cell r="I117">
            <v>0</v>
          </cell>
        </row>
        <row r="118">
          <cell r="I118">
            <v>0</v>
          </cell>
        </row>
        <row r="119">
          <cell r="I119">
            <v>0</v>
          </cell>
        </row>
        <row r="120">
          <cell r="I120">
            <v>0</v>
          </cell>
        </row>
        <row r="121">
          <cell r="I121">
            <v>0</v>
          </cell>
        </row>
        <row r="122">
          <cell r="I122">
            <v>0</v>
          </cell>
        </row>
        <row r="123">
          <cell r="I123">
            <v>0</v>
          </cell>
        </row>
        <row r="124">
          <cell r="I124">
            <v>0</v>
          </cell>
        </row>
        <row r="125">
          <cell r="I125">
            <v>0</v>
          </cell>
        </row>
        <row r="126">
          <cell r="I126">
            <v>0</v>
          </cell>
        </row>
        <row r="127">
          <cell r="I127">
            <v>0</v>
          </cell>
        </row>
        <row r="128">
          <cell r="I128">
            <v>0</v>
          </cell>
        </row>
        <row r="129">
          <cell r="I129">
            <v>0</v>
          </cell>
        </row>
        <row r="130">
          <cell r="I130">
            <v>0</v>
          </cell>
        </row>
        <row r="131">
          <cell r="I131">
            <v>0</v>
          </cell>
        </row>
        <row r="132">
          <cell r="I132">
            <v>0</v>
          </cell>
        </row>
        <row r="133">
          <cell r="I133">
            <v>0</v>
          </cell>
        </row>
        <row r="134">
          <cell r="I134">
            <v>0</v>
          </cell>
        </row>
        <row r="135">
          <cell r="I135">
            <v>0</v>
          </cell>
        </row>
        <row r="136">
          <cell r="I136">
            <v>0</v>
          </cell>
        </row>
        <row r="137">
          <cell r="I137">
            <v>0</v>
          </cell>
        </row>
        <row r="138">
          <cell r="I138">
            <v>0</v>
          </cell>
        </row>
        <row r="139">
          <cell r="I139">
            <v>0</v>
          </cell>
        </row>
        <row r="140">
          <cell r="I140">
            <v>0</v>
          </cell>
        </row>
        <row r="141">
          <cell r="I141">
            <v>0</v>
          </cell>
        </row>
        <row r="142">
          <cell r="I142">
            <v>0</v>
          </cell>
        </row>
        <row r="143">
          <cell r="I143">
            <v>0</v>
          </cell>
        </row>
        <row r="144">
          <cell r="I144">
            <v>0</v>
          </cell>
        </row>
        <row r="145">
          <cell r="I145">
            <v>0</v>
          </cell>
        </row>
        <row r="146">
          <cell r="I146">
            <v>0</v>
          </cell>
        </row>
        <row r="147">
          <cell r="I147">
            <v>0</v>
          </cell>
        </row>
        <row r="148">
          <cell r="I148">
            <v>0</v>
          </cell>
        </row>
        <row r="149">
          <cell r="I149">
            <v>0</v>
          </cell>
        </row>
        <row r="150">
          <cell r="I150">
            <v>0</v>
          </cell>
        </row>
        <row r="151">
          <cell r="I151">
            <v>0</v>
          </cell>
        </row>
        <row r="152">
          <cell r="I152">
            <v>0</v>
          </cell>
        </row>
        <row r="153">
          <cell r="I153">
            <v>0</v>
          </cell>
        </row>
        <row r="154">
          <cell r="I154">
            <v>0</v>
          </cell>
        </row>
        <row r="155">
          <cell r="I155">
            <v>0</v>
          </cell>
        </row>
        <row r="156">
          <cell r="I156">
            <v>0</v>
          </cell>
        </row>
        <row r="157">
          <cell r="I157">
            <v>0</v>
          </cell>
        </row>
        <row r="158">
          <cell r="I158">
            <v>0</v>
          </cell>
        </row>
        <row r="159">
          <cell r="I159">
            <v>0</v>
          </cell>
        </row>
        <row r="160">
          <cell r="I160">
            <v>0</v>
          </cell>
        </row>
        <row r="161">
          <cell r="I161">
            <v>0</v>
          </cell>
        </row>
        <row r="162">
          <cell r="I162">
            <v>0</v>
          </cell>
        </row>
        <row r="163">
          <cell r="I163">
            <v>0</v>
          </cell>
        </row>
        <row r="164">
          <cell r="I164">
            <v>0</v>
          </cell>
        </row>
        <row r="165">
          <cell r="I165">
            <v>0</v>
          </cell>
        </row>
        <row r="166">
          <cell r="I166">
            <v>0</v>
          </cell>
        </row>
        <row r="167">
          <cell r="I167">
            <v>0</v>
          </cell>
        </row>
        <row r="168">
          <cell r="I168">
            <v>0</v>
          </cell>
        </row>
        <row r="169">
          <cell r="I169">
            <v>0</v>
          </cell>
        </row>
        <row r="170">
          <cell r="I170">
            <v>0</v>
          </cell>
        </row>
        <row r="171">
          <cell r="I171">
            <v>0</v>
          </cell>
        </row>
        <row r="172">
          <cell r="I172">
            <v>0</v>
          </cell>
        </row>
        <row r="173">
          <cell r="I173">
            <v>0</v>
          </cell>
        </row>
        <row r="174">
          <cell r="I174">
            <v>0</v>
          </cell>
        </row>
        <row r="175">
          <cell r="I175">
            <v>0</v>
          </cell>
        </row>
        <row r="176">
          <cell r="I176">
            <v>0</v>
          </cell>
        </row>
        <row r="177">
          <cell r="I177">
            <v>0</v>
          </cell>
        </row>
        <row r="178">
          <cell r="I178">
            <v>0</v>
          </cell>
        </row>
        <row r="179">
          <cell r="I179">
            <v>0</v>
          </cell>
        </row>
        <row r="180">
          <cell r="I180">
            <v>0</v>
          </cell>
        </row>
        <row r="181">
          <cell r="I181">
            <v>0</v>
          </cell>
        </row>
        <row r="182">
          <cell r="I182">
            <v>0</v>
          </cell>
        </row>
        <row r="183">
          <cell r="I183">
            <v>0</v>
          </cell>
        </row>
        <row r="184">
          <cell r="I184">
            <v>0</v>
          </cell>
        </row>
        <row r="185">
          <cell r="I185">
            <v>0</v>
          </cell>
        </row>
        <row r="186">
          <cell r="I186">
            <v>0</v>
          </cell>
        </row>
        <row r="187">
          <cell r="I187">
            <v>0</v>
          </cell>
        </row>
        <row r="188">
          <cell r="I188">
            <v>0</v>
          </cell>
        </row>
        <row r="189">
          <cell r="I189">
            <v>0</v>
          </cell>
        </row>
        <row r="190">
          <cell r="I190">
            <v>0</v>
          </cell>
        </row>
        <row r="191">
          <cell r="I191">
            <v>0</v>
          </cell>
        </row>
        <row r="192">
          <cell r="I192">
            <v>0</v>
          </cell>
        </row>
        <row r="193">
          <cell r="I193">
            <v>0</v>
          </cell>
        </row>
        <row r="194">
          <cell r="I194">
            <v>0</v>
          </cell>
        </row>
        <row r="195">
          <cell r="I195">
            <v>0</v>
          </cell>
        </row>
        <row r="196">
          <cell r="I196">
            <v>0</v>
          </cell>
        </row>
        <row r="197">
          <cell r="I197">
            <v>0</v>
          </cell>
        </row>
        <row r="198">
          <cell r="I198">
            <v>0</v>
          </cell>
        </row>
        <row r="199">
          <cell r="I199">
            <v>0</v>
          </cell>
        </row>
        <row r="200">
          <cell r="I200">
            <v>0</v>
          </cell>
        </row>
        <row r="201">
          <cell r="I201">
            <v>0</v>
          </cell>
        </row>
        <row r="202">
          <cell r="I202">
            <v>0</v>
          </cell>
        </row>
        <row r="203">
          <cell r="I203">
            <v>0</v>
          </cell>
        </row>
        <row r="204">
          <cell r="I204">
            <v>0</v>
          </cell>
        </row>
        <row r="205">
          <cell r="I205">
            <v>0</v>
          </cell>
        </row>
        <row r="206">
          <cell r="I206">
            <v>0</v>
          </cell>
        </row>
        <row r="207">
          <cell r="I207">
            <v>0</v>
          </cell>
        </row>
        <row r="208">
          <cell r="I208">
            <v>0</v>
          </cell>
        </row>
        <row r="209">
          <cell r="I209">
            <v>0</v>
          </cell>
        </row>
        <row r="210">
          <cell r="I210">
            <v>0</v>
          </cell>
        </row>
        <row r="211">
          <cell r="I211">
            <v>0</v>
          </cell>
        </row>
        <row r="212">
          <cell r="I212">
            <v>0</v>
          </cell>
        </row>
        <row r="213">
          <cell r="I213">
            <v>0</v>
          </cell>
        </row>
        <row r="214">
          <cell r="I214">
            <v>0</v>
          </cell>
        </row>
        <row r="215">
          <cell r="I215">
            <v>0</v>
          </cell>
        </row>
        <row r="216">
          <cell r="I216">
            <v>0</v>
          </cell>
        </row>
        <row r="217">
          <cell r="I217">
            <v>0</v>
          </cell>
        </row>
        <row r="218">
          <cell r="I218">
            <v>0</v>
          </cell>
        </row>
        <row r="219">
          <cell r="I219">
            <v>0</v>
          </cell>
        </row>
        <row r="220">
          <cell r="I220">
            <v>0</v>
          </cell>
        </row>
        <row r="221">
          <cell r="I221">
            <v>0</v>
          </cell>
        </row>
        <row r="222">
          <cell r="I222">
            <v>0</v>
          </cell>
        </row>
        <row r="223">
          <cell r="I223">
            <v>0</v>
          </cell>
        </row>
        <row r="224">
          <cell r="I224">
            <v>0</v>
          </cell>
        </row>
        <row r="225">
          <cell r="I225">
            <v>0</v>
          </cell>
        </row>
        <row r="226">
          <cell r="I226">
            <v>0</v>
          </cell>
        </row>
        <row r="227">
          <cell r="I227">
            <v>0</v>
          </cell>
        </row>
        <row r="228">
          <cell r="I228">
            <v>0</v>
          </cell>
        </row>
        <row r="229">
          <cell r="I229">
            <v>0</v>
          </cell>
        </row>
        <row r="230">
          <cell r="I230">
            <v>0</v>
          </cell>
        </row>
        <row r="231">
          <cell r="I231">
            <v>0</v>
          </cell>
        </row>
        <row r="232">
          <cell r="I232">
            <v>0</v>
          </cell>
        </row>
        <row r="233">
          <cell r="I233">
            <v>0</v>
          </cell>
        </row>
        <row r="234">
          <cell r="I234">
            <v>0</v>
          </cell>
        </row>
        <row r="235">
          <cell r="I235">
            <v>0</v>
          </cell>
        </row>
        <row r="236">
          <cell r="I236">
            <v>0</v>
          </cell>
        </row>
        <row r="237">
          <cell r="I237">
            <v>0</v>
          </cell>
        </row>
        <row r="238">
          <cell r="I238">
            <v>0</v>
          </cell>
        </row>
        <row r="239">
          <cell r="I239">
            <v>0</v>
          </cell>
        </row>
        <row r="240">
          <cell r="I240">
            <v>0</v>
          </cell>
        </row>
        <row r="241">
          <cell r="I241">
            <v>0</v>
          </cell>
        </row>
        <row r="242">
          <cell r="I242">
            <v>0</v>
          </cell>
        </row>
        <row r="243">
          <cell r="I243">
            <v>0</v>
          </cell>
        </row>
        <row r="244">
          <cell r="I244">
            <v>0</v>
          </cell>
        </row>
        <row r="245">
          <cell r="I245">
            <v>0</v>
          </cell>
        </row>
        <row r="246">
          <cell r="I246">
            <v>0</v>
          </cell>
        </row>
        <row r="247">
          <cell r="I247">
            <v>0</v>
          </cell>
        </row>
        <row r="248">
          <cell r="I248">
            <v>0</v>
          </cell>
        </row>
        <row r="249">
          <cell r="I249">
            <v>0</v>
          </cell>
        </row>
        <row r="250">
          <cell r="I250">
            <v>0</v>
          </cell>
        </row>
        <row r="251">
          <cell r="I251">
            <v>0</v>
          </cell>
        </row>
        <row r="252">
          <cell r="I252">
            <v>0</v>
          </cell>
        </row>
        <row r="253">
          <cell r="I253">
            <v>0</v>
          </cell>
        </row>
        <row r="254">
          <cell r="I254">
            <v>0</v>
          </cell>
        </row>
        <row r="255">
          <cell r="I255">
            <v>0</v>
          </cell>
        </row>
        <row r="256">
          <cell r="I256">
            <v>0</v>
          </cell>
        </row>
        <row r="257">
          <cell r="I257">
            <v>0</v>
          </cell>
        </row>
        <row r="258">
          <cell r="I258">
            <v>0</v>
          </cell>
        </row>
        <row r="259">
          <cell r="I259">
            <v>0</v>
          </cell>
        </row>
        <row r="260">
          <cell r="I260">
            <v>0</v>
          </cell>
        </row>
        <row r="261">
          <cell r="I261">
            <v>0</v>
          </cell>
        </row>
        <row r="262">
          <cell r="I262">
            <v>0</v>
          </cell>
        </row>
        <row r="263">
          <cell r="I263">
            <v>0</v>
          </cell>
        </row>
        <row r="264">
          <cell r="I264">
            <v>0</v>
          </cell>
        </row>
        <row r="265">
          <cell r="I265">
            <v>0</v>
          </cell>
        </row>
        <row r="266">
          <cell r="I266">
            <v>0</v>
          </cell>
        </row>
        <row r="267">
          <cell r="I267">
            <v>0</v>
          </cell>
        </row>
        <row r="268">
          <cell r="I268">
            <v>0</v>
          </cell>
        </row>
        <row r="269">
          <cell r="I269">
            <v>0</v>
          </cell>
        </row>
        <row r="270">
          <cell r="I270">
            <v>0</v>
          </cell>
        </row>
        <row r="271">
          <cell r="I271">
            <v>0</v>
          </cell>
        </row>
        <row r="272">
          <cell r="I272">
            <v>0</v>
          </cell>
        </row>
        <row r="273">
          <cell r="I273">
            <v>0</v>
          </cell>
        </row>
        <row r="274">
          <cell r="I274">
            <v>0</v>
          </cell>
        </row>
        <row r="275">
          <cell r="I275">
            <v>0</v>
          </cell>
        </row>
        <row r="276">
          <cell r="I276">
            <v>0</v>
          </cell>
        </row>
        <row r="277">
          <cell r="I277">
            <v>0</v>
          </cell>
        </row>
        <row r="278">
          <cell r="I278">
            <v>0</v>
          </cell>
        </row>
        <row r="279">
          <cell r="I279">
            <v>0</v>
          </cell>
        </row>
        <row r="280">
          <cell r="I280">
            <v>0</v>
          </cell>
        </row>
        <row r="281">
          <cell r="I281">
            <v>0</v>
          </cell>
        </row>
        <row r="282">
          <cell r="I282">
            <v>0</v>
          </cell>
        </row>
        <row r="283">
          <cell r="I283">
            <v>0</v>
          </cell>
        </row>
        <row r="284">
          <cell r="I284">
            <v>0</v>
          </cell>
        </row>
        <row r="285">
          <cell r="I285">
            <v>0</v>
          </cell>
        </row>
        <row r="286">
          <cell r="I286">
            <v>0</v>
          </cell>
        </row>
        <row r="287">
          <cell r="I287">
            <v>0</v>
          </cell>
        </row>
        <row r="288">
          <cell r="I288">
            <v>0</v>
          </cell>
        </row>
        <row r="289">
          <cell r="I289">
            <v>0</v>
          </cell>
        </row>
        <row r="290">
          <cell r="I290">
            <v>0</v>
          </cell>
        </row>
        <row r="291">
          <cell r="I291">
            <v>0</v>
          </cell>
        </row>
        <row r="292">
          <cell r="I292">
            <v>0</v>
          </cell>
        </row>
        <row r="293">
          <cell r="I293">
            <v>0</v>
          </cell>
        </row>
        <row r="294">
          <cell r="I294">
            <v>0</v>
          </cell>
        </row>
        <row r="295">
          <cell r="I295">
            <v>0</v>
          </cell>
        </row>
        <row r="296">
          <cell r="I296">
            <v>0</v>
          </cell>
        </row>
        <row r="297">
          <cell r="I297">
            <v>0</v>
          </cell>
        </row>
        <row r="298">
          <cell r="I298">
            <v>0</v>
          </cell>
        </row>
        <row r="299">
          <cell r="I299">
            <v>0</v>
          </cell>
        </row>
        <row r="300">
          <cell r="I300">
            <v>0</v>
          </cell>
        </row>
        <row r="301">
          <cell r="I301">
            <v>0</v>
          </cell>
        </row>
        <row r="302">
          <cell r="I302">
            <v>0</v>
          </cell>
        </row>
        <row r="303">
          <cell r="I303">
            <v>0</v>
          </cell>
        </row>
        <row r="304">
          <cell r="I304">
            <v>0</v>
          </cell>
        </row>
        <row r="305">
          <cell r="I305">
            <v>0</v>
          </cell>
        </row>
        <row r="306">
          <cell r="I306">
            <v>0</v>
          </cell>
        </row>
        <row r="307">
          <cell r="I307">
            <v>0</v>
          </cell>
        </row>
        <row r="308">
          <cell r="I308">
            <v>0</v>
          </cell>
        </row>
        <row r="309">
          <cell r="I309">
            <v>0</v>
          </cell>
        </row>
        <row r="310">
          <cell r="I310">
            <v>0</v>
          </cell>
        </row>
        <row r="311">
          <cell r="I311">
            <v>0</v>
          </cell>
        </row>
        <row r="312">
          <cell r="I312">
            <v>0</v>
          </cell>
        </row>
        <row r="313">
          <cell r="I313">
            <v>0</v>
          </cell>
        </row>
        <row r="314">
          <cell r="I314">
            <v>0</v>
          </cell>
        </row>
        <row r="315">
          <cell r="I315">
            <v>0</v>
          </cell>
        </row>
        <row r="316">
          <cell r="I316">
            <v>0</v>
          </cell>
        </row>
        <row r="317">
          <cell r="I317">
            <v>0</v>
          </cell>
        </row>
        <row r="318">
          <cell r="I318">
            <v>0</v>
          </cell>
        </row>
        <row r="319">
          <cell r="I319">
            <v>0</v>
          </cell>
        </row>
        <row r="320">
          <cell r="I320">
            <v>0</v>
          </cell>
        </row>
        <row r="321">
          <cell r="I321">
            <v>0</v>
          </cell>
        </row>
        <row r="322">
          <cell r="I322">
            <v>0</v>
          </cell>
        </row>
        <row r="323">
          <cell r="I323">
            <v>0</v>
          </cell>
        </row>
        <row r="324">
          <cell r="I324">
            <v>0</v>
          </cell>
        </row>
        <row r="325">
          <cell r="I325">
            <v>0</v>
          </cell>
        </row>
        <row r="326">
          <cell r="I326">
            <v>0</v>
          </cell>
        </row>
        <row r="327">
          <cell r="I327">
            <v>0</v>
          </cell>
        </row>
        <row r="328">
          <cell r="I328">
            <v>0</v>
          </cell>
        </row>
        <row r="329">
          <cell r="I329">
            <v>0</v>
          </cell>
        </row>
        <row r="330">
          <cell r="I330">
            <v>0</v>
          </cell>
        </row>
        <row r="331">
          <cell r="I331">
            <v>0</v>
          </cell>
        </row>
        <row r="332">
          <cell r="I332">
            <v>0</v>
          </cell>
        </row>
        <row r="333">
          <cell r="I333">
            <v>0</v>
          </cell>
        </row>
        <row r="334">
          <cell r="I334">
            <v>0</v>
          </cell>
        </row>
        <row r="335">
          <cell r="I335">
            <v>0</v>
          </cell>
        </row>
        <row r="336">
          <cell r="I336">
            <v>0</v>
          </cell>
        </row>
        <row r="337">
          <cell r="I337">
            <v>0</v>
          </cell>
        </row>
        <row r="338">
          <cell r="I338">
            <v>0</v>
          </cell>
        </row>
        <row r="339">
          <cell r="I339">
            <v>0</v>
          </cell>
        </row>
        <row r="340">
          <cell r="I340">
            <v>0</v>
          </cell>
        </row>
        <row r="341">
          <cell r="I341">
            <v>0</v>
          </cell>
        </row>
        <row r="342">
          <cell r="I342">
            <v>0</v>
          </cell>
        </row>
        <row r="343">
          <cell r="I343">
            <v>0</v>
          </cell>
        </row>
        <row r="344">
          <cell r="I344">
            <v>0</v>
          </cell>
        </row>
        <row r="345">
          <cell r="I345">
            <v>0</v>
          </cell>
        </row>
        <row r="346">
          <cell r="I346">
            <v>0</v>
          </cell>
        </row>
        <row r="347">
          <cell r="I347">
            <v>0</v>
          </cell>
        </row>
        <row r="348">
          <cell r="I348">
            <v>0</v>
          </cell>
        </row>
        <row r="349">
          <cell r="I349">
            <v>0</v>
          </cell>
        </row>
        <row r="350">
          <cell r="I350">
            <v>0</v>
          </cell>
        </row>
        <row r="351">
          <cell r="I351">
            <v>0</v>
          </cell>
        </row>
        <row r="352">
          <cell r="I352">
            <v>0</v>
          </cell>
        </row>
        <row r="353">
          <cell r="I353">
            <v>0</v>
          </cell>
        </row>
        <row r="354">
          <cell r="I354">
            <v>0</v>
          </cell>
        </row>
        <row r="355">
          <cell r="I355">
            <v>0</v>
          </cell>
        </row>
        <row r="356">
          <cell r="I356">
            <v>0</v>
          </cell>
        </row>
        <row r="357">
          <cell r="I357">
            <v>0</v>
          </cell>
        </row>
        <row r="358">
          <cell r="I358">
            <v>0</v>
          </cell>
        </row>
        <row r="359">
          <cell r="I359">
            <v>0</v>
          </cell>
        </row>
        <row r="360">
          <cell r="I360">
            <v>0</v>
          </cell>
        </row>
        <row r="361">
          <cell r="I361">
            <v>0</v>
          </cell>
        </row>
        <row r="362">
          <cell r="I362">
            <v>0</v>
          </cell>
        </row>
        <row r="363">
          <cell r="I363">
            <v>0</v>
          </cell>
        </row>
        <row r="364">
          <cell r="I364">
            <v>0</v>
          </cell>
        </row>
        <row r="365">
          <cell r="I365">
            <v>0</v>
          </cell>
        </row>
        <row r="366">
          <cell r="I366">
            <v>0</v>
          </cell>
        </row>
        <row r="367">
          <cell r="I367">
            <v>0</v>
          </cell>
        </row>
        <row r="368">
          <cell r="I368">
            <v>0</v>
          </cell>
        </row>
        <row r="369">
          <cell r="I369">
            <v>0</v>
          </cell>
        </row>
        <row r="370">
          <cell r="I370">
            <v>0</v>
          </cell>
        </row>
        <row r="371">
          <cell r="I371">
            <v>0</v>
          </cell>
        </row>
        <row r="372">
          <cell r="I372">
            <v>0</v>
          </cell>
        </row>
        <row r="373">
          <cell r="I373">
            <v>0</v>
          </cell>
        </row>
        <row r="374">
          <cell r="I374">
            <v>0</v>
          </cell>
        </row>
        <row r="375">
          <cell r="I375">
            <v>0</v>
          </cell>
        </row>
        <row r="376">
          <cell r="I376">
            <v>0</v>
          </cell>
        </row>
        <row r="377">
          <cell r="I377">
            <v>0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8"/>
  <sheetViews>
    <sheetView tabSelected="1" workbookViewId="0">
      <selection activeCell="A6" sqref="A6:XFD6"/>
    </sheetView>
  </sheetViews>
  <sheetFormatPr defaultRowHeight="15"/>
  <cols>
    <col min="1" max="1" width="18.140625" customWidth="1"/>
    <col min="2" max="6" width="13" customWidth="1"/>
    <col min="7" max="7" width="12.85546875" customWidth="1"/>
    <col min="8" max="8" width="13" customWidth="1"/>
    <col min="9" max="13" width="12.85546875" customWidth="1"/>
  </cols>
  <sheetData>
    <row r="1" spans="1:13">
      <c r="A1" t="s">
        <v>23</v>
      </c>
    </row>
    <row r="2" spans="1:13">
      <c r="D2" t="s">
        <v>5</v>
      </c>
    </row>
    <row r="3" spans="1:13">
      <c r="A3" t="s">
        <v>3</v>
      </c>
      <c r="B3" s="3">
        <v>98000</v>
      </c>
      <c r="C3" t="s">
        <v>1</v>
      </c>
      <c r="D3" s="1" t="s">
        <v>6</v>
      </c>
      <c r="E3" t="s">
        <v>9</v>
      </c>
      <c r="F3" s="2">
        <v>0.05</v>
      </c>
      <c r="G3" t="s">
        <v>7</v>
      </c>
      <c r="H3" t="s">
        <v>33</v>
      </c>
      <c r="I3" s="25">
        <v>4.267E-3</v>
      </c>
    </row>
    <row r="4" spans="1:13">
      <c r="A4" t="s">
        <v>0</v>
      </c>
      <c r="B4" s="3">
        <v>70000</v>
      </c>
      <c r="C4" t="s">
        <v>2</v>
      </c>
      <c r="D4" s="1" t="s">
        <v>11</v>
      </c>
      <c r="E4" t="s">
        <v>8</v>
      </c>
      <c r="F4" s="2">
        <v>0.15</v>
      </c>
      <c r="G4" t="s">
        <v>10</v>
      </c>
      <c r="H4" t="s">
        <v>34</v>
      </c>
      <c r="I4" s="26">
        <v>1.34E-2</v>
      </c>
    </row>
    <row r="6" spans="1:13" ht="15.75" thickBot="1"/>
    <row r="7" spans="1:13" ht="18.75" customHeight="1" thickBot="1">
      <c r="I7" s="27" t="s">
        <v>31</v>
      </c>
      <c r="J7" s="28"/>
      <c r="K7" s="28"/>
      <c r="L7" s="29"/>
    </row>
    <row r="8" spans="1:13" ht="90.75" customHeight="1" thickBot="1">
      <c r="A8" s="13" t="s">
        <v>12</v>
      </c>
      <c r="B8" s="13" t="s">
        <v>26</v>
      </c>
      <c r="C8" s="14" t="s">
        <v>28</v>
      </c>
      <c r="D8" s="14" t="s">
        <v>20</v>
      </c>
      <c r="E8" s="14" t="s">
        <v>29</v>
      </c>
      <c r="F8" s="14" t="s">
        <v>21</v>
      </c>
      <c r="G8" s="9" t="s">
        <v>4</v>
      </c>
      <c r="H8" s="9" t="s">
        <v>30</v>
      </c>
      <c r="I8" s="6" t="s">
        <v>25</v>
      </c>
      <c r="J8" s="7" t="s">
        <v>17</v>
      </c>
      <c r="K8" s="7" t="s">
        <v>18</v>
      </c>
      <c r="L8" s="8" t="s">
        <v>19</v>
      </c>
      <c r="M8" s="9" t="s">
        <v>27</v>
      </c>
    </row>
    <row r="10" spans="1:13">
      <c r="A10" s="1">
        <v>40554</v>
      </c>
      <c r="B10" s="4">
        <v>98000</v>
      </c>
      <c r="C10" s="4">
        <v>98000</v>
      </c>
      <c r="D10" s="10">
        <f>C10*0.4267%</f>
        <v>418.166</v>
      </c>
      <c r="E10">
        <v>0</v>
      </c>
      <c r="F10">
        <f t="shared" ref="F10:F12" si="0">E10*1.34%</f>
        <v>0</v>
      </c>
      <c r="H10">
        <v>0</v>
      </c>
      <c r="I10">
        <v>0</v>
      </c>
      <c r="J10">
        <v>0</v>
      </c>
      <c r="K10">
        <v>0</v>
      </c>
      <c r="L10">
        <v>0</v>
      </c>
      <c r="M10" s="4">
        <f>(C10+D10-I10-J10)+(E10+F10-K10-L10)</f>
        <v>98418.165999999997</v>
      </c>
    </row>
    <row r="11" spans="1:13">
      <c r="A11" s="1">
        <v>40555</v>
      </c>
      <c r="B11" s="4">
        <f t="shared" ref="B11:B19" si="1">M10</f>
        <v>98418.165999999997</v>
      </c>
      <c r="C11" s="10">
        <f>(C10-I10)</f>
        <v>98000</v>
      </c>
      <c r="D11" s="10">
        <f t="shared" ref="D11:D13" si="2">(C11+D10-J10)*0.4267%+(D10-J10)</f>
        <v>838.11631432199999</v>
      </c>
      <c r="E11">
        <v>0</v>
      </c>
      <c r="F11">
        <f t="shared" si="0"/>
        <v>0</v>
      </c>
      <c r="H11">
        <v>0</v>
      </c>
      <c r="I11">
        <v>0</v>
      </c>
      <c r="J11">
        <v>0</v>
      </c>
      <c r="K11">
        <v>0</v>
      </c>
      <c r="L11">
        <v>0</v>
      </c>
      <c r="M11" s="4">
        <f>(C11+D11-I11-J11)+(E11+F11-K11-L11)</f>
        <v>98838.116314322004</v>
      </c>
    </row>
    <row r="12" spans="1:13">
      <c r="A12" s="1">
        <v>40909</v>
      </c>
      <c r="B12" s="4">
        <f t="shared" si="1"/>
        <v>98838.116314322004</v>
      </c>
      <c r="C12" s="10">
        <f t="shared" ref="C12:C35" si="3">(C11-I11)</f>
        <v>98000</v>
      </c>
      <c r="D12" s="10">
        <f t="shared" si="2"/>
        <v>1259.8585566352119</v>
      </c>
      <c r="E12">
        <v>0</v>
      </c>
      <c r="F12">
        <f t="shared" si="0"/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4">
        <f>(C12+D12-I12-J12)+(E12+F12-K12-L12)</f>
        <v>99259.858556635212</v>
      </c>
    </row>
    <row r="13" spans="1:13">
      <c r="A13" s="1">
        <v>40910</v>
      </c>
      <c r="B13" s="4">
        <f t="shared" si="1"/>
        <v>99259.858556635212</v>
      </c>
      <c r="C13" s="10">
        <f t="shared" si="3"/>
        <v>98000</v>
      </c>
      <c r="D13" s="10">
        <f t="shared" si="2"/>
        <v>1683.4003730963743</v>
      </c>
      <c r="E13">
        <v>0</v>
      </c>
      <c r="F13">
        <v>0</v>
      </c>
      <c r="G13" s="1">
        <v>40941</v>
      </c>
      <c r="H13" s="4">
        <v>72900</v>
      </c>
      <c r="I13" s="4">
        <f>H13-J13</f>
        <v>71217</v>
      </c>
      <c r="J13" s="4">
        <v>1683</v>
      </c>
      <c r="K13">
        <v>0</v>
      </c>
      <c r="L13">
        <v>0</v>
      </c>
      <c r="M13" s="4">
        <f>(C13+D13-I13-J13)+(E13+F13-K13-L13)</f>
        <v>26783.400373096374</v>
      </c>
    </row>
    <row r="14" spans="1:13">
      <c r="A14" s="1">
        <v>40911</v>
      </c>
      <c r="B14" s="4">
        <f t="shared" si="1"/>
        <v>26783.400373096374</v>
      </c>
      <c r="C14" s="10">
        <f t="shared" si="3"/>
        <v>26783</v>
      </c>
      <c r="D14" s="10">
        <f>(C14+D13-J13)*0.4267%+(D13-J13)</f>
        <v>114.68514248837656</v>
      </c>
      <c r="E14">
        <v>0</v>
      </c>
      <c r="F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s="4">
        <f t="shared" ref="M14:M35" si="4">(C14+D14-I14-J14)+(E14+F14-K14-L14)</f>
        <v>26897.685142488375</v>
      </c>
    </row>
    <row r="15" spans="1:13">
      <c r="A15" s="1">
        <v>40912</v>
      </c>
      <c r="B15" s="4">
        <f t="shared" si="1"/>
        <v>26897.685142488375</v>
      </c>
      <c r="C15" s="10">
        <f t="shared" si="3"/>
        <v>26783</v>
      </c>
      <c r="D15" s="10">
        <f t="shared" ref="D15:D21" si="5">(C15+D14-J14)*0.4267%+(D14-J14)</f>
        <v>229.45756499137445</v>
      </c>
      <c r="E15">
        <v>0</v>
      </c>
      <c r="F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s="4">
        <f t="shared" si="4"/>
        <v>27012.457564991375</v>
      </c>
    </row>
    <row r="16" spans="1:13">
      <c r="A16" s="1">
        <v>40913</v>
      </c>
      <c r="B16" s="4">
        <f t="shared" si="1"/>
        <v>27012.457564991375</v>
      </c>
      <c r="C16" s="10">
        <f t="shared" si="3"/>
        <v>26783</v>
      </c>
      <c r="D16" s="10">
        <f t="shared" si="5"/>
        <v>344.71972142119262</v>
      </c>
      <c r="E16">
        <v>0</v>
      </c>
      <c r="F16">
        <v>0</v>
      </c>
      <c r="H16">
        <v>0</v>
      </c>
      <c r="I16">
        <v>0</v>
      </c>
      <c r="J16">
        <v>0</v>
      </c>
      <c r="K16">
        <v>0</v>
      </c>
      <c r="L16">
        <v>0</v>
      </c>
      <c r="M16" s="4">
        <f t="shared" si="4"/>
        <v>27127.719721421192</v>
      </c>
    </row>
    <row r="17" spans="1:13">
      <c r="A17" s="1">
        <v>40914</v>
      </c>
      <c r="B17" s="4">
        <f t="shared" si="1"/>
        <v>27127.719721421192</v>
      </c>
      <c r="C17" s="10">
        <f t="shared" si="3"/>
        <v>26783</v>
      </c>
      <c r="D17" s="10">
        <f t="shared" si="5"/>
        <v>460.47370147249683</v>
      </c>
      <c r="E17">
        <v>0</v>
      </c>
      <c r="F17">
        <v>0</v>
      </c>
      <c r="H17">
        <v>0</v>
      </c>
      <c r="I17">
        <v>0</v>
      </c>
      <c r="J17">
        <v>0</v>
      </c>
      <c r="K17">
        <v>0</v>
      </c>
      <c r="L17">
        <v>0</v>
      </c>
      <c r="M17" s="4">
        <f t="shared" si="4"/>
        <v>27243.473701472496</v>
      </c>
    </row>
    <row r="18" spans="1:13">
      <c r="A18" s="1">
        <v>40915</v>
      </c>
      <c r="B18" s="4">
        <f t="shared" si="1"/>
        <v>27243.473701472496</v>
      </c>
      <c r="C18" s="10">
        <f t="shared" si="3"/>
        <v>26783</v>
      </c>
      <c r="D18" s="10">
        <f t="shared" si="5"/>
        <v>576.72160375668</v>
      </c>
      <c r="E18">
        <v>0</v>
      </c>
      <c r="F18">
        <v>0</v>
      </c>
      <c r="H18">
        <v>0</v>
      </c>
      <c r="I18">
        <v>0</v>
      </c>
      <c r="J18">
        <v>0</v>
      </c>
      <c r="K18">
        <v>0</v>
      </c>
      <c r="L18">
        <v>0</v>
      </c>
      <c r="M18" s="4">
        <f t="shared" si="4"/>
        <v>27359.72160375668</v>
      </c>
    </row>
    <row r="19" spans="1:13">
      <c r="A19" s="1">
        <v>40916</v>
      </c>
      <c r="B19" s="4">
        <f t="shared" si="1"/>
        <v>27359.72160375668</v>
      </c>
      <c r="C19" s="10">
        <f t="shared" si="3"/>
        <v>26783</v>
      </c>
      <c r="D19" s="10">
        <f t="shared" si="5"/>
        <v>693.46553583990976</v>
      </c>
      <c r="E19">
        <v>0</v>
      </c>
      <c r="F19">
        <v>0</v>
      </c>
      <c r="H19">
        <v>0</v>
      </c>
      <c r="I19">
        <v>0</v>
      </c>
      <c r="J19">
        <v>0</v>
      </c>
      <c r="K19">
        <v>0</v>
      </c>
      <c r="L19">
        <v>0</v>
      </c>
      <c r="M19" s="4">
        <f t="shared" si="4"/>
        <v>27476.46553583991</v>
      </c>
    </row>
    <row r="20" spans="1:13">
      <c r="A20" s="1">
        <v>40917</v>
      </c>
      <c r="B20" s="4">
        <f>M19+70000</f>
        <v>97476.465535839903</v>
      </c>
      <c r="C20" s="10">
        <f t="shared" si="3"/>
        <v>26783</v>
      </c>
      <c r="D20" s="10">
        <f t="shared" si="5"/>
        <v>810.70761428133869</v>
      </c>
      <c r="E20" s="4">
        <v>70000</v>
      </c>
      <c r="F20" s="10">
        <f>E20*1.34%</f>
        <v>938</v>
      </c>
      <c r="H20">
        <v>0</v>
      </c>
      <c r="I20">
        <v>0</v>
      </c>
      <c r="J20">
        <v>0</v>
      </c>
      <c r="K20">
        <v>0</v>
      </c>
      <c r="L20">
        <v>0</v>
      </c>
      <c r="M20" s="4">
        <f t="shared" si="4"/>
        <v>98531.707614281331</v>
      </c>
    </row>
    <row r="21" spans="1:13">
      <c r="A21" s="1">
        <v>40918</v>
      </c>
      <c r="B21" s="4">
        <f t="shared" ref="B21:B30" si="6">M20</f>
        <v>98531.707614281331</v>
      </c>
      <c r="C21" s="10">
        <f t="shared" si="3"/>
        <v>26783</v>
      </c>
      <c r="D21" s="10">
        <f t="shared" si="5"/>
        <v>928.44996467147712</v>
      </c>
      <c r="E21" s="4">
        <f>E20-K20</f>
        <v>70000</v>
      </c>
      <c r="F21" s="10">
        <f>(E21+F20-L20)*1.34%+(F20-L20)</f>
        <v>1888.5691999999999</v>
      </c>
      <c r="H21">
        <v>0</v>
      </c>
      <c r="I21">
        <v>0</v>
      </c>
      <c r="J21">
        <v>0</v>
      </c>
      <c r="K21">
        <v>0</v>
      </c>
      <c r="L21">
        <v>0</v>
      </c>
      <c r="M21" s="4">
        <f t="shared" si="4"/>
        <v>99600.019164671481</v>
      </c>
    </row>
    <row r="22" spans="1:13">
      <c r="A22" s="1">
        <v>40919</v>
      </c>
      <c r="B22" s="4">
        <f t="shared" si="6"/>
        <v>99600.019164671481</v>
      </c>
      <c r="C22" s="10">
        <f t="shared" si="3"/>
        <v>26783</v>
      </c>
      <c r="D22" s="10">
        <f>(C22+D21-J21)*0.4267%+(D21-J21)</f>
        <v>1046.6947216707304</v>
      </c>
      <c r="E22" s="4">
        <f t="shared" ref="E22:E35" si="7">E21-K21</f>
        <v>70000</v>
      </c>
      <c r="F22" s="10">
        <f t="shared" ref="F22:F35" si="8">(E22+F21-L21)*1.34%+(F21-L21)</f>
        <v>2851.87602728</v>
      </c>
      <c r="H22">
        <v>0</v>
      </c>
      <c r="I22">
        <v>0</v>
      </c>
      <c r="J22">
        <v>0</v>
      </c>
      <c r="K22">
        <v>0</v>
      </c>
      <c r="L22">
        <v>0</v>
      </c>
      <c r="M22" s="4">
        <f t="shared" si="4"/>
        <v>100681.57074895073</v>
      </c>
    </row>
    <row r="23" spans="1:13">
      <c r="A23" s="1">
        <v>40920</v>
      </c>
      <c r="B23" s="4">
        <f t="shared" si="6"/>
        <v>100681.57074895073</v>
      </c>
      <c r="C23" s="10">
        <f t="shared" si="3"/>
        <v>26783</v>
      </c>
      <c r="D23" s="10">
        <f t="shared" ref="D23:D27" si="9">(C23+D22-J22)*0.4267%+(D22-J22)</f>
        <v>1165.4440290480993</v>
      </c>
      <c r="E23" s="4">
        <f t="shared" si="7"/>
        <v>70000</v>
      </c>
      <c r="F23" s="10">
        <f t="shared" si="8"/>
        <v>3828.0911660455522</v>
      </c>
      <c r="G23" s="1">
        <v>41072</v>
      </c>
      <c r="H23" s="4">
        <v>5000</v>
      </c>
      <c r="I23" s="10">
        <f>H23-J23</f>
        <v>3835</v>
      </c>
      <c r="J23" s="10">
        <v>1165</v>
      </c>
      <c r="K23">
        <v>0</v>
      </c>
      <c r="L23">
        <v>0</v>
      </c>
      <c r="M23" s="4">
        <f t="shared" si="4"/>
        <v>96776.535195093646</v>
      </c>
    </row>
    <row r="24" spans="1:13">
      <c r="A24" s="1">
        <v>41275</v>
      </c>
      <c r="B24" s="4">
        <f t="shared" si="6"/>
        <v>96776.535195093646</v>
      </c>
      <c r="C24" s="10">
        <f t="shared" si="3"/>
        <v>22948</v>
      </c>
      <c r="D24" s="10">
        <f t="shared" si="9"/>
        <v>98.365039720047548</v>
      </c>
      <c r="E24" s="4">
        <f t="shared" si="7"/>
        <v>70000</v>
      </c>
      <c r="F24" s="10">
        <f t="shared" si="8"/>
        <v>4817.3875876705624</v>
      </c>
      <c r="I24">
        <v>0</v>
      </c>
      <c r="J24">
        <v>0</v>
      </c>
      <c r="K24">
        <v>0</v>
      </c>
      <c r="L24">
        <v>0</v>
      </c>
      <c r="M24" s="4">
        <f t="shared" si="4"/>
        <v>97863.752627390611</v>
      </c>
    </row>
    <row r="25" spans="1:13">
      <c r="A25" s="1">
        <v>41276</v>
      </c>
      <c r="B25" s="4">
        <f t="shared" si="6"/>
        <v>97863.752627390611</v>
      </c>
      <c r="C25" s="10">
        <f t="shared" si="3"/>
        <v>22948</v>
      </c>
      <c r="D25" s="10">
        <f t="shared" si="9"/>
        <v>196.70387934453299</v>
      </c>
      <c r="E25" s="4">
        <f t="shared" si="7"/>
        <v>70000</v>
      </c>
      <c r="F25" s="10">
        <f t="shared" si="8"/>
        <v>5819.9405813453477</v>
      </c>
      <c r="G25" s="1">
        <v>41580</v>
      </c>
      <c r="H25" s="4">
        <v>10000</v>
      </c>
      <c r="I25" s="10">
        <f>H25-J25</f>
        <v>9803</v>
      </c>
      <c r="J25" s="10">
        <v>197</v>
      </c>
      <c r="K25">
        <v>0</v>
      </c>
      <c r="L25">
        <v>0</v>
      </c>
      <c r="M25" s="4">
        <f t="shared" si="4"/>
        <v>88964.644460689888</v>
      </c>
    </row>
    <row r="26" spans="1:13">
      <c r="A26" s="1">
        <v>41277</v>
      </c>
      <c r="B26" s="4">
        <f t="shared" si="6"/>
        <v>88964.644460689888</v>
      </c>
      <c r="C26" s="10">
        <f t="shared" si="3"/>
        <v>13145</v>
      </c>
      <c r="D26" s="10">
        <f t="shared" si="9"/>
        <v>55.792330797696117</v>
      </c>
      <c r="E26" s="4">
        <f t="shared" si="7"/>
        <v>70000</v>
      </c>
      <c r="F26" s="10">
        <f t="shared" si="8"/>
        <v>6835.9277851353754</v>
      </c>
      <c r="G26" s="11" t="s">
        <v>13</v>
      </c>
      <c r="H26" s="4">
        <v>7000</v>
      </c>
      <c r="I26" s="10">
        <f>H26-67</f>
        <v>6933</v>
      </c>
      <c r="J26" s="10">
        <v>56</v>
      </c>
      <c r="K26">
        <v>0</v>
      </c>
      <c r="L26">
        <v>0</v>
      </c>
      <c r="M26" s="4">
        <f t="shared" si="4"/>
        <v>83047.720115933073</v>
      </c>
    </row>
    <row r="27" spans="1:13">
      <c r="A27" s="1">
        <v>41278</v>
      </c>
      <c r="B27" s="4">
        <f t="shared" si="6"/>
        <v>83047.720115933073</v>
      </c>
      <c r="C27" s="10">
        <f t="shared" si="3"/>
        <v>6212</v>
      </c>
      <c r="D27" s="10">
        <f t="shared" si="9"/>
        <v>26.298048673209887</v>
      </c>
      <c r="E27" s="4">
        <f t="shared" si="7"/>
        <v>70000</v>
      </c>
      <c r="F27" s="10">
        <f t="shared" si="8"/>
        <v>7865.5292174561891</v>
      </c>
      <c r="G27" s="11" t="s">
        <v>14</v>
      </c>
      <c r="H27" s="4">
        <v>7000</v>
      </c>
      <c r="I27" s="10">
        <v>6212</v>
      </c>
      <c r="J27" s="10">
        <v>26</v>
      </c>
      <c r="K27">
        <v>0</v>
      </c>
      <c r="L27">
        <v>762</v>
      </c>
      <c r="M27" s="4">
        <f t="shared" si="4"/>
        <v>77103.827266129403</v>
      </c>
    </row>
    <row r="28" spans="1:13">
      <c r="A28" s="1">
        <v>41279</v>
      </c>
      <c r="B28" s="4">
        <f t="shared" si="6"/>
        <v>77103.827266129403</v>
      </c>
      <c r="C28">
        <f t="shared" si="3"/>
        <v>0</v>
      </c>
      <c r="D28" s="10">
        <f>(C28+D27)*0.4267%+(D27-J27)</f>
        <v>0.41026244689847408</v>
      </c>
      <c r="E28" s="4">
        <f t="shared" si="7"/>
        <v>70000</v>
      </c>
      <c r="F28" s="10">
        <f t="shared" si="8"/>
        <v>8136.716508970102</v>
      </c>
      <c r="H28">
        <v>0</v>
      </c>
      <c r="I28">
        <v>0</v>
      </c>
      <c r="J28">
        <v>0</v>
      </c>
      <c r="K28">
        <v>0</v>
      </c>
      <c r="L28">
        <v>0</v>
      </c>
      <c r="M28" s="4">
        <f t="shared" si="4"/>
        <v>78137.126771416995</v>
      </c>
    </row>
    <row r="29" spans="1:13">
      <c r="A29" s="1">
        <v>41280</v>
      </c>
      <c r="B29" s="4">
        <f t="shared" si="6"/>
        <v>78137.126771416995</v>
      </c>
      <c r="C29">
        <f t="shared" si="3"/>
        <v>0</v>
      </c>
      <c r="D29" s="10">
        <f>(C29+D28)*0.4267%+(D28-J28)</f>
        <v>0.41201303675938988</v>
      </c>
      <c r="E29" s="4">
        <f t="shared" si="7"/>
        <v>70000</v>
      </c>
      <c r="F29" s="10">
        <f t="shared" si="8"/>
        <v>9183.7485101903021</v>
      </c>
      <c r="G29" s="1">
        <v>41553</v>
      </c>
      <c r="H29" s="4">
        <v>17000</v>
      </c>
      <c r="I29">
        <v>0</v>
      </c>
      <c r="J29">
        <v>0</v>
      </c>
      <c r="K29" s="10">
        <f>H29-I29-J29-L29</f>
        <v>7816</v>
      </c>
      <c r="L29" s="10">
        <v>9184</v>
      </c>
      <c r="M29" s="4">
        <f t="shared" si="4"/>
        <v>62184.160523227059</v>
      </c>
    </row>
    <row r="30" spans="1:13">
      <c r="A30" s="1">
        <v>41281</v>
      </c>
      <c r="B30" s="4">
        <f t="shared" si="6"/>
        <v>62184.160523227059</v>
      </c>
      <c r="C30">
        <f t="shared" si="3"/>
        <v>0</v>
      </c>
      <c r="D30">
        <v>0</v>
      </c>
      <c r="E30" s="4">
        <f t="shared" si="7"/>
        <v>62184</v>
      </c>
      <c r="F30" s="10">
        <f>(E30+F29-L29)*1.34%+(F29-L29)</f>
        <v>833.01074022685214</v>
      </c>
      <c r="G30" s="1">
        <v>41462</v>
      </c>
      <c r="H30" s="4">
        <v>10000</v>
      </c>
      <c r="I30">
        <v>0</v>
      </c>
      <c r="J30">
        <v>0</v>
      </c>
      <c r="K30" s="10">
        <f>H30-L30</f>
        <v>9167</v>
      </c>
      <c r="L30" s="10">
        <v>833</v>
      </c>
      <c r="M30" s="4">
        <f t="shared" si="4"/>
        <v>53017.010740226855</v>
      </c>
    </row>
    <row r="31" spans="1:13">
      <c r="A31" s="1">
        <v>41282</v>
      </c>
      <c r="B31" s="4">
        <f t="shared" ref="B31:B35" si="10">M30</f>
        <v>53017.010740226855</v>
      </c>
      <c r="C31">
        <f t="shared" si="3"/>
        <v>0</v>
      </c>
      <c r="D31">
        <f t="shared" ref="D31:D35" si="11">(C31+D30-J30)*0.4267%+(D30-J30)</f>
        <v>0</v>
      </c>
      <c r="E31" s="4">
        <f t="shared" si="7"/>
        <v>53017</v>
      </c>
      <c r="F31" s="10">
        <f t="shared" si="8"/>
        <v>710.43868414589201</v>
      </c>
      <c r="G31" s="11" t="s">
        <v>15</v>
      </c>
      <c r="H31" s="4">
        <v>10000</v>
      </c>
      <c r="I31">
        <v>0</v>
      </c>
      <c r="J31">
        <v>0</v>
      </c>
      <c r="K31" s="10">
        <f>H31-L31</f>
        <v>9290</v>
      </c>
      <c r="L31" s="10">
        <v>710</v>
      </c>
      <c r="M31" s="4">
        <f t="shared" si="4"/>
        <v>43727.438684145891</v>
      </c>
    </row>
    <row r="32" spans="1:13">
      <c r="A32" s="1">
        <v>41283</v>
      </c>
      <c r="B32" s="4">
        <f t="shared" si="10"/>
        <v>43727.438684145891</v>
      </c>
      <c r="C32">
        <f t="shared" si="3"/>
        <v>0</v>
      </c>
      <c r="D32">
        <f t="shared" si="11"/>
        <v>0</v>
      </c>
      <c r="E32" s="4">
        <f t="shared" si="7"/>
        <v>43727</v>
      </c>
      <c r="F32" s="10">
        <f t="shared" si="8"/>
        <v>586.38636251344701</v>
      </c>
      <c r="G32" s="11"/>
      <c r="H32">
        <v>0</v>
      </c>
      <c r="I32">
        <v>0</v>
      </c>
      <c r="J32">
        <v>0</v>
      </c>
      <c r="K32">
        <v>0</v>
      </c>
      <c r="L32">
        <v>0</v>
      </c>
      <c r="M32" s="4">
        <f t="shared" si="4"/>
        <v>44313.386362513447</v>
      </c>
    </row>
    <row r="33" spans="1:13">
      <c r="A33" s="1">
        <v>41284</v>
      </c>
      <c r="B33" s="4">
        <f t="shared" si="10"/>
        <v>44313.386362513447</v>
      </c>
      <c r="C33">
        <f t="shared" si="3"/>
        <v>0</v>
      </c>
      <c r="D33">
        <f t="shared" si="11"/>
        <v>0</v>
      </c>
      <c r="E33" s="4">
        <f t="shared" si="7"/>
        <v>43727</v>
      </c>
      <c r="F33" s="10">
        <f t="shared" si="8"/>
        <v>1180.1857397711274</v>
      </c>
      <c r="G33" s="11" t="s">
        <v>16</v>
      </c>
      <c r="H33" s="4">
        <v>20000</v>
      </c>
      <c r="I33">
        <v>0</v>
      </c>
      <c r="J33">
        <v>0</v>
      </c>
      <c r="K33" s="10">
        <f>H33-L33</f>
        <v>18820</v>
      </c>
      <c r="L33" s="10">
        <v>1180</v>
      </c>
      <c r="M33" s="4">
        <f t="shared" si="4"/>
        <v>24907.185739771128</v>
      </c>
    </row>
    <row r="34" spans="1:13" ht="15.75" thickBot="1">
      <c r="A34" s="1">
        <v>41285</v>
      </c>
      <c r="B34" s="4">
        <f t="shared" si="10"/>
        <v>24907.185739771128</v>
      </c>
      <c r="C34">
        <f t="shared" si="3"/>
        <v>0</v>
      </c>
      <c r="D34">
        <f t="shared" si="11"/>
        <v>0</v>
      </c>
      <c r="E34" s="4">
        <f t="shared" si="7"/>
        <v>24907</v>
      </c>
      <c r="F34" s="10">
        <f t="shared" si="8"/>
        <v>333.94202868406052</v>
      </c>
      <c r="G34" s="1">
        <v>41497</v>
      </c>
      <c r="H34" s="4">
        <v>10000</v>
      </c>
      <c r="I34">
        <v>0</v>
      </c>
      <c r="J34">
        <v>0</v>
      </c>
      <c r="K34" s="10">
        <f>H34-L34</f>
        <v>9666.2461999999996</v>
      </c>
      <c r="L34" s="10">
        <f>E34*1.34%</f>
        <v>333.75380000000001</v>
      </c>
      <c r="M34" s="4">
        <f t="shared" si="4"/>
        <v>15240.942028684061</v>
      </c>
    </row>
    <row r="35" spans="1:13" ht="15.75" thickBot="1">
      <c r="A35" s="19">
        <v>41286</v>
      </c>
      <c r="B35" s="20">
        <f t="shared" si="10"/>
        <v>15240.942028684061</v>
      </c>
      <c r="C35" s="17">
        <f t="shared" si="3"/>
        <v>0</v>
      </c>
      <c r="D35" s="17">
        <f t="shared" si="11"/>
        <v>0</v>
      </c>
      <c r="E35" s="20">
        <f t="shared" si="7"/>
        <v>15240.7538</v>
      </c>
      <c r="F35" s="21">
        <f t="shared" si="8"/>
        <v>204.41685186842693</v>
      </c>
      <c r="G35" s="17" t="s">
        <v>24</v>
      </c>
      <c r="H35" s="16">
        <v>15445</v>
      </c>
      <c r="I35" s="17">
        <v>0</v>
      </c>
      <c r="J35" s="17">
        <v>0</v>
      </c>
      <c r="K35" s="21">
        <f>H35-L35</f>
        <v>15241</v>
      </c>
      <c r="L35" s="21">
        <v>204</v>
      </c>
      <c r="M35" s="20">
        <f t="shared" si="4"/>
        <v>0.17065186842773983</v>
      </c>
    </row>
    <row r="36" spans="1:13" ht="15.75" thickBot="1">
      <c r="G36" s="5" t="s">
        <v>22</v>
      </c>
      <c r="H36" s="15">
        <f>SUM(H10:H35)</f>
        <v>184345</v>
      </c>
      <c r="I36" s="22">
        <f t="shared" ref="I36:L36" si="12">SUM(I10:I35)</f>
        <v>98000</v>
      </c>
      <c r="J36" s="23">
        <f t="shared" si="12"/>
        <v>3127</v>
      </c>
      <c r="K36" s="24">
        <f t="shared" si="12"/>
        <v>70000.246199999994</v>
      </c>
      <c r="L36" s="23">
        <f t="shared" si="12"/>
        <v>13206.7538</v>
      </c>
    </row>
    <row r="37" spans="1:13">
      <c r="A37" s="18" t="s">
        <v>32</v>
      </c>
    </row>
    <row r="38" spans="1:13">
      <c r="E38" s="12"/>
    </row>
  </sheetData>
  <mergeCells count="1">
    <mergeCell ref="I7:L7"/>
  </mergeCells>
  <pageMargins left="0.70866141732283472" right="0.70866141732283472" top="0.74803149606299213" bottom="0.74803149606299213" header="0.31496062992125984" footer="0.31496062992125984"/>
  <pageSetup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Sheet1</vt:lpstr>
      <vt:lpstr>Sheet2</vt:lpstr>
      <vt:lpstr>Sheet3</vt:lpstr>
      <vt:lpstr>Beg_Bal</vt:lpstr>
      <vt:lpstr>Extra_Pay</vt:lpstr>
      <vt:lpstr>Int</vt:lpstr>
      <vt:lpstr>Num_Pmt_Per_Year</vt:lpstr>
      <vt:lpstr>Pay_Num</vt:lpstr>
      <vt:lpstr>Princ</vt:lpstr>
      <vt:lpstr>Sched_Pay</vt:lpstr>
      <vt:lpstr>Total_Pay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</dc:creator>
  <cp:lastModifiedBy>frances</cp:lastModifiedBy>
  <cp:lastPrinted>2013-12-04T02:46:42Z</cp:lastPrinted>
  <dcterms:created xsi:type="dcterms:W3CDTF">2013-12-03T15:31:03Z</dcterms:created>
  <dcterms:modified xsi:type="dcterms:W3CDTF">2013-12-04T02:46:44Z</dcterms:modified>
</cp:coreProperties>
</file>