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&quot;R$&quot; #,##0;[Red]-&quot;R$&quot; #,##0;&quot;-&quot;"/>
    <numFmt numFmtId="175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4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5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5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5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3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0.1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2075142.69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IF(L50=0,"⚠ Preencha o orçamento e a projeção (colunas F e L)",IF(ABS(E59)&lt;1,"OK","⚠ Há saldo sem distribuição"))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29.4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BI'!$H$34:$CA$34)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29.4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BI'!$H$45:$CA$45)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29.4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BI'!$H$53:$CA$53)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29.4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BI'!$H$25:$CA$25)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29.4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29.4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29.4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BI'!$H$50:$CA$50)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29.4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29.4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BI'!$H$28:$CA$28)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29.4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BI'!$H$12:$CA$12)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29.4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29.4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BI'!$H$55:$CA$55)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29.4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29.4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BI'!$H$48:$CA$48)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29.4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BI'!$H$17:$CA$17)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29.4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BI'!$H$18:$CA$18)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29.4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BI'!$H$15:$CA$15)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7" t="n"/>
      <c r="M30" s="88">
        <f>'VALOR POR PL'!L27</f>
        <v/>
      </c>
      <c r="N30" s="88">
        <f>IF('VALOR POR PL'!I27="DIRETO",'VALOR POR PL'!L27,0)</f>
        <v/>
      </c>
    </row>
    <row r="31" ht="29.4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5" t="n"/>
      <c r="M31" s="88">
        <f>'VALOR POR PL'!L28</f>
        <v/>
      </c>
      <c r="N31" s="88">
        <f>IF('VALOR POR PL'!I28="DIRETO",'VALOR POR PL'!L28,0)</f>
        <v/>
      </c>
    </row>
    <row r="32" ht="29.4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BI'!$H$19:$CA$19)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7" t="n"/>
      <c r="M32" s="88">
        <f>'VALOR POR PL'!L29</f>
        <v/>
      </c>
      <c r="N32" s="88">
        <f>IF('VALOR POR PL'!I29="DIRETO",'VALOR POR PL'!L29,0)</f>
        <v/>
      </c>
    </row>
    <row r="33" ht="29.4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BI'!$H$21:$CA$21)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5" t="n"/>
      <c r="M33" s="88">
        <f>'VALOR POR PL'!L30</f>
        <v/>
      </c>
      <c r="N33" s="88">
        <f>IF('VALOR POR PL'!I30="DIRETO",'VALOR POR PL'!L30,0)</f>
        <v/>
      </c>
    </row>
    <row r="34" ht="29.4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BI'!$H$23:$CA$23)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7" t="n"/>
      <c r="M34" s="88">
        <f>'VALOR POR PL'!L31</f>
        <v/>
      </c>
      <c r="N34" s="88">
        <f>IF('VALOR POR PL'!I31="DIRETO",'VALOR POR PL'!L31,0)</f>
        <v/>
      </c>
    </row>
    <row r="35" ht="29.4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BI'!$H$20:$CA$20)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5" t="n"/>
      <c r="M35" s="88">
        <f>'VALOR POR PL'!L32</f>
        <v/>
      </c>
      <c r="N35" s="88">
        <f>IF('VALOR POR PL'!I32="DIRETO",'VALOR POR PL'!L32,0)</f>
        <v/>
      </c>
    </row>
    <row r="36" ht="29.4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BI'!$H$22:$CA$22)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7" t="n"/>
      <c r="M36" s="88">
        <f>'VALOR POR PL'!L33</f>
        <v/>
      </c>
      <c r="N36" s="88">
        <f>IF('VALOR POR PL'!I33="DIRETO",'VALOR POR PL'!L33,0)</f>
        <v/>
      </c>
    </row>
    <row r="37" ht="29.4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BI'!$H$10:$CA$10)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5" t="n"/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BI'!$H$13:$CA$13)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7" t="n"/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BI'!$H$46:$CA$46)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29.4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BI'!$H$29:$CA$29)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29.4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BI'!$H$37:$CA$37)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5" t="n"/>
      <c r="M41" s="88">
        <f>'VALOR POR PL'!L38</f>
        <v/>
      </c>
      <c r="N41" s="88">
        <f>IF('VALOR POR PL'!I38="DIRETO",'VALOR POR PL'!L38,0)</f>
        <v/>
      </c>
    </row>
    <row r="42" ht="29.4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BI'!$H$38:$CA$38)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7" t="n"/>
      <c r="M42" s="88">
        <f>'VALOR POR PL'!L39</f>
        <v/>
      </c>
      <c r="N42" s="88">
        <f>IF('VALOR POR PL'!I39="DIRETO",'VALOR POR PL'!L39,0)</f>
        <v/>
      </c>
    </row>
    <row r="43" ht="29.4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BI'!$H$36:$CA$36)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5" t="n"/>
      <c r="M43" s="88">
        <f>'VALOR POR PL'!L40</f>
        <v/>
      </c>
      <c r="N43" s="88">
        <f>IF('VALOR POR PL'!I40="DIRETO",'VALOR POR PL'!L40,0)</f>
        <v/>
      </c>
    </row>
    <row r="44" ht="29.4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PL'!I41&lt;&gt;"DIRETO","",'EST. METÁLICA'!$K$14)</f>
        <v/>
      </c>
      <c r="F44" s="85">
        <f>SUMPRODUCT((YEAR('EST. METÁLICA'!$B$5:$B$76)=$D$5)*('EST. METÁLICA'!$C$5:$C$76+'EST. METÁLICA'!$D$5:$D$76))</f>
        <v/>
      </c>
      <c r="G44" s="85">
        <f>SUMPRODUCT((YEAR('MODELO PARA BI'!$H$1:$CA$1)=$D$5)*'MODELO PARA BI'!$H$32:$CA$32)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PL'!L41=0,0,SUMPRODUCT(('EST. METÁLICA'!$B$5:$B$76&lt;=DATE($D$5,12,1))*('EST. METÁLICA'!$C$5:$C$76+'EST. METÁLICA'!$D$5:$D$76))/'VALOR POR PL'!L41)</f>
        <v/>
      </c>
      <c r="K44" s="86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29.4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BI'!$H$39:$CA$39)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5" t="n"/>
      <c r="M45" s="88">
        <f>'VALOR POR PL'!L42</f>
        <v/>
      </c>
      <c r="N45" s="88">
        <f>IF('VALOR POR PL'!I42="DIRETO",'VALOR POR PL'!L42,0)</f>
        <v/>
      </c>
    </row>
    <row r="46" ht="29.4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BI'!$H$16:$CA$16)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7" t="n"/>
      <c r="M46" s="88">
        <f>'VALOR POR PL'!L43</f>
        <v/>
      </c>
      <c r="N46" s="88">
        <f>IF('VALOR POR PL'!I43="DIRETO",'VALOR POR PL'!L43,0)</f>
        <v/>
      </c>
    </row>
    <row r="47" ht="29.4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BI'!$H$27:$CA$27)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29.4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BI'!$H$33:$CA$33)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7" t="n"/>
      <c r="M48" s="88">
        <f>'VALOR POR PL'!L45</f>
        <v/>
      </c>
      <c r="N48" s="88">
        <f>IF('VALOR POR PL'!I45="DIRETO",'VALOR POR PL'!L45,0)</f>
        <v/>
      </c>
    </row>
    <row r="49" ht="29.4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BI'!$H$31:$CA$31)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29.4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BI'!$H$26:$CA$26)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BI'!$H$47:$CA$47)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107">
        <f>'ELEVADORES '!$K$5</f>
        <v/>
      </c>
      <c r="E10" s="49">
        <f>SUM(H10:CA10)</f>
        <v/>
      </c>
      <c r="F10" s="49">
        <f>IF(D10="","",D10-E10)</f>
        <v/>
      </c>
      <c r="H10" s="88">
        <f>'ELEVADORES '!E5</f>
        <v/>
      </c>
      <c r="I10" s="88">
        <f>'ELEVADORES '!E6</f>
        <v/>
      </c>
      <c r="J10" s="88">
        <f>'ELEVADORES '!E7</f>
        <v/>
      </c>
      <c r="K10" s="88">
        <f>'ELEVADORES '!E8</f>
        <v/>
      </c>
      <c r="L10" s="88">
        <f>'ELEVADORES '!E9</f>
        <v/>
      </c>
      <c r="M10" s="88">
        <f>'ELEVADORES '!E10</f>
        <v/>
      </c>
      <c r="N10" s="88">
        <f>'ELEVADORES '!E11</f>
        <v/>
      </c>
      <c r="O10" s="88">
        <f>'ELEVADORES '!E12</f>
        <v/>
      </c>
      <c r="P10" s="88">
        <f>'ELEVADORES '!E13</f>
        <v/>
      </c>
      <c r="Q10" s="88">
        <f>'ELEVADORES '!E14</f>
        <v/>
      </c>
      <c r="R10" s="88">
        <f>'ELEVADORES '!E15</f>
        <v/>
      </c>
      <c r="S10" s="88">
        <f>'ELEVADORES '!E16</f>
        <v/>
      </c>
      <c r="T10" s="88">
        <f>'ELEVADORES '!E17</f>
        <v/>
      </c>
      <c r="U10" s="88">
        <f>'ELEVADORES '!E18</f>
        <v/>
      </c>
      <c r="V10" s="88">
        <f>'ELEVADORES '!E19</f>
        <v/>
      </c>
      <c r="W10" s="88">
        <f>'ELEVADORES '!E20</f>
        <v/>
      </c>
      <c r="X10" s="88">
        <f>'ELEVADORES '!E21</f>
        <v/>
      </c>
      <c r="Y10" s="88">
        <f>'ELEVADORES '!E22</f>
        <v/>
      </c>
      <c r="Z10" s="88">
        <f>'ELEVADORES '!E23</f>
        <v/>
      </c>
      <c r="AA10" s="88">
        <f>'ELEVADORES '!E24</f>
        <v/>
      </c>
      <c r="AB10" s="88">
        <f>'ELEVADORES '!E25</f>
        <v/>
      </c>
      <c r="AC10" s="88">
        <f>'ELEVADORES '!E26</f>
        <v/>
      </c>
      <c r="AD10" s="88">
        <f>'ELEVADORES '!E27</f>
        <v/>
      </c>
      <c r="AE10" s="88">
        <f>'ELEVADORES '!E28</f>
        <v/>
      </c>
      <c r="AF10" s="88">
        <f>'ELEVADORES '!E29</f>
        <v/>
      </c>
      <c r="AG10" s="88">
        <f>'ELEVADORES '!E30</f>
        <v/>
      </c>
      <c r="AH10" s="88">
        <f>'ELEVADORES '!E31</f>
        <v/>
      </c>
      <c r="AI10" s="88">
        <f>'ELEVADORES '!E32</f>
        <v/>
      </c>
      <c r="AJ10" s="88">
        <f>'ELEVADORES '!E33</f>
        <v/>
      </c>
      <c r="AK10" s="88">
        <f>'ELEVADORES '!E34</f>
        <v/>
      </c>
      <c r="AL10" s="88">
        <f>'ELEVADORES '!E35</f>
        <v/>
      </c>
      <c r="AM10" s="88">
        <f>'ELEVADORES '!E36</f>
        <v/>
      </c>
      <c r="AN10" s="88">
        <f>'ELEVADORES '!E37</f>
        <v/>
      </c>
      <c r="AO10" s="88">
        <f>'ELEVADORES '!E38</f>
        <v/>
      </c>
      <c r="AP10" s="88">
        <f>'ELEVADORES '!E39</f>
        <v/>
      </c>
      <c r="AQ10" s="88">
        <f>'ELEVADORES '!E40</f>
        <v/>
      </c>
      <c r="AR10" s="88">
        <f>'ELEVADORES '!E41</f>
        <v/>
      </c>
      <c r="AS10" s="88">
        <f>'ELEVADORES '!E42</f>
        <v/>
      </c>
      <c r="AT10" s="88">
        <f>'ELEVADORES '!E43</f>
        <v/>
      </c>
      <c r="AU10" s="88">
        <f>'ELEVADORES '!E44</f>
        <v/>
      </c>
      <c r="AV10" s="88">
        <f>'ELEVADORES '!E45</f>
        <v/>
      </c>
      <c r="AW10" s="88">
        <f>'ELEVADORES '!E46</f>
        <v/>
      </c>
      <c r="AX10" s="88">
        <f>'ELEVADORES '!E47</f>
        <v/>
      </c>
      <c r="AY10" s="88">
        <f>'ELEVADORES '!E48</f>
        <v/>
      </c>
      <c r="AZ10" s="88">
        <f>'ELEVADORES '!E49</f>
        <v/>
      </c>
      <c r="BA10" s="88">
        <f>'ELEVADORES '!E50</f>
        <v/>
      </c>
      <c r="BB10" s="88">
        <f>'ELEVADORES '!E51</f>
        <v/>
      </c>
      <c r="BC10" s="88">
        <f>'ELEVADORES '!E52</f>
        <v/>
      </c>
      <c r="BD10" s="88">
        <f>'ELEVADORES '!E53</f>
        <v/>
      </c>
      <c r="BE10" s="88">
        <f>'ELEVADORES '!E54</f>
        <v/>
      </c>
      <c r="BF10" s="88">
        <f>'ELEVADORES '!E55</f>
        <v/>
      </c>
      <c r="BG10" s="88">
        <f>'ELEVADORES '!E56</f>
        <v/>
      </c>
      <c r="BH10" s="88">
        <f>'ELEVADORES '!E57</f>
        <v/>
      </c>
      <c r="BI10" s="88">
        <f>'ELEVADORES '!E58</f>
        <v/>
      </c>
      <c r="BJ10" s="88">
        <f>'ELEVADORES '!E59</f>
        <v/>
      </c>
      <c r="BK10" s="88">
        <f>'ELEVADORES '!E60</f>
        <v/>
      </c>
      <c r="BL10" s="88">
        <f>'ELEVADORES '!E61</f>
        <v/>
      </c>
      <c r="BM10" s="88">
        <f>'ELEVADORES '!E62</f>
        <v/>
      </c>
      <c r="BN10" s="88">
        <f>'ELEVADORES '!E63</f>
        <v/>
      </c>
      <c r="BO10" s="88">
        <f>'ELEVADORES '!E64</f>
        <v/>
      </c>
      <c r="BP10" s="88">
        <f>'ELEVADORES '!E65</f>
        <v/>
      </c>
      <c r="BQ10" s="88">
        <f>'ELEVADORES '!E66</f>
        <v/>
      </c>
      <c r="BR10" s="88">
        <f>'ELEVADORES '!E67</f>
        <v/>
      </c>
      <c r="BS10" s="88">
        <f>'ELEVADORES '!E68</f>
        <v/>
      </c>
      <c r="BT10" s="88">
        <f>'ELEVADORES '!E69</f>
        <v/>
      </c>
      <c r="BU10" s="88">
        <f>'ELEVADORES '!E70</f>
        <v/>
      </c>
      <c r="BV10" s="88">
        <f>'ELEVADORES '!E71</f>
        <v/>
      </c>
      <c r="BW10" s="88">
        <f>'ELEVADORES '!E72</f>
        <v/>
      </c>
      <c r="BX10" s="88">
        <f>'ELEVADORES '!E73</f>
        <v/>
      </c>
      <c r="BY10" s="88">
        <f>'ELEVADORES '!E74</f>
        <v/>
      </c>
      <c r="BZ10" s="88">
        <f>'ELEVADORES '!E75</f>
        <v/>
      </c>
      <c r="CA10" s="88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107">
        <f>'EQUIP E FER'!$K$5</f>
        <v/>
      </c>
      <c r="E12" s="49">
        <f>SUM(H12:CA12)</f>
        <v/>
      </c>
      <c r="F12" s="49">
        <f>IF(D12="","",D12-E12)</f>
        <v/>
      </c>
      <c r="H12" s="88">
        <f>'EQUIP E FER'!E5</f>
        <v/>
      </c>
      <c r="I12" s="88">
        <f>'EQUIP E FER'!E6</f>
        <v/>
      </c>
      <c r="J12" s="88">
        <f>'EQUIP E FER'!E7</f>
        <v/>
      </c>
      <c r="K12" s="88">
        <f>'EQUIP E FER'!E8</f>
        <v/>
      </c>
      <c r="L12" s="88">
        <f>'EQUIP E FER'!E9</f>
        <v/>
      </c>
      <c r="M12" s="88">
        <f>'EQUIP E FER'!E10</f>
        <v/>
      </c>
      <c r="N12" s="88">
        <f>'EQUIP E FER'!E11</f>
        <v/>
      </c>
      <c r="O12" s="88">
        <f>'EQUIP E FER'!E12</f>
        <v/>
      </c>
      <c r="P12" s="88">
        <f>'EQUIP E FER'!E13</f>
        <v/>
      </c>
      <c r="Q12" s="88">
        <f>'EQUIP E FER'!E14</f>
        <v/>
      </c>
      <c r="R12" s="88">
        <f>'EQUIP E FER'!E15</f>
        <v/>
      </c>
      <c r="S12" s="88">
        <f>'EQUIP E FER'!E16</f>
        <v/>
      </c>
      <c r="T12" s="88">
        <f>'EQUIP E FER'!E17</f>
        <v/>
      </c>
      <c r="U12" s="88">
        <f>'EQUIP E FER'!E18</f>
        <v/>
      </c>
      <c r="V12" s="88">
        <f>'EQUIP E FER'!E19</f>
        <v/>
      </c>
      <c r="W12" s="88">
        <f>'EQUIP E FER'!E20</f>
        <v/>
      </c>
      <c r="X12" s="88">
        <f>'EQUIP E FER'!E21</f>
        <v/>
      </c>
      <c r="Y12" s="88">
        <f>'EQUIP E FER'!E22</f>
        <v/>
      </c>
      <c r="Z12" s="88">
        <f>'EQUIP E FER'!E23</f>
        <v/>
      </c>
      <c r="AA12" s="88">
        <f>'EQUIP E FER'!E24</f>
        <v/>
      </c>
      <c r="AB12" s="88">
        <f>'EQUIP E FER'!E25</f>
        <v/>
      </c>
      <c r="AC12" s="88">
        <f>'EQUIP E FER'!E26</f>
        <v/>
      </c>
      <c r="AD12" s="88">
        <f>'EQUIP E FER'!E27</f>
        <v/>
      </c>
      <c r="AE12" s="88">
        <f>'EQUIP E FER'!E28</f>
        <v/>
      </c>
      <c r="AF12" s="88">
        <f>'EQUIP E FER'!E29</f>
        <v/>
      </c>
      <c r="AG12" s="88">
        <f>'EQUIP E FER'!E30</f>
        <v/>
      </c>
      <c r="AH12" s="88">
        <f>'EQUIP E FER'!E31</f>
        <v/>
      </c>
      <c r="AI12" s="88">
        <f>'EQUIP E FER'!E32</f>
        <v/>
      </c>
      <c r="AJ12" s="88">
        <f>'EQUIP E FER'!E33</f>
        <v/>
      </c>
      <c r="AK12" s="88">
        <f>'EQUIP E FER'!E34</f>
        <v/>
      </c>
      <c r="AL12" s="88">
        <f>'EQUIP E FER'!E35</f>
        <v/>
      </c>
      <c r="AM12" s="88">
        <f>'EQUIP E FER'!E36</f>
        <v/>
      </c>
      <c r="AN12" s="88">
        <f>'EQUIP E FER'!E37</f>
        <v/>
      </c>
      <c r="AO12" s="88">
        <f>'EQUIP E FER'!E38</f>
        <v/>
      </c>
      <c r="AP12" s="88">
        <f>'EQUIP E FER'!E39</f>
        <v/>
      </c>
      <c r="AQ12" s="88">
        <f>'EQUIP E FER'!E40</f>
        <v/>
      </c>
      <c r="AR12" s="88">
        <f>'EQUIP E FER'!E41</f>
        <v/>
      </c>
      <c r="AS12" s="88">
        <f>'EQUIP E FER'!E42</f>
        <v/>
      </c>
      <c r="AT12" s="88">
        <f>'EQUIP E FER'!E43</f>
        <v/>
      </c>
      <c r="AU12" s="88">
        <f>'EQUIP E FER'!E44</f>
        <v/>
      </c>
      <c r="AV12" s="88">
        <f>'EQUIP E FER'!E45</f>
        <v/>
      </c>
      <c r="AW12" s="88">
        <f>'EQUIP E FER'!E46</f>
        <v/>
      </c>
      <c r="AX12" s="88">
        <f>'EQUIP E FER'!E47</f>
        <v/>
      </c>
      <c r="AY12" s="88">
        <f>'EQUIP E FER'!E48</f>
        <v/>
      </c>
      <c r="AZ12" s="88">
        <f>'EQUIP E FER'!E49</f>
        <v/>
      </c>
      <c r="BA12" s="88">
        <f>'EQUIP E FER'!E50</f>
        <v/>
      </c>
      <c r="BB12" s="88">
        <f>'EQUIP E FER'!E51</f>
        <v/>
      </c>
      <c r="BC12" s="88">
        <f>'EQUIP E FER'!E52</f>
        <v/>
      </c>
      <c r="BD12" s="88">
        <f>'EQUIP E FER'!E53</f>
        <v/>
      </c>
      <c r="BE12" s="88">
        <f>'EQUIP E FER'!E54</f>
        <v/>
      </c>
      <c r="BF12" s="88">
        <f>'EQUIP E FER'!E55</f>
        <v/>
      </c>
      <c r="BG12" s="88">
        <f>'EQUIP E FER'!E56</f>
        <v/>
      </c>
      <c r="BH12" s="88">
        <f>'EQUIP E FER'!E57</f>
        <v/>
      </c>
      <c r="BI12" s="88">
        <f>'EQUIP E FER'!E58</f>
        <v/>
      </c>
      <c r="BJ12" s="88">
        <f>'EQUIP E FER'!E59</f>
        <v/>
      </c>
      <c r="BK12" s="88">
        <f>'EQUIP E FER'!E60</f>
        <v/>
      </c>
      <c r="BL12" s="88">
        <f>'EQUIP E FER'!E61</f>
        <v/>
      </c>
      <c r="BM12" s="88">
        <f>'EQUIP E FER'!E62</f>
        <v/>
      </c>
      <c r="BN12" s="88">
        <f>'EQUIP E FER'!E63</f>
        <v/>
      </c>
      <c r="BO12" s="88">
        <f>'EQUIP E FER'!E64</f>
        <v/>
      </c>
      <c r="BP12" s="88">
        <f>'EQUIP E FER'!E65</f>
        <v/>
      </c>
      <c r="BQ12" s="88">
        <f>'EQUIP E FER'!E66</f>
        <v/>
      </c>
      <c r="BR12" s="88">
        <f>'EQUIP E FER'!E67</f>
        <v/>
      </c>
      <c r="BS12" s="88">
        <f>'EQUIP E FER'!E68</f>
        <v/>
      </c>
      <c r="BT12" s="88">
        <f>'EQUIP E FER'!E69</f>
        <v/>
      </c>
      <c r="BU12" s="88">
        <f>'EQUIP E FER'!E70</f>
        <v/>
      </c>
      <c r="BV12" s="88">
        <f>'EQUIP E FER'!E71</f>
        <v/>
      </c>
      <c r="BW12" s="88">
        <f>'EQUIP E FER'!E72</f>
        <v/>
      </c>
      <c r="BX12" s="88">
        <f>'EQUIP E FER'!E73</f>
        <v/>
      </c>
      <c r="BY12" s="88">
        <f>'EQUIP E FER'!E74</f>
        <v/>
      </c>
      <c r="BZ12" s="88">
        <f>'EQUIP E FER'!E75</f>
        <v/>
      </c>
      <c r="CA12" s="88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107">
        <f>'ESQUADRIAS'!$K$5</f>
        <v/>
      </c>
      <c r="E13" s="49">
        <f>SUM(H13:CA13)</f>
        <v/>
      </c>
      <c r="F13" s="49">
        <f>IF(D13="","",D13-E13)</f>
        <v/>
      </c>
      <c r="H13" s="88">
        <f>'ESQUADRIAS'!E5</f>
        <v/>
      </c>
      <c r="I13" s="88">
        <f>'ESQUADRIAS'!E6</f>
        <v/>
      </c>
      <c r="J13" s="88">
        <f>'ESQUADRIAS'!E7</f>
        <v/>
      </c>
      <c r="K13" s="88">
        <f>'ESQUADRIAS'!E8</f>
        <v/>
      </c>
      <c r="L13" s="88">
        <f>'ESQUADRIAS'!E9</f>
        <v/>
      </c>
      <c r="M13" s="88">
        <f>'ESQUADRIAS'!E10</f>
        <v/>
      </c>
      <c r="N13" s="88">
        <f>'ESQUADRIAS'!E11</f>
        <v/>
      </c>
      <c r="O13" s="88">
        <f>'ESQUADRIAS'!E12</f>
        <v/>
      </c>
      <c r="P13" s="88">
        <f>'ESQUADRIAS'!E13</f>
        <v/>
      </c>
      <c r="Q13" s="88">
        <f>'ESQUADRIAS'!E14</f>
        <v/>
      </c>
      <c r="R13" s="88">
        <f>'ESQUADRIAS'!E15</f>
        <v/>
      </c>
      <c r="S13" s="88">
        <f>'ESQUADRIAS'!E16</f>
        <v/>
      </c>
      <c r="T13" s="88">
        <f>'ESQUADRIAS'!E17</f>
        <v/>
      </c>
      <c r="U13" s="88">
        <f>'ESQUADRIAS'!E18</f>
        <v/>
      </c>
      <c r="V13" s="88">
        <f>'ESQUADRIAS'!E19</f>
        <v/>
      </c>
      <c r="W13" s="88">
        <f>'ESQUADRIAS'!E20</f>
        <v/>
      </c>
      <c r="X13" s="88">
        <f>'ESQUADRIAS'!E21</f>
        <v/>
      </c>
      <c r="Y13" s="88">
        <f>'ESQUADRIAS'!E22</f>
        <v/>
      </c>
      <c r="Z13" s="88">
        <f>'ESQUADRIAS'!E23</f>
        <v/>
      </c>
      <c r="AA13" s="88">
        <f>'ESQUADRIAS'!E24</f>
        <v/>
      </c>
      <c r="AB13" s="88">
        <f>'ESQUADRIAS'!E25</f>
        <v/>
      </c>
      <c r="AC13" s="88">
        <f>'ESQUADRIAS'!E26</f>
        <v/>
      </c>
      <c r="AD13" s="88">
        <f>'ESQUADRIAS'!E27</f>
        <v/>
      </c>
      <c r="AE13" s="88">
        <f>'ESQUADRIAS'!E28</f>
        <v/>
      </c>
      <c r="AF13" s="88">
        <f>'ESQUADRIAS'!E29</f>
        <v/>
      </c>
      <c r="AG13" s="88">
        <f>'ESQUADRIAS'!E30</f>
        <v/>
      </c>
      <c r="AH13" s="88">
        <f>'ESQUADRIAS'!E31</f>
        <v/>
      </c>
      <c r="AI13" s="88">
        <f>'ESQUADRIAS'!E32</f>
        <v/>
      </c>
      <c r="AJ13" s="88">
        <f>'ESQUADRIAS'!E33</f>
        <v/>
      </c>
      <c r="AK13" s="88">
        <f>'ESQUADRIAS'!E34</f>
        <v/>
      </c>
      <c r="AL13" s="88">
        <f>'ESQUADRIAS'!E35</f>
        <v/>
      </c>
      <c r="AM13" s="88">
        <f>'ESQUADRIAS'!E36</f>
        <v/>
      </c>
      <c r="AN13" s="88">
        <f>'ESQUADRIAS'!E37</f>
        <v/>
      </c>
      <c r="AO13" s="88">
        <f>'ESQUADRIAS'!E38</f>
        <v/>
      </c>
      <c r="AP13" s="88">
        <f>'ESQUADRIAS'!E39</f>
        <v/>
      </c>
      <c r="AQ13" s="88">
        <f>'ESQUADRIAS'!E40</f>
        <v/>
      </c>
      <c r="AR13" s="88">
        <f>'ESQUADRIAS'!E41</f>
        <v/>
      </c>
      <c r="AS13" s="88">
        <f>'ESQUADRIAS'!E42</f>
        <v/>
      </c>
      <c r="AT13" s="88">
        <f>'ESQUADRIAS'!E43</f>
        <v/>
      </c>
      <c r="AU13" s="88">
        <f>'ESQUADRIAS'!E44</f>
        <v/>
      </c>
      <c r="AV13" s="88">
        <f>'ESQUADRIAS'!E45</f>
        <v/>
      </c>
      <c r="AW13" s="88">
        <f>'ESQUADRIAS'!E46</f>
        <v/>
      </c>
      <c r="AX13" s="88">
        <f>'ESQUADRIAS'!E47</f>
        <v/>
      </c>
      <c r="AY13" s="88">
        <f>'ESQUADRIAS'!E48</f>
        <v/>
      </c>
      <c r="AZ13" s="88">
        <f>'ESQUADRIAS'!E49</f>
        <v/>
      </c>
      <c r="BA13" s="88">
        <f>'ESQUADRIAS'!E50</f>
        <v/>
      </c>
      <c r="BB13" s="88">
        <f>'ESQUADRIAS'!E51</f>
        <v/>
      </c>
      <c r="BC13" s="88">
        <f>'ESQUADRIAS'!E52</f>
        <v/>
      </c>
      <c r="BD13" s="88">
        <f>'ESQUADRIAS'!E53</f>
        <v/>
      </c>
      <c r="BE13" s="88">
        <f>'ESQUADRIAS'!E54</f>
        <v/>
      </c>
      <c r="BF13" s="88">
        <f>'ESQUADRIAS'!E55</f>
        <v/>
      </c>
      <c r="BG13" s="88">
        <f>'ESQUADRIAS'!E56</f>
        <v/>
      </c>
      <c r="BH13" s="88">
        <f>'ESQUADRIAS'!E57</f>
        <v/>
      </c>
      <c r="BI13" s="88">
        <f>'ESQUADRIAS'!E58</f>
        <v/>
      </c>
      <c r="BJ13" s="88">
        <f>'ESQUADRIAS'!E59</f>
        <v/>
      </c>
      <c r="BK13" s="88">
        <f>'ESQUADRIAS'!E60</f>
        <v/>
      </c>
      <c r="BL13" s="88">
        <f>'ESQUADRIAS'!E61</f>
        <v/>
      </c>
      <c r="BM13" s="88">
        <f>'ESQUADRIAS'!E62</f>
        <v/>
      </c>
      <c r="BN13" s="88">
        <f>'ESQUADRIAS'!E63</f>
        <v/>
      </c>
      <c r="BO13" s="88">
        <f>'ESQUADRIAS'!E64</f>
        <v/>
      </c>
      <c r="BP13" s="88">
        <f>'ESQUADRIAS'!E65</f>
        <v/>
      </c>
      <c r="BQ13" s="88">
        <f>'ESQUADRIAS'!E66</f>
        <v/>
      </c>
      <c r="BR13" s="88">
        <f>'ESQUADRIAS'!E67</f>
        <v/>
      </c>
      <c r="BS13" s="88">
        <f>'ESQUADRIAS'!E68</f>
        <v/>
      </c>
      <c r="BT13" s="88">
        <f>'ESQUADRIAS'!E69</f>
        <v/>
      </c>
      <c r="BU13" s="88">
        <f>'ESQUADRIAS'!E70</f>
        <v/>
      </c>
      <c r="BV13" s="88">
        <f>'ESQUADRIAS'!E71</f>
        <v/>
      </c>
      <c r="BW13" s="88">
        <f>'ESQUADRIAS'!E72</f>
        <v/>
      </c>
      <c r="BX13" s="88">
        <f>'ESQUADRIAS'!E73</f>
        <v/>
      </c>
      <c r="BY13" s="88">
        <f>'ESQUADRIAS'!E74</f>
        <v/>
      </c>
      <c r="BZ13" s="88">
        <f>'ESQUADRIAS'!E75</f>
        <v/>
      </c>
      <c r="CA13" s="88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107">
        <f>'ESTRUTURA'!$K$5</f>
        <v/>
      </c>
      <c r="E15" s="49">
        <f>SUM(H15:CA15)</f>
        <v/>
      </c>
      <c r="F15" s="49">
        <f>IF(D15="","",D15-E15)</f>
        <v/>
      </c>
      <c r="H15" s="88">
        <f>'ESTRUTURA'!E5</f>
        <v/>
      </c>
      <c r="I15" s="88">
        <f>'ESTRUTURA'!E6</f>
        <v/>
      </c>
      <c r="J15" s="88">
        <f>'ESTRUTURA'!E7</f>
        <v/>
      </c>
      <c r="K15" s="88">
        <f>'ESTRUTURA'!E8</f>
        <v/>
      </c>
      <c r="L15" s="88">
        <f>'ESTRUTURA'!E9</f>
        <v/>
      </c>
      <c r="M15" s="88">
        <f>'ESTRUTURA'!E10</f>
        <v/>
      </c>
      <c r="N15" s="88">
        <f>'ESTRUTURA'!E11</f>
        <v/>
      </c>
      <c r="O15" s="88">
        <f>'ESTRUTURA'!E12</f>
        <v/>
      </c>
      <c r="P15" s="88">
        <f>'ESTRUTURA'!E13</f>
        <v/>
      </c>
      <c r="Q15" s="88">
        <f>'ESTRUTURA'!E14</f>
        <v/>
      </c>
      <c r="R15" s="88">
        <f>'ESTRUTURA'!E15</f>
        <v/>
      </c>
      <c r="S15" s="88">
        <f>'ESTRUTURA'!E16</f>
        <v/>
      </c>
      <c r="T15" s="88">
        <f>'ESTRUTURA'!E17</f>
        <v/>
      </c>
      <c r="U15" s="88">
        <f>'ESTRUTURA'!E18</f>
        <v/>
      </c>
      <c r="V15" s="88">
        <f>'ESTRUTURA'!E19</f>
        <v/>
      </c>
      <c r="W15" s="88">
        <f>'ESTRUTURA'!E20</f>
        <v/>
      </c>
      <c r="X15" s="88">
        <f>'ESTRUTURA'!E21</f>
        <v/>
      </c>
      <c r="Y15" s="88">
        <f>'ESTRUTURA'!E22</f>
        <v/>
      </c>
      <c r="Z15" s="88">
        <f>'ESTRUTURA'!E23</f>
        <v/>
      </c>
      <c r="AA15" s="88">
        <f>'ESTRUTURA'!E24</f>
        <v/>
      </c>
      <c r="AB15" s="88">
        <f>'ESTRUTURA'!E25</f>
        <v/>
      </c>
      <c r="AC15" s="88">
        <f>'ESTRUTURA'!E26</f>
        <v/>
      </c>
      <c r="AD15" s="88">
        <f>'ESTRUTURA'!E27</f>
        <v/>
      </c>
      <c r="AE15" s="88">
        <f>'ESTRUTURA'!E28</f>
        <v/>
      </c>
      <c r="AF15" s="88">
        <f>'ESTRUTURA'!E29</f>
        <v/>
      </c>
      <c r="AG15" s="88">
        <f>'ESTRUTURA'!E30</f>
        <v/>
      </c>
      <c r="AH15" s="88">
        <f>'ESTRUTURA'!E31</f>
        <v/>
      </c>
      <c r="AI15" s="88">
        <f>'ESTRUTURA'!E32</f>
        <v/>
      </c>
      <c r="AJ15" s="88">
        <f>'ESTRUTURA'!E33</f>
        <v/>
      </c>
      <c r="AK15" s="88">
        <f>'ESTRUTURA'!E34</f>
        <v/>
      </c>
      <c r="AL15" s="88">
        <f>'ESTRUTURA'!E35</f>
        <v/>
      </c>
      <c r="AM15" s="88">
        <f>'ESTRUTURA'!E36</f>
        <v/>
      </c>
      <c r="AN15" s="88">
        <f>'ESTRUTURA'!E37</f>
        <v/>
      </c>
      <c r="AO15" s="88">
        <f>'ESTRUTURA'!E38</f>
        <v/>
      </c>
      <c r="AP15" s="88">
        <f>'ESTRUTURA'!E39</f>
        <v/>
      </c>
      <c r="AQ15" s="88">
        <f>'ESTRUTURA'!E40</f>
        <v/>
      </c>
      <c r="AR15" s="88">
        <f>'ESTRUTURA'!E41</f>
        <v/>
      </c>
      <c r="AS15" s="88">
        <f>'ESTRUTURA'!E42</f>
        <v/>
      </c>
      <c r="AT15" s="88">
        <f>'ESTRUTURA'!E43</f>
        <v/>
      </c>
      <c r="AU15" s="88">
        <f>'ESTRUTURA'!E44</f>
        <v/>
      </c>
      <c r="AV15" s="88">
        <f>'ESTRUTURA'!E45</f>
        <v/>
      </c>
      <c r="AW15" s="88">
        <f>'ESTRUTURA'!E46</f>
        <v/>
      </c>
      <c r="AX15" s="88">
        <f>'ESTRUTURA'!E47</f>
        <v/>
      </c>
      <c r="AY15" s="88">
        <f>'ESTRUTURA'!E48</f>
        <v/>
      </c>
      <c r="AZ15" s="88">
        <f>'ESTRUTURA'!E49</f>
        <v/>
      </c>
      <c r="BA15" s="88">
        <f>'ESTRUTURA'!E50</f>
        <v/>
      </c>
      <c r="BB15" s="88">
        <f>'ESTRUTURA'!E51</f>
        <v/>
      </c>
      <c r="BC15" s="88">
        <f>'ESTRUTURA'!E52</f>
        <v/>
      </c>
      <c r="BD15" s="88">
        <f>'ESTRUTURA'!E53</f>
        <v/>
      </c>
      <c r="BE15" s="88">
        <f>'ESTRUTURA'!E54</f>
        <v/>
      </c>
      <c r="BF15" s="88">
        <f>'ESTRUTURA'!E55</f>
        <v/>
      </c>
      <c r="BG15" s="88">
        <f>'ESTRUTURA'!E56</f>
        <v/>
      </c>
      <c r="BH15" s="88">
        <f>'ESTRUTURA'!E57</f>
        <v/>
      </c>
      <c r="BI15" s="88">
        <f>'ESTRUTURA'!E58</f>
        <v/>
      </c>
      <c r="BJ15" s="88">
        <f>'ESTRUTURA'!E59</f>
        <v/>
      </c>
      <c r="BK15" s="88">
        <f>'ESTRUTURA'!E60</f>
        <v/>
      </c>
      <c r="BL15" s="88">
        <f>'ESTRUTURA'!E61</f>
        <v/>
      </c>
      <c r="BM15" s="88">
        <f>'ESTRUTURA'!E62</f>
        <v/>
      </c>
      <c r="BN15" s="88">
        <f>'ESTRUTURA'!E63</f>
        <v/>
      </c>
      <c r="BO15" s="88">
        <f>'ESTRUTURA'!E64</f>
        <v/>
      </c>
      <c r="BP15" s="88">
        <f>'ESTRUTURA'!E65</f>
        <v/>
      </c>
      <c r="BQ15" s="88">
        <f>'ESTRUTURA'!E66</f>
        <v/>
      </c>
      <c r="BR15" s="88">
        <f>'ESTRUTURA'!E67</f>
        <v/>
      </c>
      <c r="BS15" s="88">
        <f>'ESTRUTURA'!E68</f>
        <v/>
      </c>
      <c r="BT15" s="88">
        <f>'ESTRUTURA'!E69</f>
        <v/>
      </c>
      <c r="BU15" s="88">
        <f>'ESTRUTURA'!E70</f>
        <v/>
      </c>
      <c r="BV15" s="88">
        <f>'ESTRUTURA'!E71</f>
        <v/>
      </c>
      <c r="BW15" s="88">
        <f>'ESTRUTURA'!E72</f>
        <v/>
      </c>
      <c r="BX15" s="88">
        <f>'ESTRUTURA'!E73</f>
        <v/>
      </c>
      <c r="BY15" s="88">
        <f>'ESTRUTURA'!E74</f>
        <v/>
      </c>
      <c r="BZ15" s="88">
        <f>'ESTRUTURA'!E75</f>
        <v/>
      </c>
      <c r="CA15" s="88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107">
        <f>'FORRO'!$K$5</f>
        <v/>
      </c>
      <c r="E16" s="49">
        <f>SUM(H16:CA16)</f>
        <v/>
      </c>
      <c r="F16" s="49">
        <f>IF(D16="","",D16-E16)</f>
        <v/>
      </c>
      <c r="H16" s="88">
        <f>'FORRO'!E5</f>
        <v/>
      </c>
      <c r="I16" s="88">
        <f>'FORRO'!E6</f>
        <v/>
      </c>
      <c r="J16" s="88">
        <f>'FORRO'!E7</f>
        <v/>
      </c>
      <c r="K16" s="88">
        <f>'FORRO'!E8</f>
        <v/>
      </c>
      <c r="L16" s="88">
        <f>'FORRO'!E9</f>
        <v/>
      </c>
      <c r="M16" s="88">
        <f>'FORRO'!E10</f>
        <v/>
      </c>
      <c r="N16" s="88">
        <f>'FORRO'!E11</f>
        <v/>
      </c>
      <c r="O16" s="88">
        <f>'FORRO'!E12</f>
        <v/>
      </c>
      <c r="P16" s="88">
        <f>'FORRO'!E13</f>
        <v/>
      </c>
      <c r="Q16" s="88">
        <f>'FORRO'!E14</f>
        <v/>
      </c>
      <c r="R16" s="88">
        <f>'FORRO'!E15</f>
        <v/>
      </c>
      <c r="S16" s="88">
        <f>'FORRO'!E16</f>
        <v/>
      </c>
      <c r="T16" s="88">
        <f>'FORRO'!E17</f>
        <v/>
      </c>
      <c r="U16" s="88">
        <f>'FORRO'!E18</f>
        <v/>
      </c>
      <c r="V16" s="88">
        <f>'FORRO'!E19</f>
        <v/>
      </c>
      <c r="W16" s="88">
        <f>'FORRO'!E20</f>
        <v/>
      </c>
      <c r="X16" s="88">
        <f>'FORRO'!E21</f>
        <v/>
      </c>
      <c r="Y16" s="88">
        <f>'FORRO'!E22</f>
        <v/>
      </c>
      <c r="Z16" s="88">
        <f>'FORRO'!E23</f>
        <v/>
      </c>
      <c r="AA16" s="88">
        <f>'FORRO'!E24</f>
        <v/>
      </c>
      <c r="AB16" s="88">
        <f>'FORRO'!E25</f>
        <v/>
      </c>
      <c r="AC16" s="88">
        <f>'FORRO'!E26</f>
        <v/>
      </c>
      <c r="AD16" s="88">
        <f>'FORRO'!E27</f>
        <v/>
      </c>
      <c r="AE16" s="88">
        <f>'FORRO'!E28</f>
        <v/>
      </c>
      <c r="AF16" s="88">
        <f>'FORRO'!E29</f>
        <v/>
      </c>
      <c r="AG16" s="88">
        <f>'FORRO'!E30</f>
        <v/>
      </c>
      <c r="AH16" s="88">
        <f>'FORRO'!E31</f>
        <v/>
      </c>
      <c r="AI16" s="88">
        <f>'FORRO'!E32</f>
        <v/>
      </c>
      <c r="AJ16" s="88">
        <f>'FORRO'!E33</f>
        <v/>
      </c>
      <c r="AK16" s="88">
        <f>'FORRO'!E34</f>
        <v/>
      </c>
      <c r="AL16" s="88">
        <f>'FORRO'!E35</f>
        <v/>
      </c>
      <c r="AM16" s="88">
        <f>'FORRO'!E36</f>
        <v/>
      </c>
      <c r="AN16" s="88">
        <f>'FORRO'!E37</f>
        <v/>
      </c>
      <c r="AO16" s="88">
        <f>'FORRO'!E38</f>
        <v/>
      </c>
      <c r="AP16" s="88">
        <f>'FORRO'!E39</f>
        <v/>
      </c>
      <c r="AQ16" s="88">
        <f>'FORRO'!E40</f>
        <v/>
      </c>
      <c r="AR16" s="88">
        <f>'FORRO'!E41</f>
        <v/>
      </c>
      <c r="AS16" s="88">
        <f>'FORRO'!E42</f>
        <v/>
      </c>
      <c r="AT16" s="88">
        <f>'FORRO'!E43</f>
        <v/>
      </c>
      <c r="AU16" s="88">
        <f>'FORRO'!E44</f>
        <v/>
      </c>
      <c r="AV16" s="88">
        <f>'FORRO'!E45</f>
        <v/>
      </c>
      <c r="AW16" s="88">
        <f>'FORRO'!E46</f>
        <v/>
      </c>
      <c r="AX16" s="88">
        <f>'FORRO'!E47</f>
        <v/>
      </c>
      <c r="AY16" s="88">
        <f>'FORRO'!E48</f>
        <v/>
      </c>
      <c r="AZ16" s="88">
        <f>'FORRO'!E49</f>
        <v/>
      </c>
      <c r="BA16" s="88">
        <f>'FORRO'!E50</f>
        <v/>
      </c>
      <c r="BB16" s="88">
        <f>'FORRO'!E51</f>
        <v/>
      </c>
      <c r="BC16" s="88">
        <f>'FORRO'!E52</f>
        <v/>
      </c>
      <c r="BD16" s="88">
        <f>'FORRO'!E53</f>
        <v/>
      </c>
      <c r="BE16" s="88">
        <f>'FORRO'!E54</f>
        <v/>
      </c>
      <c r="BF16" s="88">
        <f>'FORRO'!E55</f>
        <v/>
      </c>
      <c r="BG16" s="88">
        <f>'FORRO'!E56</f>
        <v/>
      </c>
      <c r="BH16" s="88">
        <f>'FORRO'!E57</f>
        <v/>
      </c>
      <c r="BI16" s="88">
        <f>'FORRO'!E58</f>
        <v/>
      </c>
      <c r="BJ16" s="88">
        <f>'FORRO'!E59</f>
        <v/>
      </c>
      <c r="BK16" s="88">
        <f>'FORRO'!E60</f>
        <v/>
      </c>
      <c r="BL16" s="88">
        <f>'FORRO'!E61</f>
        <v/>
      </c>
      <c r="BM16" s="88">
        <f>'FORRO'!E62</f>
        <v/>
      </c>
      <c r="BN16" s="88">
        <f>'FORRO'!E63</f>
        <v/>
      </c>
      <c r="BO16" s="88">
        <f>'FORRO'!E64</f>
        <v/>
      </c>
      <c r="BP16" s="88">
        <f>'FORRO'!E65</f>
        <v/>
      </c>
      <c r="BQ16" s="88">
        <f>'FORRO'!E66</f>
        <v/>
      </c>
      <c r="BR16" s="88">
        <f>'FORRO'!E67</f>
        <v/>
      </c>
      <c r="BS16" s="88">
        <f>'FORRO'!E68</f>
        <v/>
      </c>
      <c r="BT16" s="88">
        <f>'FORRO'!E69</f>
        <v/>
      </c>
      <c r="BU16" s="88">
        <f>'FORRO'!E70</f>
        <v/>
      </c>
      <c r="BV16" s="88">
        <f>'FORRO'!E71</f>
        <v/>
      </c>
      <c r="BW16" s="88">
        <f>'FORRO'!E72</f>
        <v/>
      </c>
      <c r="BX16" s="88">
        <f>'FORRO'!E73</f>
        <v/>
      </c>
      <c r="BY16" s="88">
        <f>'FORRO'!E74</f>
        <v/>
      </c>
      <c r="BZ16" s="88">
        <f>'FORRO'!E75</f>
        <v/>
      </c>
      <c r="CA16" s="88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107">
        <f>'FUND. PROF'!$K$5</f>
        <v/>
      </c>
      <c r="E17" s="49">
        <f>SUM(H17:CA17)</f>
        <v/>
      </c>
      <c r="F17" s="49">
        <f>IF(D17="","",D17-E17)</f>
        <v/>
      </c>
      <c r="H17" s="88">
        <f>'FUND. PROF'!E5</f>
        <v/>
      </c>
      <c r="I17" s="88">
        <f>'FUND. PROF'!E6</f>
        <v/>
      </c>
      <c r="J17" s="88">
        <f>'FUND. PROF'!E7</f>
        <v/>
      </c>
      <c r="K17" s="88">
        <f>'FUND. PROF'!E8</f>
        <v/>
      </c>
      <c r="L17" s="88">
        <f>'FUND. PROF'!E9</f>
        <v/>
      </c>
      <c r="M17" s="88">
        <f>'FUND. PROF'!E10</f>
        <v/>
      </c>
      <c r="N17" s="88">
        <f>'FUND. PROF'!E11</f>
        <v/>
      </c>
      <c r="O17" s="88">
        <f>'FUND. PROF'!E12</f>
        <v/>
      </c>
      <c r="P17" s="88">
        <f>'FUND. PROF'!E13</f>
        <v/>
      </c>
      <c r="Q17" s="88">
        <f>'FUND. PROF'!E14</f>
        <v/>
      </c>
      <c r="R17" s="88">
        <f>'FUND. PROF'!E15</f>
        <v/>
      </c>
      <c r="S17" s="88">
        <f>'FUND. PROF'!E16</f>
        <v/>
      </c>
      <c r="T17" s="88">
        <f>'FUND. PROF'!E17</f>
        <v/>
      </c>
      <c r="U17" s="88">
        <f>'FUND. PROF'!E18</f>
        <v/>
      </c>
      <c r="V17" s="88">
        <f>'FUND. PROF'!E19</f>
        <v/>
      </c>
      <c r="W17" s="88">
        <f>'FUND. PROF'!E20</f>
        <v/>
      </c>
      <c r="X17" s="88">
        <f>'FUND. PROF'!E21</f>
        <v/>
      </c>
      <c r="Y17" s="88">
        <f>'FUND. PROF'!E22</f>
        <v/>
      </c>
      <c r="Z17" s="88">
        <f>'FUND. PROF'!E23</f>
        <v/>
      </c>
      <c r="AA17" s="88">
        <f>'FUND. PROF'!E24</f>
        <v/>
      </c>
      <c r="AB17" s="88">
        <f>'FUND. PROF'!E25</f>
        <v/>
      </c>
      <c r="AC17" s="88">
        <f>'FUND. PROF'!E26</f>
        <v/>
      </c>
      <c r="AD17" s="88">
        <f>'FUND. PROF'!E27</f>
        <v/>
      </c>
      <c r="AE17" s="88">
        <f>'FUND. PROF'!E28</f>
        <v/>
      </c>
      <c r="AF17" s="88">
        <f>'FUND. PROF'!E29</f>
        <v/>
      </c>
      <c r="AG17" s="88">
        <f>'FUND. PROF'!E30</f>
        <v/>
      </c>
      <c r="AH17" s="88">
        <f>'FUND. PROF'!E31</f>
        <v/>
      </c>
      <c r="AI17" s="88">
        <f>'FUND. PROF'!E32</f>
        <v/>
      </c>
      <c r="AJ17" s="88">
        <f>'FUND. PROF'!E33</f>
        <v/>
      </c>
      <c r="AK17" s="88">
        <f>'FUND. PROF'!E34</f>
        <v/>
      </c>
      <c r="AL17" s="88">
        <f>'FUND. PROF'!E35</f>
        <v/>
      </c>
      <c r="AM17" s="88">
        <f>'FUND. PROF'!E36</f>
        <v/>
      </c>
      <c r="AN17" s="88">
        <f>'FUND. PROF'!E37</f>
        <v/>
      </c>
      <c r="AO17" s="88">
        <f>'FUND. PROF'!E38</f>
        <v/>
      </c>
      <c r="AP17" s="88">
        <f>'FUND. PROF'!E39</f>
        <v/>
      </c>
      <c r="AQ17" s="88">
        <f>'FUND. PROF'!E40</f>
        <v/>
      </c>
      <c r="AR17" s="88">
        <f>'FUND. PROF'!E41</f>
        <v/>
      </c>
      <c r="AS17" s="88">
        <f>'FUND. PROF'!E42</f>
        <v/>
      </c>
      <c r="AT17" s="88">
        <f>'FUND. PROF'!E43</f>
        <v/>
      </c>
      <c r="AU17" s="88">
        <f>'FUND. PROF'!E44</f>
        <v/>
      </c>
      <c r="AV17" s="88">
        <f>'FUND. PROF'!E45</f>
        <v/>
      </c>
      <c r="AW17" s="88">
        <f>'FUND. PROF'!E46</f>
        <v/>
      </c>
      <c r="AX17" s="88">
        <f>'FUND. PROF'!E47</f>
        <v/>
      </c>
      <c r="AY17" s="88">
        <f>'FUND. PROF'!E48</f>
        <v/>
      </c>
      <c r="AZ17" s="88">
        <f>'FUND. PROF'!E49</f>
        <v/>
      </c>
      <c r="BA17" s="88">
        <f>'FUND. PROF'!E50</f>
        <v/>
      </c>
      <c r="BB17" s="88">
        <f>'FUND. PROF'!E51</f>
        <v/>
      </c>
      <c r="BC17" s="88">
        <f>'FUND. PROF'!E52</f>
        <v/>
      </c>
      <c r="BD17" s="88">
        <f>'FUND. PROF'!E53</f>
        <v/>
      </c>
      <c r="BE17" s="88">
        <f>'FUND. PROF'!E54</f>
        <v/>
      </c>
      <c r="BF17" s="88">
        <f>'FUND. PROF'!E55</f>
        <v/>
      </c>
      <c r="BG17" s="88">
        <f>'FUND. PROF'!E56</f>
        <v/>
      </c>
      <c r="BH17" s="88">
        <f>'FUND. PROF'!E57</f>
        <v/>
      </c>
      <c r="BI17" s="88">
        <f>'FUND. PROF'!E58</f>
        <v/>
      </c>
      <c r="BJ17" s="88">
        <f>'FUND. PROF'!E59</f>
        <v/>
      </c>
      <c r="BK17" s="88">
        <f>'FUND. PROF'!E60</f>
        <v/>
      </c>
      <c r="BL17" s="88">
        <f>'FUND. PROF'!E61</f>
        <v/>
      </c>
      <c r="BM17" s="88">
        <f>'FUND. PROF'!E62</f>
        <v/>
      </c>
      <c r="BN17" s="88">
        <f>'FUND. PROF'!E63</f>
        <v/>
      </c>
      <c r="BO17" s="88">
        <f>'FUND. PROF'!E64</f>
        <v/>
      </c>
      <c r="BP17" s="88">
        <f>'FUND. PROF'!E65</f>
        <v/>
      </c>
      <c r="BQ17" s="88">
        <f>'FUND. PROF'!E66</f>
        <v/>
      </c>
      <c r="BR17" s="88">
        <f>'FUND. PROF'!E67</f>
        <v/>
      </c>
      <c r="BS17" s="88">
        <f>'FUND. PROF'!E68</f>
        <v/>
      </c>
      <c r="BT17" s="88">
        <f>'FUND. PROF'!E69</f>
        <v/>
      </c>
      <c r="BU17" s="88">
        <f>'FUND. PROF'!E70</f>
        <v/>
      </c>
      <c r="BV17" s="88">
        <f>'FUND. PROF'!E71</f>
        <v/>
      </c>
      <c r="BW17" s="88">
        <f>'FUND. PROF'!E72</f>
        <v/>
      </c>
      <c r="BX17" s="88">
        <f>'FUND. PROF'!E73</f>
        <v/>
      </c>
      <c r="BY17" s="88">
        <f>'FUND. PROF'!E74</f>
        <v/>
      </c>
      <c r="BZ17" s="88">
        <f>'FUND. PROF'!E75</f>
        <v/>
      </c>
      <c r="CA17" s="88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107">
        <f>'FUND. SUP'!$K$5</f>
        <v/>
      </c>
      <c r="E18" s="49">
        <f>SUM(H18:CA18)</f>
        <v/>
      </c>
      <c r="F18" s="49">
        <f>IF(D18="","",D18-E18)</f>
        <v/>
      </c>
      <c r="H18" s="88">
        <f>'FUND. SUP'!E5</f>
        <v/>
      </c>
      <c r="I18" s="88">
        <f>'FUND. SUP'!E6</f>
        <v/>
      </c>
      <c r="J18" s="88">
        <f>'FUND. SUP'!E7</f>
        <v/>
      </c>
      <c r="K18" s="88">
        <f>'FUND. SUP'!E8</f>
        <v/>
      </c>
      <c r="L18" s="88">
        <f>'FUND. SUP'!E9</f>
        <v/>
      </c>
      <c r="M18" s="88">
        <f>'FUND. SUP'!E10</f>
        <v/>
      </c>
      <c r="N18" s="88">
        <f>'FUND. SUP'!E11</f>
        <v/>
      </c>
      <c r="O18" s="88">
        <f>'FUND. SUP'!E12</f>
        <v/>
      </c>
      <c r="P18" s="88">
        <f>'FUND. SUP'!E13</f>
        <v/>
      </c>
      <c r="Q18" s="88">
        <f>'FUND. SUP'!E14</f>
        <v/>
      </c>
      <c r="R18" s="88">
        <f>'FUND. SUP'!E15</f>
        <v/>
      </c>
      <c r="S18" s="88">
        <f>'FUND. SUP'!E16</f>
        <v/>
      </c>
      <c r="T18" s="88">
        <f>'FUND. SUP'!E17</f>
        <v/>
      </c>
      <c r="U18" s="88">
        <f>'FUND. SUP'!E18</f>
        <v/>
      </c>
      <c r="V18" s="88">
        <f>'FUND. SUP'!E19</f>
        <v/>
      </c>
      <c r="W18" s="88">
        <f>'FUND. SUP'!E20</f>
        <v/>
      </c>
      <c r="X18" s="88">
        <f>'FUND. SUP'!E21</f>
        <v/>
      </c>
      <c r="Y18" s="88">
        <f>'FUND. SUP'!E22</f>
        <v/>
      </c>
      <c r="Z18" s="88">
        <f>'FUND. SUP'!E23</f>
        <v/>
      </c>
      <c r="AA18" s="88">
        <f>'FUND. SUP'!E24</f>
        <v/>
      </c>
      <c r="AB18" s="88">
        <f>'FUND. SUP'!E25</f>
        <v/>
      </c>
      <c r="AC18" s="88">
        <f>'FUND. SUP'!E26</f>
        <v/>
      </c>
      <c r="AD18" s="88">
        <f>'FUND. SUP'!E27</f>
        <v/>
      </c>
      <c r="AE18" s="88">
        <f>'FUND. SUP'!E28</f>
        <v/>
      </c>
      <c r="AF18" s="88">
        <f>'FUND. SUP'!E29</f>
        <v/>
      </c>
      <c r="AG18" s="88">
        <f>'FUND. SUP'!E30</f>
        <v/>
      </c>
      <c r="AH18" s="88">
        <f>'FUND. SUP'!E31</f>
        <v/>
      </c>
      <c r="AI18" s="88">
        <f>'FUND. SUP'!E32</f>
        <v/>
      </c>
      <c r="AJ18" s="88">
        <f>'FUND. SUP'!E33</f>
        <v/>
      </c>
      <c r="AK18" s="88">
        <f>'FUND. SUP'!E34</f>
        <v/>
      </c>
      <c r="AL18" s="88">
        <f>'FUND. SUP'!E35</f>
        <v/>
      </c>
      <c r="AM18" s="88">
        <f>'FUND. SUP'!E36</f>
        <v/>
      </c>
      <c r="AN18" s="88">
        <f>'FUND. SUP'!E37</f>
        <v/>
      </c>
      <c r="AO18" s="88">
        <f>'FUND. SUP'!E38</f>
        <v/>
      </c>
      <c r="AP18" s="88">
        <f>'FUND. SUP'!E39</f>
        <v/>
      </c>
      <c r="AQ18" s="88">
        <f>'FUND. SUP'!E40</f>
        <v/>
      </c>
      <c r="AR18" s="88">
        <f>'FUND. SUP'!E41</f>
        <v/>
      </c>
      <c r="AS18" s="88">
        <f>'FUND. SUP'!E42</f>
        <v/>
      </c>
      <c r="AT18" s="88">
        <f>'FUND. SUP'!E43</f>
        <v/>
      </c>
      <c r="AU18" s="88">
        <f>'FUND. SUP'!E44</f>
        <v/>
      </c>
      <c r="AV18" s="88">
        <f>'FUND. SUP'!E45</f>
        <v/>
      </c>
      <c r="AW18" s="88">
        <f>'FUND. SUP'!E46</f>
        <v/>
      </c>
      <c r="AX18" s="88">
        <f>'FUND. SUP'!E47</f>
        <v/>
      </c>
      <c r="AY18" s="88">
        <f>'FUND. SUP'!E48</f>
        <v/>
      </c>
      <c r="AZ18" s="88">
        <f>'FUND. SUP'!E49</f>
        <v/>
      </c>
      <c r="BA18" s="88">
        <f>'FUND. SUP'!E50</f>
        <v/>
      </c>
      <c r="BB18" s="88">
        <f>'FUND. SUP'!E51</f>
        <v/>
      </c>
      <c r="BC18" s="88">
        <f>'FUND. SUP'!E52</f>
        <v/>
      </c>
      <c r="BD18" s="88">
        <f>'FUND. SUP'!E53</f>
        <v/>
      </c>
      <c r="BE18" s="88">
        <f>'FUND. SUP'!E54</f>
        <v/>
      </c>
      <c r="BF18" s="88">
        <f>'FUND. SUP'!E55</f>
        <v/>
      </c>
      <c r="BG18" s="88">
        <f>'FUND. SUP'!E56</f>
        <v/>
      </c>
      <c r="BH18" s="88">
        <f>'FUND. SUP'!E57</f>
        <v/>
      </c>
      <c r="BI18" s="88">
        <f>'FUND. SUP'!E58</f>
        <v/>
      </c>
      <c r="BJ18" s="88">
        <f>'FUND. SUP'!E59</f>
        <v/>
      </c>
      <c r="BK18" s="88">
        <f>'FUND. SUP'!E60</f>
        <v/>
      </c>
      <c r="BL18" s="88">
        <f>'FUND. SUP'!E61</f>
        <v/>
      </c>
      <c r="BM18" s="88">
        <f>'FUND. SUP'!E62</f>
        <v/>
      </c>
      <c r="BN18" s="88">
        <f>'FUND. SUP'!E63</f>
        <v/>
      </c>
      <c r="BO18" s="88">
        <f>'FUND. SUP'!E64</f>
        <v/>
      </c>
      <c r="BP18" s="88">
        <f>'FUND. SUP'!E65</f>
        <v/>
      </c>
      <c r="BQ18" s="88">
        <f>'FUND. SUP'!E66</f>
        <v/>
      </c>
      <c r="BR18" s="88">
        <f>'FUND. SUP'!E67</f>
        <v/>
      </c>
      <c r="BS18" s="88">
        <f>'FUND. SUP'!E68</f>
        <v/>
      </c>
      <c r="BT18" s="88">
        <f>'FUND. SUP'!E69</f>
        <v/>
      </c>
      <c r="BU18" s="88">
        <f>'FUND. SUP'!E70</f>
        <v/>
      </c>
      <c r="BV18" s="88">
        <f>'FUND. SUP'!E71</f>
        <v/>
      </c>
      <c r="BW18" s="88">
        <f>'FUND. SUP'!E72</f>
        <v/>
      </c>
      <c r="BX18" s="88">
        <f>'FUND. SUP'!E73</f>
        <v/>
      </c>
      <c r="BY18" s="88">
        <f>'FUND. SUP'!E74</f>
        <v/>
      </c>
      <c r="BZ18" s="88">
        <f>'FUND. SUP'!E75</f>
        <v/>
      </c>
      <c r="CA18" s="88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107">
        <f>'IMPERMEABILIZAÇÃO'!$K$5</f>
        <v/>
      </c>
      <c r="E19" s="49">
        <f>SUM(H19:CA19)</f>
        <v/>
      </c>
      <c r="F19" s="49">
        <f>IF(D19="","",D19-E19)</f>
        <v/>
      </c>
      <c r="H19" s="88">
        <f>'IMPERMEABILIZAÇÃO'!E5</f>
        <v/>
      </c>
      <c r="I19" s="88">
        <f>'IMPERMEABILIZAÇÃO'!E6</f>
        <v/>
      </c>
      <c r="J19" s="88">
        <f>'IMPERMEABILIZAÇÃO'!E7</f>
        <v/>
      </c>
      <c r="K19" s="88">
        <f>'IMPERMEABILIZAÇÃO'!E8</f>
        <v/>
      </c>
      <c r="L19" s="88">
        <f>'IMPERMEABILIZAÇÃO'!E9</f>
        <v/>
      </c>
      <c r="M19" s="88">
        <f>'IMPERMEABILIZAÇÃO'!E10</f>
        <v/>
      </c>
      <c r="N19" s="88">
        <f>'IMPERMEABILIZAÇÃO'!E11</f>
        <v/>
      </c>
      <c r="O19" s="88">
        <f>'IMPERMEABILIZAÇÃO'!E12</f>
        <v/>
      </c>
      <c r="P19" s="88">
        <f>'IMPERMEABILIZAÇÃO'!E13</f>
        <v/>
      </c>
      <c r="Q19" s="88">
        <f>'IMPERMEABILIZAÇÃO'!E14</f>
        <v/>
      </c>
      <c r="R19" s="88">
        <f>'IMPERMEABILIZAÇÃO'!E15</f>
        <v/>
      </c>
      <c r="S19" s="88">
        <f>'IMPERMEABILIZAÇÃO'!E16</f>
        <v/>
      </c>
      <c r="T19" s="88">
        <f>'IMPERMEABILIZAÇÃO'!E17</f>
        <v/>
      </c>
      <c r="U19" s="88">
        <f>'IMPERMEABILIZAÇÃO'!E18</f>
        <v/>
      </c>
      <c r="V19" s="88">
        <f>'IMPERMEABILIZAÇÃO'!E19</f>
        <v/>
      </c>
      <c r="W19" s="88">
        <f>'IMPERMEABILIZAÇÃO'!E20</f>
        <v/>
      </c>
      <c r="X19" s="88">
        <f>'IMPERMEABILIZAÇÃO'!E21</f>
        <v/>
      </c>
      <c r="Y19" s="88">
        <f>'IMPERMEABILIZAÇÃO'!E22</f>
        <v/>
      </c>
      <c r="Z19" s="88">
        <f>'IMPERMEABILIZAÇÃO'!E23</f>
        <v/>
      </c>
      <c r="AA19" s="88">
        <f>'IMPERMEABILIZAÇÃO'!E24</f>
        <v/>
      </c>
      <c r="AB19" s="88">
        <f>'IMPERMEABILIZAÇÃO'!E25</f>
        <v/>
      </c>
      <c r="AC19" s="88">
        <f>'IMPERMEABILIZAÇÃO'!E26</f>
        <v/>
      </c>
      <c r="AD19" s="88">
        <f>'IMPERMEABILIZAÇÃO'!E27</f>
        <v/>
      </c>
      <c r="AE19" s="88">
        <f>'IMPERMEABILIZAÇÃO'!E28</f>
        <v/>
      </c>
      <c r="AF19" s="88">
        <f>'IMPERMEABILIZAÇÃO'!E29</f>
        <v/>
      </c>
      <c r="AG19" s="88">
        <f>'IMPERMEABILIZAÇÃO'!E30</f>
        <v/>
      </c>
      <c r="AH19" s="88">
        <f>'IMPERMEABILIZAÇÃO'!E31</f>
        <v/>
      </c>
      <c r="AI19" s="88">
        <f>'IMPERMEABILIZAÇÃO'!E32</f>
        <v/>
      </c>
      <c r="AJ19" s="88">
        <f>'IMPERMEABILIZAÇÃO'!E33</f>
        <v/>
      </c>
      <c r="AK19" s="88">
        <f>'IMPERMEABILIZAÇÃO'!E34</f>
        <v/>
      </c>
      <c r="AL19" s="88">
        <f>'IMPERMEABILIZAÇÃO'!E35</f>
        <v/>
      </c>
      <c r="AM19" s="88">
        <f>'IMPERMEABILIZAÇÃO'!E36</f>
        <v/>
      </c>
      <c r="AN19" s="88">
        <f>'IMPERMEABILIZAÇÃO'!E37</f>
        <v/>
      </c>
      <c r="AO19" s="88">
        <f>'IMPERMEABILIZAÇÃO'!E38</f>
        <v/>
      </c>
      <c r="AP19" s="88">
        <f>'IMPERMEABILIZAÇÃO'!E39</f>
        <v/>
      </c>
      <c r="AQ19" s="88">
        <f>'IMPERMEABILIZAÇÃO'!E40</f>
        <v/>
      </c>
      <c r="AR19" s="88">
        <f>'IMPERMEABILIZAÇÃO'!E41</f>
        <v/>
      </c>
      <c r="AS19" s="88">
        <f>'IMPERMEABILIZAÇÃO'!E42</f>
        <v/>
      </c>
      <c r="AT19" s="88">
        <f>'IMPERMEABILIZAÇÃO'!E43</f>
        <v/>
      </c>
      <c r="AU19" s="88">
        <f>'IMPERMEABILIZAÇÃO'!E44</f>
        <v/>
      </c>
      <c r="AV19" s="88">
        <f>'IMPERMEABILIZAÇÃO'!E45</f>
        <v/>
      </c>
      <c r="AW19" s="88">
        <f>'IMPERMEABILIZAÇÃO'!E46</f>
        <v/>
      </c>
      <c r="AX19" s="88">
        <f>'IMPERMEABILIZAÇÃO'!E47</f>
        <v/>
      </c>
      <c r="AY19" s="88">
        <f>'IMPERMEABILIZAÇÃO'!E48</f>
        <v/>
      </c>
      <c r="AZ19" s="88">
        <f>'IMPERMEABILIZAÇÃO'!E49</f>
        <v/>
      </c>
      <c r="BA19" s="88">
        <f>'IMPERMEABILIZAÇÃO'!E50</f>
        <v/>
      </c>
      <c r="BB19" s="88">
        <f>'IMPERMEABILIZAÇÃO'!E51</f>
        <v/>
      </c>
      <c r="BC19" s="88">
        <f>'IMPERMEABILIZAÇÃO'!E52</f>
        <v/>
      </c>
      <c r="BD19" s="88">
        <f>'IMPERMEABILIZAÇÃO'!E53</f>
        <v/>
      </c>
      <c r="BE19" s="88">
        <f>'IMPERMEABILIZAÇÃO'!E54</f>
        <v/>
      </c>
      <c r="BF19" s="88">
        <f>'IMPERMEABILIZAÇÃO'!E55</f>
        <v/>
      </c>
      <c r="BG19" s="88">
        <f>'IMPERMEABILIZAÇÃO'!E56</f>
        <v/>
      </c>
      <c r="BH19" s="88">
        <f>'IMPERMEABILIZAÇÃO'!E57</f>
        <v/>
      </c>
      <c r="BI19" s="88">
        <f>'IMPERMEABILIZAÇÃO'!E58</f>
        <v/>
      </c>
      <c r="BJ19" s="88">
        <f>'IMPERMEABILIZAÇÃO'!E59</f>
        <v/>
      </c>
      <c r="BK19" s="88">
        <f>'IMPERMEABILIZAÇÃO'!E60</f>
        <v/>
      </c>
      <c r="BL19" s="88">
        <f>'IMPERMEABILIZAÇÃO'!E61</f>
        <v/>
      </c>
      <c r="BM19" s="88">
        <f>'IMPERMEABILIZAÇÃO'!E62</f>
        <v/>
      </c>
      <c r="BN19" s="88">
        <f>'IMPERMEABILIZAÇÃO'!E63</f>
        <v/>
      </c>
      <c r="BO19" s="88">
        <f>'IMPERMEABILIZAÇÃO'!E64</f>
        <v/>
      </c>
      <c r="BP19" s="88">
        <f>'IMPERMEABILIZAÇÃO'!E65</f>
        <v/>
      </c>
      <c r="BQ19" s="88">
        <f>'IMPERMEABILIZAÇÃO'!E66</f>
        <v/>
      </c>
      <c r="BR19" s="88">
        <f>'IMPERMEABILIZAÇÃO'!E67</f>
        <v/>
      </c>
      <c r="BS19" s="88">
        <f>'IMPERMEABILIZAÇÃO'!E68</f>
        <v/>
      </c>
      <c r="BT19" s="88">
        <f>'IMPERMEABILIZAÇÃO'!E69</f>
        <v/>
      </c>
      <c r="BU19" s="88">
        <f>'IMPERMEABILIZAÇÃO'!E70</f>
        <v/>
      </c>
      <c r="BV19" s="88">
        <f>'IMPERMEABILIZAÇÃO'!E71</f>
        <v/>
      </c>
      <c r="BW19" s="88">
        <f>'IMPERMEABILIZAÇÃO'!E72</f>
        <v/>
      </c>
      <c r="BX19" s="88">
        <f>'IMPERMEABILIZAÇÃO'!E73</f>
        <v/>
      </c>
      <c r="BY19" s="88">
        <f>'IMPERMEABILIZAÇÃO'!E74</f>
        <v/>
      </c>
      <c r="BZ19" s="88">
        <f>'IMPERMEABILIZAÇÃO'!E75</f>
        <v/>
      </c>
      <c r="CA19" s="88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107">
        <f>'INST. INC'!$K$5</f>
        <v/>
      </c>
      <c r="E20" s="49">
        <f>SUM(H20:CA20)</f>
        <v/>
      </c>
      <c r="F20" s="49">
        <f>IF(D20="","",D20-E20)</f>
        <v/>
      </c>
      <c r="H20" s="88">
        <f>'INST. INC'!E5</f>
        <v/>
      </c>
      <c r="I20" s="88">
        <f>'INST. INC'!E6</f>
        <v/>
      </c>
      <c r="J20" s="88">
        <f>'INST. INC'!E7</f>
        <v/>
      </c>
      <c r="K20" s="88">
        <f>'INST. INC'!E8</f>
        <v/>
      </c>
      <c r="L20" s="88">
        <f>'INST. INC'!E9</f>
        <v/>
      </c>
      <c r="M20" s="88">
        <f>'INST. INC'!E10</f>
        <v/>
      </c>
      <c r="N20" s="88">
        <f>'INST. INC'!E11</f>
        <v/>
      </c>
      <c r="O20" s="88">
        <f>'INST. INC'!E12</f>
        <v/>
      </c>
      <c r="P20" s="88">
        <f>'INST. INC'!E13</f>
        <v/>
      </c>
      <c r="Q20" s="88">
        <f>'INST. INC'!E14</f>
        <v/>
      </c>
      <c r="R20" s="88">
        <f>'INST. INC'!E15</f>
        <v/>
      </c>
      <c r="S20" s="88">
        <f>'INST. INC'!E16</f>
        <v/>
      </c>
      <c r="T20" s="88">
        <f>'INST. INC'!E17</f>
        <v/>
      </c>
      <c r="U20" s="88">
        <f>'INST. INC'!E18</f>
        <v/>
      </c>
      <c r="V20" s="88">
        <f>'INST. INC'!E19</f>
        <v/>
      </c>
      <c r="W20" s="88">
        <f>'INST. INC'!E20</f>
        <v/>
      </c>
      <c r="X20" s="88">
        <f>'INST. INC'!E21</f>
        <v/>
      </c>
      <c r="Y20" s="88">
        <f>'INST. INC'!E22</f>
        <v/>
      </c>
      <c r="Z20" s="88">
        <f>'INST. INC'!E23</f>
        <v/>
      </c>
      <c r="AA20" s="88">
        <f>'INST. INC'!E24</f>
        <v/>
      </c>
      <c r="AB20" s="88">
        <f>'INST. INC'!E25</f>
        <v/>
      </c>
      <c r="AC20" s="88">
        <f>'INST. INC'!E26</f>
        <v/>
      </c>
      <c r="AD20" s="88">
        <f>'INST. INC'!E27</f>
        <v/>
      </c>
      <c r="AE20" s="88">
        <f>'INST. INC'!E28</f>
        <v/>
      </c>
      <c r="AF20" s="88">
        <f>'INST. INC'!E29</f>
        <v/>
      </c>
      <c r="AG20" s="88">
        <f>'INST. INC'!E30</f>
        <v/>
      </c>
      <c r="AH20" s="88">
        <f>'INST. INC'!E31</f>
        <v/>
      </c>
      <c r="AI20" s="88">
        <f>'INST. INC'!E32</f>
        <v/>
      </c>
      <c r="AJ20" s="88">
        <f>'INST. INC'!E33</f>
        <v/>
      </c>
      <c r="AK20" s="88">
        <f>'INST. INC'!E34</f>
        <v/>
      </c>
      <c r="AL20" s="88">
        <f>'INST. INC'!E35</f>
        <v/>
      </c>
      <c r="AM20" s="88">
        <f>'INST. INC'!E36</f>
        <v/>
      </c>
      <c r="AN20" s="88">
        <f>'INST. INC'!E37</f>
        <v/>
      </c>
      <c r="AO20" s="88">
        <f>'INST. INC'!E38</f>
        <v/>
      </c>
      <c r="AP20" s="88">
        <f>'INST. INC'!E39</f>
        <v/>
      </c>
      <c r="AQ20" s="88">
        <f>'INST. INC'!E40</f>
        <v/>
      </c>
      <c r="AR20" s="88">
        <f>'INST. INC'!E41</f>
        <v/>
      </c>
      <c r="AS20" s="88">
        <f>'INST. INC'!E42</f>
        <v/>
      </c>
      <c r="AT20" s="88">
        <f>'INST. INC'!E43</f>
        <v/>
      </c>
      <c r="AU20" s="88">
        <f>'INST. INC'!E44</f>
        <v/>
      </c>
      <c r="AV20" s="88">
        <f>'INST. INC'!E45</f>
        <v/>
      </c>
      <c r="AW20" s="88">
        <f>'INST. INC'!E46</f>
        <v/>
      </c>
      <c r="AX20" s="88">
        <f>'INST. INC'!E47</f>
        <v/>
      </c>
      <c r="AY20" s="88">
        <f>'INST. INC'!E48</f>
        <v/>
      </c>
      <c r="AZ20" s="88">
        <f>'INST. INC'!E49</f>
        <v/>
      </c>
      <c r="BA20" s="88">
        <f>'INST. INC'!E50</f>
        <v/>
      </c>
      <c r="BB20" s="88">
        <f>'INST. INC'!E51</f>
        <v/>
      </c>
      <c r="BC20" s="88">
        <f>'INST. INC'!E52</f>
        <v/>
      </c>
      <c r="BD20" s="88">
        <f>'INST. INC'!E53</f>
        <v/>
      </c>
      <c r="BE20" s="88">
        <f>'INST. INC'!E54</f>
        <v/>
      </c>
      <c r="BF20" s="88">
        <f>'INST. INC'!E55</f>
        <v/>
      </c>
      <c r="BG20" s="88">
        <f>'INST. INC'!E56</f>
        <v/>
      </c>
      <c r="BH20" s="88">
        <f>'INST. INC'!E57</f>
        <v/>
      </c>
      <c r="BI20" s="88">
        <f>'INST. INC'!E58</f>
        <v/>
      </c>
      <c r="BJ20" s="88">
        <f>'INST. INC'!E59</f>
        <v/>
      </c>
      <c r="BK20" s="88">
        <f>'INST. INC'!E60</f>
        <v/>
      </c>
      <c r="BL20" s="88">
        <f>'INST. INC'!E61</f>
        <v/>
      </c>
      <c r="BM20" s="88">
        <f>'INST. INC'!E62</f>
        <v/>
      </c>
      <c r="BN20" s="88">
        <f>'INST. INC'!E63</f>
        <v/>
      </c>
      <c r="BO20" s="88">
        <f>'INST. INC'!E64</f>
        <v/>
      </c>
      <c r="BP20" s="88">
        <f>'INST. INC'!E65</f>
        <v/>
      </c>
      <c r="BQ20" s="88">
        <f>'INST. INC'!E66</f>
        <v/>
      </c>
      <c r="BR20" s="88">
        <f>'INST. INC'!E67</f>
        <v/>
      </c>
      <c r="BS20" s="88">
        <f>'INST. INC'!E68</f>
        <v/>
      </c>
      <c r="BT20" s="88">
        <f>'INST. INC'!E69</f>
        <v/>
      </c>
      <c r="BU20" s="88">
        <f>'INST. INC'!E70</f>
        <v/>
      </c>
      <c r="BV20" s="88">
        <f>'INST. INC'!E71</f>
        <v/>
      </c>
      <c r="BW20" s="88">
        <f>'INST. INC'!E72</f>
        <v/>
      </c>
      <c r="BX20" s="88">
        <f>'INST. INC'!E73</f>
        <v/>
      </c>
      <c r="BY20" s="88">
        <f>'INST. INC'!E74</f>
        <v/>
      </c>
      <c r="BZ20" s="88">
        <f>'INST. INC'!E75</f>
        <v/>
      </c>
      <c r="CA20" s="88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107">
        <f>'INST. ELÉTRICA'!$K$5</f>
        <v/>
      </c>
      <c r="E21" s="49">
        <f>SUM(H21:CA21)</f>
        <v/>
      </c>
      <c r="F21" s="49">
        <f>IF(D21="","",D21-E21)</f>
        <v/>
      </c>
      <c r="H21" s="88">
        <f>'INST. ELÉTRICA'!E5</f>
        <v/>
      </c>
      <c r="I21" s="88">
        <f>'INST. ELÉTRICA'!E6</f>
        <v/>
      </c>
      <c r="J21" s="88">
        <f>'INST. ELÉTRICA'!E7</f>
        <v/>
      </c>
      <c r="K21" s="88">
        <f>'INST. ELÉTRICA'!E8</f>
        <v/>
      </c>
      <c r="L21" s="88">
        <f>'INST. ELÉTRICA'!E9</f>
        <v/>
      </c>
      <c r="M21" s="88">
        <f>'INST. ELÉTRICA'!E10</f>
        <v/>
      </c>
      <c r="N21" s="88">
        <f>'INST. ELÉTRICA'!E11</f>
        <v/>
      </c>
      <c r="O21" s="88">
        <f>'INST. ELÉTRICA'!E12</f>
        <v/>
      </c>
      <c r="P21" s="88">
        <f>'INST. ELÉTRICA'!E13</f>
        <v/>
      </c>
      <c r="Q21" s="88">
        <f>'INST. ELÉTRICA'!E14</f>
        <v/>
      </c>
      <c r="R21" s="88">
        <f>'INST. ELÉTRICA'!E15</f>
        <v/>
      </c>
      <c r="S21" s="88">
        <f>'INST. ELÉTRICA'!E16</f>
        <v/>
      </c>
      <c r="T21" s="88">
        <f>'INST. ELÉTRICA'!E17</f>
        <v/>
      </c>
      <c r="U21" s="88">
        <f>'INST. ELÉTRICA'!E18</f>
        <v/>
      </c>
      <c r="V21" s="88">
        <f>'INST. ELÉTRICA'!E19</f>
        <v/>
      </c>
      <c r="W21" s="88">
        <f>'INST. ELÉTRICA'!E20</f>
        <v/>
      </c>
      <c r="X21" s="88">
        <f>'INST. ELÉTRICA'!E21</f>
        <v/>
      </c>
      <c r="Y21" s="88">
        <f>'INST. ELÉTRICA'!E22</f>
        <v/>
      </c>
      <c r="Z21" s="88">
        <f>'INST. ELÉTRICA'!E23</f>
        <v/>
      </c>
      <c r="AA21" s="88">
        <f>'INST. ELÉTRICA'!E24</f>
        <v/>
      </c>
      <c r="AB21" s="88">
        <f>'INST. ELÉTRICA'!E25</f>
        <v/>
      </c>
      <c r="AC21" s="88">
        <f>'INST. ELÉTRICA'!E26</f>
        <v/>
      </c>
      <c r="AD21" s="88">
        <f>'INST. ELÉTRICA'!E27</f>
        <v/>
      </c>
      <c r="AE21" s="88">
        <f>'INST. ELÉTRICA'!E28</f>
        <v/>
      </c>
      <c r="AF21" s="88">
        <f>'INST. ELÉTRICA'!E29</f>
        <v/>
      </c>
      <c r="AG21" s="88">
        <f>'INST. ELÉTRICA'!E30</f>
        <v/>
      </c>
      <c r="AH21" s="88">
        <f>'INST. ELÉTRICA'!E31</f>
        <v/>
      </c>
      <c r="AI21" s="88">
        <f>'INST. ELÉTRICA'!E32</f>
        <v/>
      </c>
      <c r="AJ21" s="88">
        <f>'INST. ELÉTRICA'!E33</f>
        <v/>
      </c>
      <c r="AK21" s="88">
        <f>'INST. ELÉTRICA'!E34</f>
        <v/>
      </c>
      <c r="AL21" s="88">
        <f>'INST. ELÉTRICA'!E35</f>
        <v/>
      </c>
      <c r="AM21" s="88">
        <f>'INST. ELÉTRICA'!E36</f>
        <v/>
      </c>
      <c r="AN21" s="88">
        <f>'INST. ELÉTRICA'!E37</f>
        <v/>
      </c>
      <c r="AO21" s="88">
        <f>'INST. ELÉTRICA'!E38</f>
        <v/>
      </c>
      <c r="AP21" s="88">
        <f>'INST. ELÉTRICA'!E39</f>
        <v/>
      </c>
      <c r="AQ21" s="88">
        <f>'INST. ELÉTRICA'!E40</f>
        <v/>
      </c>
      <c r="AR21" s="88">
        <f>'INST. ELÉTRICA'!E41</f>
        <v/>
      </c>
      <c r="AS21" s="88">
        <f>'INST. ELÉTRICA'!E42</f>
        <v/>
      </c>
      <c r="AT21" s="88">
        <f>'INST. ELÉTRICA'!E43</f>
        <v/>
      </c>
      <c r="AU21" s="88">
        <f>'INST. ELÉTRICA'!E44</f>
        <v/>
      </c>
      <c r="AV21" s="88">
        <f>'INST. ELÉTRICA'!E45</f>
        <v/>
      </c>
      <c r="AW21" s="88">
        <f>'INST. ELÉTRICA'!E46</f>
        <v/>
      </c>
      <c r="AX21" s="88">
        <f>'INST. ELÉTRICA'!E47</f>
        <v/>
      </c>
      <c r="AY21" s="88">
        <f>'INST. ELÉTRICA'!E48</f>
        <v/>
      </c>
      <c r="AZ21" s="88">
        <f>'INST. ELÉTRICA'!E49</f>
        <v/>
      </c>
      <c r="BA21" s="88">
        <f>'INST. ELÉTRICA'!E50</f>
        <v/>
      </c>
      <c r="BB21" s="88">
        <f>'INST. ELÉTRICA'!E51</f>
        <v/>
      </c>
      <c r="BC21" s="88">
        <f>'INST. ELÉTRICA'!E52</f>
        <v/>
      </c>
      <c r="BD21" s="88">
        <f>'INST. ELÉTRICA'!E53</f>
        <v/>
      </c>
      <c r="BE21" s="88">
        <f>'INST. ELÉTRICA'!E54</f>
        <v/>
      </c>
      <c r="BF21" s="88">
        <f>'INST. ELÉTRICA'!E55</f>
        <v/>
      </c>
      <c r="BG21" s="88">
        <f>'INST. ELÉTRICA'!E56</f>
        <v/>
      </c>
      <c r="BH21" s="88">
        <f>'INST. ELÉTRICA'!E57</f>
        <v/>
      </c>
      <c r="BI21" s="88">
        <f>'INST. ELÉTRICA'!E58</f>
        <v/>
      </c>
      <c r="BJ21" s="88">
        <f>'INST. ELÉTRICA'!E59</f>
        <v/>
      </c>
      <c r="BK21" s="88">
        <f>'INST. ELÉTRICA'!E60</f>
        <v/>
      </c>
      <c r="BL21" s="88">
        <f>'INST. ELÉTRICA'!E61</f>
        <v/>
      </c>
      <c r="BM21" s="88">
        <f>'INST. ELÉTRICA'!E62</f>
        <v/>
      </c>
      <c r="BN21" s="88">
        <f>'INST. ELÉTRICA'!E63</f>
        <v/>
      </c>
      <c r="BO21" s="88">
        <f>'INST. ELÉTRICA'!E64</f>
        <v/>
      </c>
      <c r="BP21" s="88">
        <f>'INST. ELÉTRICA'!E65</f>
        <v/>
      </c>
      <c r="BQ21" s="88">
        <f>'INST. ELÉTRICA'!E66</f>
        <v/>
      </c>
      <c r="BR21" s="88">
        <f>'INST. ELÉTRICA'!E67</f>
        <v/>
      </c>
      <c r="BS21" s="88">
        <f>'INST. ELÉTRICA'!E68</f>
        <v/>
      </c>
      <c r="BT21" s="88">
        <f>'INST. ELÉTRICA'!E69</f>
        <v/>
      </c>
      <c r="BU21" s="88">
        <f>'INST. ELÉTRICA'!E70</f>
        <v/>
      </c>
      <c r="BV21" s="88">
        <f>'INST. ELÉTRICA'!E71</f>
        <v/>
      </c>
      <c r="BW21" s="88">
        <f>'INST. ELÉTRICA'!E72</f>
        <v/>
      </c>
      <c r="BX21" s="88">
        <f>'INST. ELÉTRICA'!E73</f>
        <v/>
      </c>
      <c r="BY21" s="88">
        <f>'INST. ELÉTRICA'!E74</f>
        <v/>
      </c>
      <c r="BZ21" s="88">
        <f>'INST. ELÉTRICA'!E75</f>
        <v/>
      </c>
      <c r="CA21" s="88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107">
        <f>'INST. ESP'!$K$5</f>
        <v/>
      </c>
      <c r="E22" s="49">
        <f>SUM(H22:CA22)</f>
        <v/>
      </c>
      <c r="F22" s="49">
        <f>IF(D22="","",D22-E22)</f>
        <v/>
      </c>
      <c r="H22" s="88">
        <f>'INST. ESP'!E5</f>
        <v/>
      </c>
      <c r="I22" s="88">
        <f>'INST. ESP'!E6</f>
        <v/>
      </c>
      <c r="J22" s="88">
        <f>'INST. ESP'!E7</f>
        <v/>
      </c>
      <c r="K22" s="88">
        <f>'INST. ESP'!E8</f>
        <v/>
      </c>
      <c r="L22" s="88">
        <f>'INST. ESP'!E9</f>
        <v/>
      </c>
      <c r="M22" s="88">
        <f>'INST. ESP'!E10</f>
        <v/>
      </c>
      <c r="N22" s="88">
        <f>'INST. ESP'!E11</f>
        <v/>
      </c>
      <c r="O22" s="88">
        <f>'INST. ESP'!E12</f>
        <v/>
      </c>
      <c r="P22" s="88">
        <f>'INST. ESP'!E13</f>
        <v/>
      </c>
      <c r="Q22" s="88">
        <f>'INST. ESP'!E14</f>
        <v/>
      </c>
      <c r="R22" s="88">
        <f>'INST. ESP'!E15</f>
        <v/>
      </c>
      <c r="S22" s="88">
        <f>'INST. ESP'!E16</f>
        <v/>
      </c>
      <c r="T22" s="88">
        <f>'INST. ESP'!E17</f>
        <v/>
      </c>
      <c r="U22" s="88">
        <f>'INST. ESP'!E18</f>
        <v/>
      </c>
      <c r="V22" s="88">
        <f>'INST. ESP'!E19</f>
        <v/>
      </c>
      <c r="W22" s="88">
        <f>'INST. ESP'!E20</f>
        <v/>
      </c>
      <c r="X22" s="88">
        <f>'INST. ESP'!E21</f>
        <v/>
      </c>
      <c r="Y22" s="88">
        <f>'INST. ESP'!E22</f>
        <v/>
      </c>
      <c r="Z22" s="88">
        <f>'INST. ESP'!E23</f>
        <v/>
      </c>
      <c r="AA22" s="88">
        <f>'INST. ESP'!E24</f>
        <v/>
      </c>
      <c r="AB22" s="88">
        <f>'INST. ESP'!E25</f>
        <v/>
      </c>
      <c r="AC22" s="88">
        <f>'INST. ESP'!E26</f>
        <v/>
      </c>
      <c r="AD22" s="88">
        <f>'INST. ESP'!E27</f>
        <v/>
      </c>
      <c r="AE22" s="88">
        <f>'INST. ESP'!E28</f>
        <v/>
      </c>
      <c r="AF22" s="88">
        <f>'INST. ESP'!E29</f>
        <v/>
      </c>
      <c r="AG22" s="88">
        <f>'INST. ESP'!E30</f>
        <v/>
      </c>
      <c r="AH22" s="88">
        <f>'INST. ESP'!E31</f>
        <v/>
      </c>
      <c r="AI22" s="88">
        <f>'INST. ESP'!E32</f>
        <v/>
      </c>
      <c r="AJ22" s="88">
        <f>'INST. ESP'!E33</f>
        <v/>
      </c>
      <c r="AK22" s="88">
        <f>'INST. ESP'!E34</f>
        <v/>
      </c>
      <c r="AL22" s="88">
        <f>'INST. ESP'!E35</f>
        <v/>
      </c>
      <c r="AM22" s="88">
        <f>'INST. ESP'!E36</f>
        <v/>
      </c>
      <c r="AN22" s="88">
        <f>'INST. ESP'!E37</f>
        <v/>
      </c>
      <c r="AO22" s="88">
        <f>'INST. ESP'!E38</f>
        <v/>
      </c>
      <c r="AP22" s="88">
        <f>'INST. ESP'!E39</f>
        <v/>
      </c>
      <c r="AQ22" s="88">
        <f>'INST. ESP'!E40</f>
        <v/>
      </c>
      <c r="AR22" s="88">
        <f>'INST. ESP'!E41</f>
        <v/>
      </c>
      <c r="AS22" s="88">
        <f>'INST. ESP'!E42</f>
        <v/>
      </c>
      <c r="AT22" s="88">
        <f>'INST. ESP'!E43</f>
        <v/>
      </c>
      <c r="AU22" s="88">
        <f>'INST. ESP'!E44</f>
        <v/>
      </c>
      <c r="AV22" s="88">
        <f>'INST. ESP'!E45</f>
        <v/>
      </c>
      <c r="AW22" s="88">
        <f>'INST. ESP'!E46</f>
        <v/>
      </c>
      <c r="AX22" s="88">
        <f>'INST. ESP'!E47</f>
        <v/>
      </c>
      <c r="AY22" s="88">
        <f>'INST. ESP'!E48</f>
        <v/>
      </c>
      <c r="AZ22" s="88">
        <f>'INST. ESP'!E49</f>
        <v/>
      </c>
      <c r="BA22" s="88">
        <f>'INST. ESP'!E50</f>
        <v/>
      </c>
      <c r="BB22" s="88">
        <f>'INST. ESP'!E51</f>
        <v/>
      </c>
      <c r="BC22" s="88">
        <f>'INST. ESP'!E52</f>
        <v/>
      </c>
      <c r="BD22" s="88">
        <f>'INST. ESP'!E53</f>
        <v/>
      </c>
      <c r="BE22" s="88">
        <f>'INST. ESP'!E54</f>
        <v/>
      </c>
      <c r="BF22" s="88">
        <f>'INST. ESP'!E55</f>
        <v/>
      </c>
      <c r="BG22" s="88">
        <f>'INST. ESP'!E56</f>
        <v/>
      </c>
      <c r="BH22" s="88">
        <f>'INST. ESP'!E57</f>
        <v/>
      </c>
      <c r="BI22" s="88">
        <f>'INST. ESP'!E58</f>
        <v/>
      </c>
      <c r="BJ22" s="88">
        <f>'INST. ESP'!E59</f>
        <v/>
      </c>
      <c r="BK22" s="88">
        <f>'INST. ESP'!E60</f>
        <v/>
      </c>
      <c r="BL22" s="88">
        <f>'INST. ESP'!E61</f>
        <v/>
      </c>
      <c r="BM22" s="88">
        <f>'INST. ESP'!E62</f>
        <v/>
      </c>
      <c r="BN22" s="88">
        <f>'INST. ESP'!E63</f>
        <v/>
      </c>
      <c r="BO22" s="88">
        <f>'INST. ESP'!E64</f>
        <v/>
      </c>
      <c r="BP22" s="88">
        <f>'INST. ESP'!E65</f>
        <v/>
      </c>
      <c r="BQ22" s="88">
        <f>'INST. ESP'!E66</f>
        <v/>
      </c>
      <c r="BR22" s="88">
        <f>'INST. ESP'!E67</f>
        <v/>
      </c>
      <c r="BS22" s="88">
        <f>'INST. ESP'!E68</f>
        <v/>
      </c>
      <c r="BT22" s="88">
        <f>'INST. ESP'!E69</f>
        <v/>
      </c>
      <c r="BU22" s="88">
        <f>'INST. ESP'!E70</f>
        <v/>
      </c>
      <c r="BV22" s="88">
        <f>'INST. ESP'!E71</f>
        <v/>
      </c>
      <c r="BW22" s="88">
        <f>'INST. ESP'!E72</f>
        <v/>
      </c>
      <c r="BX22" s="88">
        <f>'INST. ESP'!E73</f>
        <v/>
      </c>
      <c r="BY22" s="88">
        <f>'INST. ESP'!E74</f>
        <v/>
      </c>
      <c r="BZ22" s="88">
        <f>'INST. ESP'!E75</f>
        <v/>
      </c>
      <c r="CA22" s="88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107">
        <f>'INST. HIDRO'!$K$5</f>
        <v/>
      </c>
      <c r="E23" s="49">
        <f>SUM(H23:CA23)</f>
        <v/>
      </c>
      <c r="F23" s="49">
        <f>IF(D23="","",D23-E23)</f>
        <v/>
      </c>
      <c r="H23" s="88">
        <f>'INST. HIDRO'!E5</f>
        <v/>
      </c>
      <c r="I23" s="88">
        <f>'INST. HIDRO'!E6</f>
        <v/>
      </c>
      <c r="J23" s="88">
        <f>'INST. HIDRO'!E7</f>
        <v/>
      </c>
      <c r="K23" s="88">
        <f>'INST. HIDRO'!E8</f>
        <v/>
      </c>
      <c r="L23" s="88">
        <f>'INST. HIDRO'!E9</f>
        <v/>
      </c>
      <c r="M23" s="88">
        <f>'INST. HIDRO'!E10</f>
        <v/>
      </c>
      <c r="N23" s="88">
        <f>'INST. HIDRO'!E11</f>
        <v/>
      </c>
      <c r="O23" s="88">
        <f>'INST. HIDRO'!E12</f>
        <v/>
      </c>
      <c r="P23" s="88">
        <f>'INST. HIDRO'!E13</f>
        <v/>
      </c>
      <c r="Q23" s="88">
        <f>'INST. HIDRO'!E14</f>
        <v/>
      </c>
      <c r="R23" s="88">
        <f>'INST. HIDRO'!E15</f>
        <v/>
      </c>
      <c r="S23" s="88">
        <f>'INST. HIDRO'!E16</f>
        <v/>
      </c>
      <c r="T23" s="88">
        <f>'INST. HIDRO'!E17</f>
        <v/>
      </c>
      <c r="U23" s="88">
        <f>'INST. HIDRO'!E18</f>
        <v/>
      </c>
      <c r="V23" s="88">
        <f>'INST. HIDRO'!E19</f>
        <v/>
      </c>
      <c r="W23" s="88">
        <f>'INST. HIDRO'!E20</f>
        <v/>
      </c>
      <c r="X23" s="88">
        <f>'INST. HIDRO'!E21</f>
        <v/>
      </c>
      <c r="Y23" s="88">
        <f>'INST. HIDRO'!E22</f>
        <v/>
      </c>
      <c r="Z23" s="88">
        <f>'INST. HIDRO'!E23</f>
        <v/>
      </c>
      <c r="AA23" s="88">
        <f>'INST. HIDRO'!E24</f>
        <v/>
      </c>
      <c r="AB23" s="88">
        <f>'INST. HIDRO'!E25</f>
        <v/>
      </c>
      <c r="AC23" s="88">
        <f>'INST. HIDRO'!E26</f>
        <v/>
      </c>
      <c r="AD23" s="88">
        <f>'INST. HIDRO'!E27</f>
        <v/>
      </c>
      <c r="AE23" s="88">
        <f>'INST. HIDRO'!E28</f>
        <v/>
      </c>
      <c r="AF23" s="88">
        <f>'INST. HIDRO'!E29</f>
        <v/>
      </c>
      <c r="AG23" s="88">
        <f>'INST. HIDRO'!E30</f>
        <v/>
      </c>
      <c r="AH23" s="88">
        <f>'INST. HIDRO'!E31</f>
        <v/>
      </c>
      <c r="AI23" s="88">
        <f>'INST. HIDRO'!E32</f>
        <v/>
      </c>
      <c r="AJ23" s="88">
        <f>'INST. HIDRO'!E33</f>
        <v/>
      </c>
      <c r="AK23" s="88">
        <f>'INST. HIDRO'!E34</f>
        <v/>
      </c>
      <c r="AL23" s="88">
        <f>'INST. HIDRO'!E35</f>
        <v/>
      </c>
      <c r="AM23" s="88">
        <f>'INST. HIDRO'!E36</f>
        <v/>
      </c>
      <c r="AN23" s="88">
        <f>'INST. HIDRO'!E37</f>
        <v/>
      </c>
      <c r="AO23" s="88">
        <f>'INST. HIDRO'!E38</f>
        <v/>
      </c>
      <c r="AP23" s="88">
        <f>'INST. HIDRO'!E39</f>
        <v/>
      </c>
      <c r="AQ23" s="88">
        <f>'INST. HIDRO'!E40</f>
        <v/>
      </c>
      <c r="AR23" s="88">
        <f>'INST. HIDRO'!E41</f>
        <v/>
      </c>
      <c r="AS23" s="88">
        <f>'INST. HIDRO'!E42</f>
        <v/>
      </c>
      <c r="AT23" s="88">
        <f>'INST. HIDRO'!E43</f>
        <v/>
      </c>
      <c r="AU23" s="88">
        <f>'INST. HIDRO'!E44</f>
        <v/>
      </c>
      <c r="AV23" s="88">
        <f>'INST. HIDRO'!E45</f>
        <v/>
      </c>
      <c r="AW23" s="88">
        <f>'INST. HIDRO'!E46</f>
        <v/>
      </c>
      <c r="AX23" s="88">
        <f>'INST. HIDRO'!E47</f>
        <v/>
      </c>
      <c r="AY23" s="88">
        <f>'INST. HIDRO'!E48</f>
        <v/>
      </c>
      <c r="AZ23" s="88">
        <f>'INST. HIDRO'!E49</f>
        <v/>
      </c>
      <c r="BA23" s="88">
        <f>'INST. HIDRO'!E50</f>
        <v/>
      </c>
      <c r="BB23" s="88">
        <f>'INST. HIDRO'!E51</f>
        <v/>
      </c>
      <c r="BC23" s="88">
        <f>'INST. HIDRO'!E52</f>
        <v/>
      </c>
      <c r="BD23" s="88">
        <f>'INST. HIDRO'!E53</f>
        <v/>
      </c>
      <c r="BE23" s="88">
        <f>'INST. HIDRO'!E54</f>
        <v/>
      </c>
      <c r="BF23" s="88">
        <f>'INST. HIDRO'!E55</f>
        <v/>
      </c>
      <c r="BG23" s="88">
        <f>'INST. HIDRO'!E56</f>
        <v/>
      </c>
      <c r="BH23" s="88">
        <f>'INST. HIDRO'!E57</f>
        <v/>
      </c>
      <c r="BI23" s="88">
        <f>'INST. HIDRO'!E58</f>
        <v/>
      </c>
      <c r="BJ23" s="88">
        <f>'INST. HIDRO'!E59</f>
        <v/>
      </c>
      <c r="BK23" s="88">
        <f>'INST. HIDRO'!E60</f>
        <v/>
      </c>
      <c r="BL23" s="88">
        <f>'INST. HIDRO'!E61</f>
        <v/>
      </c>
      <c r="BM23" s="88">
        <f>'INST. HIDRO'!E62</f>
        <v/>
      </c>
      <c r="BN23" s="88">
        <f>'INST. HIDRO'!E63</f>
        <v/>
      </c>
      <c r="BO23" s="88">
        <f>'INST. HIDRO'!E64</f>
        <v/>
      </c>
      <c r="BP23" s="88">
        <f>'INST. HIDRO'!E65</f>
        <v/>
      </c>
      <c r="BQ23" s="88">
        <f>'INST. HIDRO'!E66</f>
        <v/>
      </c>
      <c r="BR23" s="88">
        <f>'INST. HIDRO'!E67</f>
        <v/>
      </c>
      <c r="BS23" s="88">
        <f>'INST. HIDRO'!E68</f>
        <v/>
      </c>
      <c r="BT23" s="88">
        <f>'INST. HIDRO'!E69</f>
        <v/>
      </c>
      <c r="BU23" s="88">
        <f>'INST. HIDRO'!E70</f>
        <v/>
      </c>
      <c r="BV23" s="88">
        <f>'INST. HIDRO'!E71</f>
        <v/>
      </c>
      <c r="BW23" s="88">
        <f>'INST. HIDRO'!E72</f>
        <v/>
      </c>
      <c r="BX23" s="88">
        <f>'INST. HIDRO'!E73</f>
        <v/>
      </c>
      <c r="BY23" s="88">
        <f>'INST. HIDRO'!E74</f>
        <v/>
      </c>
      <c r="BZ23" s="88">
        <f>'INST. HIDRO'!E75</f>
        <v/>
      </c>
      <c r="CA23" s="88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107">
        <f>'LIG. PROVISÓRIAS'!$K$5</f>
        <v/>
      </c>
      <c r="E25" s="49">
        <f>SUM(H25:CA25)</f>
        <v/>
      </c>
      <c r="F25" s="49">
        <f>IF(D25="","",D25-E25)</f>
        <v/>
      </c>
      <c r="H25" s="88">
        <f>'LIG. PROVISÓRIAS'!E5</f>
        <v/>
      </c>
      <c r="I25" s="88">
        <f>'LIG. PROVISÓRIAS'!E6</f>
        <v/>
      </c>
      <c r="J25" s="88">
        <f>'LIG. PROVISÓRIAS'!E7</f>
        <v/>
      </c>
      <c r="K25" s="88">
        <f>'LIG. PROVISÓRIAS'!E8</f>
        <v/>
      </c>
      <c r="L25" s="88">
        <f>'LIG. PROVISÓRIAS'!E9</f>
        <v/>
      </c>
      <c r="M25" s="88">
        <f>'LIG. PROVISÓRIAS'!E10</f>
        <v/>
      </c>
      <c r="N25" s="88">
        <f>'LIG. PROVISÓRIAS'!E11</f>
        <v/>
      </c>
      <c r="O25" s="88">
        <f>'LIG. PROVISÓRIAS'!E12</f>
        <v/>
      </c>
      <c r="P25" s="88">
        <f>'LIG. PROVISÓRIAS'!E13</f>
        <v/>
      </c>
      <c r="Q25" s="88">
        <f>'LIG. PROVISÓRIAS'!E14</f>
        <v/>
      </c>
      <c r="R25" s="88">
        <f>'LIG. PROVISÓRIAS'!E15</f>
        <v/>
      </c>
      <c r="S25" s="88">
        <f>'LIG. PROVISÓRIAS'!E16</f>
        <v/>
      </c>
      <c r="T25" s="88">
        <f>'LIG. PROVISÓRIAS'!E17</f>
        <v/>
      </c>
      <c r="U25" s="88">
        <f>'LIG. PROVISÓRIAS'!E18</f>
        <v/>
      </c>
      <c r="V25" s="88">
        <f>'LIG. PROVISÓRIAS'!E19</f>
        <v/>
      </c>
      <c r="W25" s="88">
        <f>'LIG. PROVISÓRIAS'!E20</f>
        <v/>
      </c>
      <c r="X25" s="88">
        <f>'LIG. PROVISÓRIAS'!E21</f>
        <v/>
      </c>
      <c r="Y25" s="88">
        <f>'LIG. PROVISÓRIAS'!E22</f>
        <v/>
      </c>
      <c r="Z25" s="88">
        <f>'LIG. PROVISÓRIAS'!E23</f>
        <v/>
      </c>
      <c r="AA25" s="88">
        <f>'LIG. PROVISÓRIAS'!E24</f>
        <v/>
      </c>
      <c r="AB25" s="88">
        <f>'LIG. PROVISÓRIAS'!E25</f>
        <v/>
      </c>
      <c r="AC25" s="88">
        <f>'LIG. PROVISÓRIAS'!E26</f>
        <v/>
      </c>
      <c r="AD25" s="88">
        <f>'LIG. PROVISÓRIAS'!E27</f>
        <v/>
      </c>
      <c r="AE25" s="88">
        <f>'LIG. PROVISÓRIAS'!E28</f>
        <v/>
      </c>
      <c r="AF25" s="88">
        <f>'LIG. PROVISÓRIAS'!E29</f>
        <v/>
      </c>
      <c r="AG25" s="88">
        <f>'LIG. PROVISÓRIAS'!E30</f>
        <v/>
      </c>
      <c r="AH25" s="88">
        <f>'LIG. PROVISÓRIAS'!E31</f>
        <v/>
      </c>
      <c r="AI25" s="88">
        <f>'LIG. PROVISÓRIAS'!E32</f>
        <v/>
      </c>
      <c r="AJ25" s="88">
        <f>'LIG. PROVISÓRIAS'!E33</f>
        <v/>
      </c>
      <c r="AK25" s="88">
        <f>'LIG. PROVISÓRIAS'!E34</f>
        <v/>
      </c>
      <c r="AL25" s="88">
        <f>'LIG. PROVISÓRIAS'!E35</f>
        <v/>
      </c>
      <c r="AM25" s="88">
        <f>'LIG. PROVISÓRIAS'!E36</f>
        <v/>
      </c>
      <c r="AN25" s="88">
        <f>'LIG. PROVISÓRIAS'!E37</f>
        <v/>
      </c>
      <c r="AO25" s="88">
        <f>'LIG. PROVISÓRIAS'!E38</f>
        <v/>
      </c>
      <c r="AP25" s="88">
        <f>'LIG. PROVISÓRIAS'!E39</f>
        <v/>
      </c>
      <c r="AQ25" s="88">
        <f>'LIG. PROVISÓRIAS'!E40</f>
        <v/>
      </c>
      <c r="AR25" s="88">
        <f>'LIG. PROVISÓRIAS'!E41</f>
        <v/>
      </c>
      <c r="AS25" s="88">
        <f>'LIG. PROVISÓRIAS'!E42</f>
        <v/>
      </c>
      <c r="AT25" s="88">
        <f>'LIG. PROVISÓRIAS'!E43</f>
        <v/>
      </c>
      <c r="AU25" s="88">
        <f>'LIG. PROVISÓRIAS'!E44</f>
        <v/>
      </c>
      <c r="AV25" s="88">
        <f>'LIG. PROVISÓRIAS'!E45</f>
        <v/>
      </c>
      <c r="AW25" s="88">
        <f>'LIG. PROVISÓRIAS'!E46</f>
        <v/>
      </c>
      <c r="AX25" s="88">
        <f>'LIG. PROVISÓRIAS'!E47</f>
        <v/>
      </c>
      <c r="AY25" s="88">
        <f>'LIG. PROVISÓRIAS'!E48</f>
        <v/>
      </c>
      <c r="AZ25" s="88">
        <f>'LIG. PROVISÓRIAS'!E49</f>
        <v/>
      </c>
      <c r="BA25" s="88">
        <f>'LIG. PROVISÓRIAS'!E50</f>
        <v/>
      </c>
      <c r="BB25" s="88">
        <f>'LIG. PROVISÓRIAS'!E51</f>
        <v/>
      </c>
      <c r="BC25" s="88">
        <f>'LIG. PROVISÓRIAS'!E52</f>
        <v/>
      </c>
      <c r="BD25" s="88">
        <f>'LIG. PROVISÓRIAS'!E53</f>
        <v/>
      </c>
      <c r="BE25" s="88">
        <f>'LIG. PROVISÓRIAS'!E54</f>
        <v/>
      </c>
      <c r="BF25" s="88">
        <f>'LIG. PROVISÓRIAS'!E55</f>
        <v/>
      </c>
      <c r="BG25" s="88">
        <f>'LIG. PROVISÓRIAS'!E56</f>
        <v/>
      </c>
      <c r="BH25" s="88">
        <f>'LIG. PROVISÓRIAS'!E57</f>
        <v/>
      </c>
      <c r="BI25" s="88">
        <f>'LIG. PROVISÓRIAS'!E58</f>
        <v/>
      </c>
      <c r="BJ25" s="88">
        <f>'LIG. PROVISÓRIAS'!E59</f>
        <v/>
      </c>
      <c r="BK25" s="88">
        <f>'LIG. PROVISÓRIAS'!E60</f>
        <v/>
      </c>
      <c r="BL25" s="88">
        <f>'LIG. PROVISÓRIAS'!E61</f>
        <v/>
      </c>
      <c r="BM25" s="88">
        <f>'LIG. PROVISÓRIAS'!E62</f>
        <v/>
      </c>
      <c r="BN25" s="88">
        <f>'LIG. PROVISÓRIAS'!E63</f>
        <v/>
      </c>
      <c r="BO25" s="88">
        <f>'LIG. PROVISÓRIAS'!E64</f>
        <v/>
      </c>
      <c r="BP25" s="88">
        <f>'LIG. PROVISÓRIAS'!E65</f>
        <v/>
      </c>
      <c r="BQ25" s="88">
        <f>'LIG. PROVISÓRIAS'!E66</f>
        <v/>
      </c>
      <c r="BR25" s="88">
        <f>'LIG. PROVISÓRIAS'!E67</f>
        <v/>
      </c>
      <c r="BS25" s="88">
        <f>'LIG. PROVISÓRIAS'!E68</f>
        <v/>
      </c>
      <c r="BT25" s="88">
        <f>'LIG. PROVISÓRIAS'!E69</f>
        <v/>
      </c>
      <c r="BU25" s="88">
        <f>'LIG. PROVISÓRIAS'!E70</f>
        <v/>
      </c>
      <c r="BV25" s="88">
        <f>'LIG. PROVISÓRIAS'!E71</f>
        <v/>
      </c>
      <c r="BW25" s="88">
        <f>'LIG. PROVISÓRIAS'!E72</f>
        <v/>
      </c>
      <c r="BX25" s="88">
        <f>'LIG. PROVISÓRIAS'!E73</f>
        <v/>
      </c>
      <c r="BY25" s="88">
        <f>'LIG. PROVISÓRIAS'!E74</f>
        <v/>
      </c>
      <c r="BZ25" s="88">
        <f>'LIG. PROVISÓRIAS'!E75</f>
        <v/>
      </c>
      <c r="CA25" s="88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107">
        <f>'LIMPEZA'!$K$5</f>
        <v/>
      </c>
      <c r="E26" s="49">
        <f>SUM(H26:CA26)</f>
        <v/>
      </c>
      <c r="F26" s="49">
        <f>IF(D26="","",D26-E26)</f>
        <v/>
      </c>
      <c r="H26" s="88">
        <f>'LIMPEZA'!E5</f>
        <v/>
      </c>
      <c r="I26" s="88">
        <f>'LIMPEZA'!E6</f>
        <v/>
      </c>
      <c r="J26" s="88">
        <f>'LIMPEZA'!E7</f>
        <v/>
      </c>
      <c r="K26" s="88">
        <f>'LIMPEZA'!E8</f>
        <v/>
      </c>
      <c r="L26" s="88">
        <f>'LIMPEZA'!E9</f>
        <v/>
      </c>
      <c r="M26" s="88">
        <f>'LIMPEZA'!E10</f>
        <v/>
      </c>
      <c r="N26" s="88">
        <f>'LIMPEZA'!E11</f>
        <v/>
      </c>
      <c r="O26" s="88">
        <f>'LIMPEZA'!E12</f>
        <v/>
      </c>
      <c r="P26" s="88">
        <f>'LIMPEZA'!E13</f>
        <v/>
      </c>
      <c r="Q26" s="88">
        <f>'LIMPEZA'!E14</f>
        <v/>
      </c>
      <c r="R26" s="88">
        <f>'LIMPEZA'!E15</f>
        <v/>
      </c>
      <c r="S26" s="88">
        <f>'LIMPEZA'!E16</f>
        <v/>
      </c>
      <c r="T26" s="88">
        <f>'LIMPEZA'!E17</f>
        <v/>
      </c>
      <c r="U26" s="88">
        <f>'LIMPEZA'!E18</f>
        <v/>
      </c>
      <c r="V26" s="88">
        <f>'LIMPEZA'!E19</f>
        <v/>
      </c>
      <c r="W26" s="88">
        <f>'LIMPEZA'!E20</f>
        <v/>
      </c>
      <c r="X26" s="88">
        <f>'LIMPEZA'!E21</f>
        <v/>
      </c>
      <c r="Y26" s="88">
        <f>'LIMPEZA'!E22</f>
        <v/>
      </c>
      <c r="Z26" s="88">
        <f>'LIMPEZA'!E23</f>
        <v/>
      </c>
      <c r="AA26" s="88">
        <f>'LIMPEZA'!E24</f>
        <v/>
      </c>
      <c r="AB26" s="88">
        <f>'LIMPEZA'!E25</f>
        <v/>
      </c>
      <c r="AC26" s="88">
        <f>'LIMPEZA'!E26</f>
        <v/>
      </c>
      <c r="AD26" s="88">
        <f>'LIMPEZA'!E27</f>
        <v/>
      </c>
      <c r="AE26" s="88">
        <f>'LIMPEZA'!E28</f>
        <v/>
      </c>
      <c r="AF26" s="88">
        <f>'LIMPEZA'!E29</f>
        <v/>
      </c>
      <c r="AG26" s="88">
        <f>'LIMPEZA'!E30</f>
        <v/>
      </c>
      <c r="AH26" s="88">
        <f>'LIMPEZA'!E31</f>
        <v/>
      </c>
      <c r="AI26" s="88">
        <f>'LIMPEZA'!E32</f>
        <v/>
      </c>
      <c r="AJ26" s="88">
        <f>'LIMPEZA'!E33</f>
        <v/>
      </c>
      <c r="AK26" s="88">
        <f>'LIMPEZA'!E34</f>
        <v/>
      </c>
      <c r="AL26" s="88">
        <f>'LIMPEZA'!E35</f>
        <v/>
      </c>
      <c r="AM26" s="88">
        <f>'LIMPEZA'!E36</f>
        <v/>
      </c>
      <c r="AN26" s="88">
        <f>'LIMPEZA'!E37</f>
        <v/>
      </c>
      <c r="AO26" s="88">
        <f>'LIMPEZA'!E38</f>
        <v/>
      </c>
      <c r="AP26" s="88">
        <f>'LIMPEZA'!E39</f>
        <v/>
      </c>
      <c r="AQ26" s="88">
        <f>'LIMPEZA'!E40</f>
        <v/>
      </c>
      <c r="AR26" s="88">
        <f>'LIMPEZA'!E41</f>
        <v/>
      </c>
      <c r="AS26" s="88">
        <f>'LIMPEZA'!E42</f>
        <v/>
      </c>
      <c r="AT26" s="88">
        <f>'LIMPEZA'!E43</f>
        <v/>
      </c>
      <c r="AU26" s="88">
        <f>'LIMPEZA'!E44</f>
        <v/>
      </c>
      <c r="AV26" s="88">
        <f>'LIMPEZA'!E45</f>
        <v/>
      </c>
      <c r="AW26" s="88">
        <f>'LIMPEZA'!E46</f>
        <v/>
      </c>
      <c r="AX26" s="88">
        <f>'LIMPEZA'!E47</f>
        <v/>
      </c>
      <c r="AY26" s="88">
        <f>'LIMPEZA'!E48</f>
        <v/>
      </c>
      <c r="AZ26" s="88">
        <f>'LIMPEZA'!E49</f>
        <v/>
      </c>
      <c r="BA26" s="88">
        <f>'LIMPEZA'!E50</f>
        <v/>
      </c>
      <c r="BB26" s="88">
        <f>'LIMPEZA'!E51</f>
        <v/>
      </c>
      <c r="BC26" s="88">
        <f>'LIMPEZA'!E52</f>
        <v/>
      </c>
      <c r="BD26" s="88">
        <f>'LIMPEZA'!E53</f>
        <v/>
      </c>
      <c r="BE26" s="88">
        <f>'LIMPEZA'!E54</f>
        <v/>
      </c>
      <c r="BF26" s="88">
        <f>'LIMPEZA'!E55</f>
        <v/>
      </c>
      <c r="BG26" s="88">
        <f>'LIMPEZA'!E56</f>
        <v/>
      </c>
      <c r="BH26" s="88">
        <f>'LIMPEZA'!E57</f>
        <v/>
      </c>
      <c r="BI26" s="88">
        <f>'LIMPEZA'!E58</f>
        <v/>
      </c>
      <c r="BJ26" s="88">
        <f>'LIMPEZA'!E59</f>
        <v/>
      </c>
      <c r="BK26" s="88">
        <f>'LIMPEZA'!E60</f>
        <v/>
      </c>
      <c r="BL26" s="88">
        <f>'LIMPEZA'!E61</f>
        <v/>
      </c>
      <c r="BM26" s="88">
        <f>'LIMPEZA'!E62</f>
        <v/>
      </c>
      <c r="BN26" s="88">
        <f>'LIMPEZA'!E63</f>
        <v/>
      </c>
      <c r="BO26" s="88">
        <f>'LIMPEZA'!E64</f>
        <v/>
      </c>
      <c r="BP26" s="88">
        <f>'LIMPEZA'!E65</f>
        <v/>
      </c>
      <c r="BQ26" s="88">
        <f>'LIMPEZA'!E66</f>
        <v/>
      </c>
      <c r="BR26" s="88">
        <f>'LIMPEZA'!E67</f>
        <v/>
      </c>
      <c r="BS26" s="88">
        <f>'LIMPEZA'!E68</f>
        <v/>
      </c>
      <c r="BT26" s="88">
        <f>'LIMPEZA'!E69</f>
        <v/>
      </c>
      <c r="BU26" s="88">
        <f>'LIMPEZA'!E70</f>
        <v/>
      </c>
      <c r="BV26" s="88">
        <f>'LIMPEZA'!E71</f>
        <v/>
      </c>
      <c r="BW26" s="88">
        <f>'LIMPEZA'!E72</f>
        <v/>
      </c>
      <c r="BX26" s="88">
        <f>'LIMPEZA'!E73</f>
        <v/>
      </c>
      <c r="BY26" s="88">
        <f>'LIMPEZA'!E74</f>
        <v/>
      </c>
      <c r="BZ26" s="88">
        <f>'LIMPEZA'!E75</f>
        <v/>
      </c>
      <c r="CA26" s="88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107">
        <f>'LOUÇAS'!$K$5</f>
        <v/>
      </c>
      <c r="E27" s="49">
        <f>SUM(H27:CA27)</f>
        <v/>
      </c>
      <c r="F27" s="49">
        <f>IF(D27="","",D27-E27)</f>
        <v/>
      </c>
      <c r="H27" s="88">
        <f>'LOUÇAS'!E5</f>
        <v/>
      </c>
      <c r="I27" s="88">
        <f>'LOUÇAS'!E6</f>
        <v/>
      </c>
      <c r="J27" s="88">
        <f>'LOUÇAS'!E7</f>
        <v/>
      </c>
      <c r="K27" s="88">
        <f>'LOUÇAS'!E8</f>
        <v/>
      </c>
      <c r="L27" s="88">
        <f>'LOUÇAS'!E9</f>
        <v/>
      </c>
      <c r="M27" s="88">
        <f>'LOUÇAS'!E10</f>
        <v/>
      </c>
      <c r="N27" s="88">
        <f>'LOUÇAS'!E11</f>
        <v/>
      </c>
      <c r="O27" s="88">
        <f>'LOUÇAS'!E12</f>
        <v/>
      </c>
      <c r="P27" s="88">
        <f>'LOUÇAS'!E13</f>
        <v/>
      </c>
      <c r="Q27" s="88">
        <f>'LOUÇAS'!E14</f>
        <v/>
      </c>
      <c r="R27" s="88">
        <f>'LOUÇAS'!E15</f>
        <v/>
      </c>
      <c r="S27" s="88">
        <f>'LOUÇAS'!E16</f>
        <v/>
      </c>
      <c r="T27" s="88">
        <f>'LOUÇAS'!E17</f>
        <v/>
      </c>
      <c r="U27" s="88">
        <f>'LOUÇAS'!E18</f>
        <v/>
      </c>
      <c r="V27" s="88">
        <f>'LOUÇAS'!E19</f>
        <v/>
      </c>
      <c r="W27" s="88">
        <f>'LOUÇAS'!E20</f>
        <v/>
      </c>
      <c r="X27" s="88">
        <f>'LOUÇAS'!E21</f>
        <v/>
      </c>
      <c r="Y27" s="88">
        <f>'LOUÇAS'!E22</f>
        <v/>
      </c>
      <c r="Z27" s="88">
        <f>'LOUÇAS'!E23</f>
        <v/>
      </c>
      <c r="AA27" s="88">
        <f>'LOUÇAS'!E24</f>
        <v/>
      </c>
      <c r="AB27" s="88">
        <f>'LOUÇAS'!E25</f>
        <v/>
      </c>
      <c r="AC27" s="88">
        <f>'LOUÇAS'!E26</f>
        <v/>
      </c>
      <c r="AD27" s="88">
        <f>'LOUÇAS'!E27</f>
        <v/>
      </c>
      <c r="AE27" s="88">
        <f>'LOUÇAS'!E28</f>
        <v/>
      </c>
      <c r="AF27" s="88">
        <f>'LOUÇAS'!E29</f>
        <v/>
      </c>
      <c r="AG27" s="88">
        <f>'LOUÇAS'!E30</f>
        <v/>
      </c>
      <c r="AH27" s="88">
        <f>'LOUÇAS'!E31</f>
        <v/>
      </c>
      <c r="AI27" s="88">
        <f>'LOUÇAS'!E32</f>
        <v/>
      </c>
      <c r="AJ27" s="88">
        <f>'LOUÇAS'!E33</f>
        <v/>
      </c>
      <c r="AK27" s="88">
        <f>'LOUÇAS'!E34</f>
        <v/>
      </c>
      <c r="AL27" s="88">
        <f>'LOUÇAS'!E35</f>
        <v/>
      </c>
      <c r="AM27" s="88">
        <f>'LOUÇAS'!E36</f>
        <v/>
      </c>
      <c r="AN27" s="88">
        <f>'LOUÇAS'!E37</f>
        <v/>
      </c>
      <c r="AO27" s="88">
        <f>'LOUÇAS'!E38</f>
        <v/>
      </c>
      <c r="AP27" s="88">
        <f>'LOUÇAS'!E39</f>
        <v/>
      </c>
      <c r="AQ27" s="88">
        <f>'LOUÇAS'!E40</f>
        <v/>
      </c>
      <c r="AR27" s="88">
        <f>'LOUÇAS'!E41</f>
        <v/>
      </c>
      <c r="AS27" s="88">
        <f>'LOUÇAS'!E42</f>
        <v/>
      </c>
      <c r="AT27" s="88">
        <f>'LOUÇAS'!E43</f>
        <v/>
      </c>
      <c r="AU27" s="88">
        <f>'LOUÇAS'!E44</f>
        <v/>
      </c>
      <c r="AV27" s="88">
        <f>'LOUÇAS'!E45</f>
        <v/>
      </c>
      <c r="AW27" s="88">
        <f>'LOUÇAS'!E46</f>
        <v/>
      </c>
      <c r="AX27" s="88">
        <f>'LOUÇAS'!E47</f>
        <v/>
      </c>
      <c r="AY27" s="88">
        <f>'LOUÇAS'!E48</f>
        <v/>
      </c>
      <c r="AZ27" s="88">
        <f>'LOUÇAS'!E49</f>
        <v/>
      </c>
      <c r="BA27" s="88">
        <f>'LOUÇAS'!E50</f>
        <v/>
      </c>
      <c r="BB27" s="88">
        <f>'LOUÇAS'!E51</f>
        <v/>
      </c>
      <c r="BC27" s="88">
        <f>'LOUÇAS'!E52</f>
        <v/>
      </c>
      <c r="BD27" s="88">
        <f>'LOUÇAS'!E53</f>
        <v/>
      </c>
      <c r="BE27" s="88">
        <f>'LOUÇAS'!E54</f>
        <v/>
      </c>
      <c r="BF27" s="88">
        <f>'LOUÇAS'!E55</f>
        <v/>
      </c>
      <c r="BG27" s="88">
        <f>'LOUÇAS'!E56</f>
        <v/>
      </c>
      <c r="BH27" s="88">
        <f>'LOUÇAS'!E57</f>
        <v/>
      </c>
      <c r="BI27" s="88">
        <f>'LOUÇAS'!E58</f>
        <v/>
      </c>
      <c r="BJ27" s="88">
        <f>'LOUÇAS'!E59</f>
        <v/>
      </c>
      <c r="BK27" s="88">
        <f>'LOUÇAS'!E60</f>
        <v/>
      </c>
      <c r="BL27" s="88">
        <f>'LOUÇAS'!E61</f>
        <v/>
      </c>
      <c r="BM27" s="88">
        <f>'LOUÇAS'!E62</f>
        <v/>
      </c>
      <c r="BN27" s="88">
        <f>'LOUÇAS'!E63</f>
        <v/>
      </c>
      <c r="BO27" s="88">
        <f>'LOUÇAS'!E64</f>
        <v/>
      </c>
      <c r="BP27" s="88">
        <f>'LOUÇAS'!E65</f>
        <v/>
      </c>
      <c r="BQ27" s="88">
        <f>'LOUÇAS'!E66</f>
        <v/>
      </c>
      <c r="BR27" s="88">
        <f>'LOUÇAS'!E67</f>
        <v/>
      </c>
      <c r="BS27" s="88">
        <f>'LOUÇAS'!E68</f>
        <v/>
      </c>
      <c r="BT27" s="88">
        <f>'LOUÇAS'!E69</f>
        <v/>
      </c>
      <c r="BU27" s="88">
        <f>'LOUÇAS'!E70</f>
        <v/>
      </c>
      <c r="BV27" s="88">
        <f>'LOUÇAS'!E71</f>
        <v/>
      </c>
      <c r="BW27" s="88">
        <f>'LOUÇAS'!E72</f>
        <v/>
      </c>
      <c r="BX27" s="88">
        <f>'LOUÇAS'!E73</f>
        <v/>
      </c>
      <c r="BY27" s="88">
        <f>'LOUÇAS'!E74</f>
        <v/>
      </c>
      <c r="BZ27" s="88">
        <f>'LOUÇAS'!E75</f>
        <v/>
      </c>
      <c r="CA27" s="88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107">
        <f>'MDO'!$K$5</f>
        <v/>
      </c>
      <c r="E28" s="49">
        <f>SUM(H28:CA28)</f>
        <v/>
      </c>
      <c r="F28" s="49">
        <f>IF(D28="","",D28-E28)</f>
        <v/>
      </c>
      <c r="H28" s="88">
        <f>'MDO'!E5</f>
        <v/>
      </c>
      <c r="I28" s="88">
        <f>'MDO'!E6</f>
        <v/>
      </c>
      <c r="J28" s="88">
        <f>'MDO'!E7</f>
        <v/>
      </c>
      <c r="K28" s="88">
        <f>'MDO'!E8</f>
        <v/>
      </c>
      <c r="L28" s="88">
        <f>'MDO'!E9</f>
        <v/>
      </c>
      <c r="M28" s="88">
        <f>'MDO'!E10</f>
        <v/>
      </c>
      <c r="N28" s="88">
        <f>'MDO'!E11</f>
        <v/>
      </c>
      <c r="O28" s="88">
        <f>'MDO'!E12</f>
        <v/>
      </c>
      <c r="P28" s="88">
        <f>'MDO'!E13</f>
        <v/>
      </c>
      <c r="Q28" s="88">
        <f>'MDO'!E14</f>
        <v/>
      </c>
      <c r="R28" s="88">
        <f>'MDO'!E15</f>
        <v/>
      </c>
      <c r="S28" s="88">
        <f>'MDO'!E16</f>
        <v/>
      </c>
      <c r="T28" s="88">
        <f>'MDO'!E17</f>
        <v/>
      </c>
      <c r="U28" s="88">
        <f>'MDO'!E18</f>
        <v/>
      </c>
      <c r="V28" s="88">
        <f>'MDO'!E19</f>
        <v/>
      </c>
      <c r="W28" s="88">
        <f>'MDO'!E20</f>
        <v/>
      </c>
      <c r="X28" s="88">
        <f>'MDO'!E21</f>
        <v/>
      </c>
      <c r="Y28" s="88">
        <f>'MDO'!E22</f>
        <v/>
      </c>
      <c r="Z28" s="88">
        <f>'MDO'!E23</f>
        <v/>
      </c>
      <c r="AA28" s="88">
        <f>'MDO'!E24</f>
        <v/>
      </c>
      <c r="AB28" s="88">
        <f>'MDO'!E25</f>
        <v/>
      </c>
      <c r="AC28" s="88">
        <f>'MDO'!E26</f>
        <v/>
      </c>
      <c r="AD28" s="88">
        <f>'MDO'!E27</f>
        <v/>
      </c>
      <c r="AE28" s="88">
        <f>'MDO'!E28</f>
        <v/>
      </c>
      <c r="AF28" s="88">
        <f>'MDO'!E29</f>
        <v/>
      </c>
      <c r="AG28" s="88">
        <f>'MDO'!E30</f>
        <v/>
      </c>
      <c r="AH28" s="88">
        <f>'MDO'!E31</f>
        <v/>
      </c>
      <c r="AI28" s="88">
        <f>'MDO'!E32</f>
        <v/>
      </c>
      <c r="AJ28" s="88">
        <f>'MDO'!E33</f>
        <v/>
      </c>
      <c r="AK28" s="88">
        <f>'MDO'!E34</f>
        <v/>
      </c>
      <c r="AL28" s="88">
        <f>'MDO'!E35</f>
        <v/>
      </c>
      <c r="AM28" s="88">
        <f>'MDO'!E36</f>
        <v/>
      </c>
      <c r="AN28" s="88">
        <f>'MDO'!E37</f>
        <v/>
      </c>
      <c r="AO28" s="88">
        <f>'MDO'!E38</f>
        <v/>
      </c>
      <c r="AP28" s="88">
        <f>'MDO'!E39</f>
        <v/>
      </c>
      <c r="AQ28" s="88">
        <f>'MDO'!E40</f>
        <v/>
      </c>
      <c r="AR28" s="88">
        <f>'MDO'!E41</f>
        <v/>
      </c>
      <c r="AS28" s="88">
        <f>'MDO'!E42</f>
        <v/>
      </c>
      <c r="AT28" s="88">
        <f>'MDO'!E43</f>
        <v/>
      </c>
      <c r="AU28" s="88">
        <f>'MDO'!E44</f>
        <v/>
      </c>
      <c r="AV28" s="88">
        <f>'MDO'!E45</f>
        <v/>
      </c>
      <c r="AW28" s="88">
        <f>'MDO'!E46</f>
        <v/>
      </c>
      <c r="AX28" s="88">
        <f>'MDO'!E47</f>
        <v/>
      </c>
      <c r="AY28" s="88">
        <f>'MDO'!E48</f>
        <v/>
      </c>
      <c r="AZ28" s="88">
        <f>'MDO'!E49</f>
        <v/>
      </c>
      <c r="BA28" s="88">
        <f>'MDO'!E50</f>
        <v/>
      </c>
      <c r="BB28" s="88">
        <f>'MDO'!E51</f>
        <v/>
      </c>
      <c r="BC28" s="88">
        <f>'MDO'!E52</f>
        <v/>
      </c>
      <c r="BD28" s="88">
        <f>'MDO'!E53</f>
        <v/>
      </c>
      <c r="BE28" s="88">
        <f>'MDO'!E54</f>
        <v/>
      </c>
      <c r="BF28" s="88">
        <f>'MDO'!E55</f>
        <v/>
      </c>
      <c r="BG28" s="88">
        <f>'MDO'!E56</f>
        <v/>
      </c>
      <c r="BH28" s="88">
        <f>'MDO'!E57</f>
        <v/>
      </c>
      <c r="BI28" s="88">
        <f>'MDO'!E58</f>
        <v/>
      </c>
      <c r="BJ28" s="88">
        <f>'MDO'!E59</f>
        <v/>
      </c>
      <c r="BK28" s="88">
        <f>'MDO'!E60</f>
        <v/>
      </c>
      <c r="BL28" s="88">
        <f>'MDO'!E61</f>
        <v/>
      </c>
      <c r="BM28" s="88">
        <f>'MDO'!E62</f>
        <v/>
      </c>
      <c r="BN28" s="88">
        <f>'MDO'!E63</f>
        <v/>
      </c>
      <c r="BO28" s="88">
        <f>'MDO'!E64</f>
        <v/>
      </c>
      <c r="BP28" s="88">
        <f>'MDO'!E65</f>
        <v/>
      </c>
      <c r="BQ28" s="88">
        <f>'MDO'!E66</f>
        <v/>
      </c>
      <c r="BR28" s="88">
        <f>'MDO'!E67</f>
        <v/>
      </c>
      <c r="BS28" s="88">
        <f>'MDO'!E68</f>
        <v/>
      </c>
      <c r="BT28" s="88">
        <f>'MDO'!E69</f>
        <v/>
      </c>
      <c r="BU28" s="88">
        <f>'MDO'!E70</f>
        <v/>
      </c>
      <c r="BV28" s="88">
        <f>'MDO'!E71</f>
        <v/>
      </c>
      <c r="BW28" s="88">
        <f>'MDO'!E72</f>
        <v/>
      </c>
      <c r="BX28" s="88">
        <f>'MDO'!E73</f>
        <v/>
      </c>
      <c r="BY28" s="88">
        <f>'MDO'!E74</f>
        <v/>
      </c>
      <c r="BZ28" s="88">
        <f>'MDO'!E75</f>
        <v/>
      </c>
      <c r="CA28" s="88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107">
        <f>'MARCENARIA'!$K$5</f>
        <v/>
      </c>
      <c r="E29" s="49">
        <f>SUM(H29:CA29)</f>
        <v/>
      </c>
      <c r="F29" s="49">
        <f>IF(D29="","",D29-E29)</f>
        <v/>
      </c>
      <c r="H29" s="88">
        <f>'MARCENARIA'!E5</f>
        <v/>
      </c>
      <c r="I29" s="88">
        <f>'MARCENARIA'!E6</f>
        <v/>
      </c>
      <c r="J29" s="88">
        <f>'MARCENARIA'!E7</f>
        <v/>
      </c>
      <c r="K29" s="88">
        <f>'MARCENARIA'!E8</f>
        <v/>
      </c>
      <c r="L29" s="88">
        <f>'MARCENARIA'!E9</f>
        <v/>
      </c>
      <c r="M29" s="88">
        <f>'MARCENARIA'!E10</f>
        <v/>
      </c>
      <c r="N29" s="88">
        <f>'MARCENARIA'!E11</f>
        <v/>
      </c>
      <c r="O29" s="88">
        <f>'MARCENARIA'!E12</f>
        <v/>
      </c>
      <c r="P29" s="88">
        <f>'MARCENARIA'!E13</f>
        <v/>
      </c>
      <c r="Q29" s="88">
        <f>'MARCENARIA'!E14</f>
        <v/>
      </c>
      <c r="R29" s="88">
        <f>'MARCENARIA'!E15</f>
        <v/>
      </c>
      <c r="S29" s="88">
        <f>'MARCENARIA'!E16</f>
        <v/>
      </c>
      <c r="T29" s="88">
        <f>'MARCENARIA'!E17</f>
        <v/>
      </c>
      <c r="U29" s="88">
        <f>'MARCENARIA'!E18</f>
        <v/>
      </c>
      <c r="V29" s="88">
        <f>'MARCENARIA'!E19</f>
        <v/>
      </c>
      <c r="W29" s="88">
        <f>'MARCENARIA'!E20</f>
        <v/>
      </c>
      <c r="X29" s="88">
        <f>'MARCENARIA'!E21</f>
        <v/>
      </c>
      <c r="Y29" s="88">
        <f>'MARCENARIA'!E22</f>
        <v/>
      </c>
      <c r="Z29" s="88">
        <f>'MARCENARIA'!E23</f>
        <v/>
      </c>
      <c r="AA29" s="88">
        <f>'MARCENARIA'!E24</f>
        <v/>
      </c>
      <c r="AB29" s="88">
        <f>'MARCENARIA'!E25</f>
        <v/>
      </c>
      <c r="AC29" s="88">
        <f>'MARCENARIA'!E26</f>
        <v/>
      </c>
      <c r="AD29" s="88">
        <f>'MARCENARIA'!E27</f>
        <v/>
      </c>
      <c r="AE29" s="88">
        <f>'MARCENARIA'!E28</f>
        <v/>
      </c>
      <c r="AF29" s="88">
        <f>'MARCENARIA'!E29</f>
        <v/>
      </c>
      <c r="AG29" s="88">
        <f>'MARCENARIA'!E30</f>
        <v/>
      </c>
      <c r="AH29" s="88">
        <f>'MARCENARIA'!E31</f>
        <v/>
      </c>
      <c r="AI29" s="88">
        <f>'MARCENARIA'!E32</f>
        <v/>
      </c>
      <c r="AJ29" s="88">
        <f>'MARCENARIA'!E33</f>
        <v/>
      </c>
      <c r="AK29" s="88">
        <f>'MARCENARIA'!E34</f>
        <v/>
      </c>
      <c r="AL29" s="88">
        <f>'MARCENARIA'!E35</f>
        <v/>
      </c>
      <c r="AM29" s="88">
        <f>'MARCENARIA'!E36</f>
        <v/>
      </c>
      <c r="AN29" s="88">
        <f>'MARCENARIA'!E37</f>
        <v/>
      </c>
      <c r="AO29" s="88">
        <f>'MARCENARIA'!E38</f>
        <v/>
      </c>
      <c r="AP29" s="88">
        <f>'MARCENARIA'!E39</f>
        <v/>
      </c>
      <c r="AQ29" s="88">
        <f>'MARCENARIA'!E40</f>
        <v/>
      </c>
      <c r="AR29" s="88">
        <f>'MARCENARIA'!E41</f>
        <v/>
      </c>
      <c r="AS29" s="88">
        <f>'MARCENARIA'!E42</f>
        <v/>
      </c>
      <c r="AT29" s="88">
        <f>'MARCENARIA'!E43</f>
        <v/>
      </c>
      <c r="AU29" s="88">
        <f>'MARCENARIA'!E44</f>
        <v/>
      </c>
      <c r="AV29" s="88">
        <f>'MARCENARIA'!E45</f>
        <v/>
      </c>
      <c r="AW29" s="88">
        <f>'MARCENARIA'!E46</f>
        <v/>
      </c>
      <c r="AX29" s="88">
        <f>'MARCENARIA'!E47</f>
        <v/>
      </c>
      <c r="AY29" s="88">
        <f>'MARCENARIA'!E48</f>
        <v/>
      </c>
      <c r="AZ29" s="88">
        <f>'MARCENARIA'!E49</f>
        <v/>
      </c>
      <c r="BA29" s="88">
        <f>'MARCENARIA'!E50</f>
        <v/>
      </c>
      <c r="BB29" s="88">
        <f>'MARCENARIA'!E51</f>
        <v/>
      </c>
      <c r="BC29" s="88">
        <f>'MARCENARIA'!E52</f>
        <v/>
      </c>
      <c r="BD29" s="88">
        <f>'MARCENARIA'!E53</f>
        <v/>
      </c>
      <c r="BE29" s="88">
        <f>'MARCENARIA'!E54</f>
        <v/>
      </c>
      <c r="BF29" s="88">
        <f>'MARCENARIA'!E55</f>
        <v/>
      </c>
      <c r="BG29" s="88">
        <f>'MARCENARIA'!E56</f>
        <v/>
      </c>
      <c r="BH29" s="88">
        <f>'MARCENARIA'!E57</f>
        <v/>
      </c>
      <c r="BI29" s="88">
        <f>'MARCENARIA'!E58</f>
        <v/>
      </c>
      <c r="BJ29" s="88">
        <f>'MARCENARIA'!E59</f>
        <v/>
      </c>
      <c r="BK29" s="88">
        <f>'MARCENARIA'!E60</f>
        <v/>
      </c>
      <c r="BL29" s="88">
        <f>'MARCENARIA'!E61</f>
        <v/>
      </c>
      <c r="BM29" s="88">
        <f>'MARCENARIA'!E62</f>
        <v/>
      </c>
      <c r="BN29" s="88">
        <f>'MARCENARIA'!E63</f>
        <v/>
      </c>
      <c r="BO29" s="88">
        <f>'MARCENARIA'!E64</f>
        <v/>
      </c>
      <c r="BP29" s="88">
        <f>'MARCENARIA'!E65</f>
        <v/>
      </c>
      <c r="BQ29" s="88">
        <f>'MARCENARIA'!E66</f>
        <v/>
      </c>
      <c r="BR29" s="88">
        <f>'MARCENARIA'!E67</f>
        <v/>
      </c>
      <c r="BS29" s="88">
        <f>'MARCENARIA'!E68</f>
        <v/>
      </c>
      <c r="BT29" s="88">
        <f>'MARCENARIA'!E69</f>
        <v/>
      </c>
      <c r="BU29" s="88">
        <f>'MARCENARIA'!E70</f>
        <v/>
      </c>
      <c r="BV29" s="88">
        <f>'MARCENARIA'!E71</f>
        <v/>
      </c>
      <c r="BW29" s="88">
        <f>'MARCENARIA'!E72</f>
        <v/>
      </c>
      <c r="BX29" s="88">
        <f>'MARCENARIA'!E73</f>
        <v/>
      </c>
      <c r="BY29" s="88">
        <f>'MARCENARIA'!E74</f>
        <v/>
      </c>
      <c r="BZ29" s="88">
        <f>'MARCENARIA'!E75</f>
        <v/>
      </c>
      <c r="CA29" s="88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107">
        <f>'PAISAGISMO'!$K$5</f>
        <v/>
      </c>
      <c r="E31" s="49">
        <f>SUM(H31:CA31)</f>
        <v/>
      </c>
      <c r="F31" s="49">
        <f>IF(D31="","",D31-E31)</f>
        <v/>
      </c>
      <c r="H31" s="88">
        <f>'PAISAGISMO'!E5</f>
        <v/>
      </c>
      <c r="I31" s="88">
        <f>'PAISAGISMO'!E6</f>
        <v/>
      </c>
      <c r="J31" s="88">
        <f>'PAISAGISMO'!E7</f>
        <v/>
      </c>
      <c r="K31" s="88">
        <f>'PAISAGISMO'!E8</f>
        <v/>
      </c>
      <c r="L31" s="88">
        <f>'PAISAGISMO'!E9</f>
        <v/>
      </c>
      <c r="M31" s="88">
        <f>'PAISAGISMO'!E10</f>
        <v/>
      </c>
      <c r="N31" s="88">
        <f>'PAISAGISMO'!E11</f>
        <v/>
      </c>
      <c r="O31" s="88">
        <f>'PAISAGISMO'!E12</f>
        <v/>
      </c>
      <c r="P31" s="88">
        <f>'PAISAGISMO'!E13</f>
        <v/>
      </c>
      <c r="Q31" s="88">
        <f>'PAISAGISMO'!E14</f>
        <v/>
      </c>
      <c r="R31" s="88">
        <f>'PAISAGISMO'!E15</f>
        <v/>
      </c>
      <c r="S31" s="88">
        <f>'PAISAGISMO'!E16</f>
        <v/>
      </c>
      <c r="T31" s="88">
        <f>'PAISAGISMO'!E17</f>
        <v/>
      </c>
      <c r="U31" s="88">
        <f>'PAISAGISMO'!E18</f>
        <v/>
      </c>
      <c r="V31" s="88">
        <f>'PAISAGISMO'!E19</f>
        <v/>
      </c>
      <c r="W31" s="88">
        <f>'PAISAGISMO'!E20</f>
        <v/>
      </c>
      <c r="X31" s="88">
        <f>'PAISAGISMO'!E21</f>
        <v/>
      </c>
      <c r="Y31" s="88">
        <f>'PAISAGISMO'!E22</f>
        <v/>
      </c>
      <c r="Z31" s="88">
        <f>'PAISAGISMO'!E23</f>
        <v/>
      </c>
      <c r="AA31" s="88">
        <f>'PAISAGISMO'!E24</f>
        <v/>
      </c>
      <c r="AB31" s="88">
        <f>'PAISAGISMO'!E25</f>
        <v/>
      </c>
      <c r="AC31" s="88">
        <f>'PAISAGISMO'!E26</f>
        <v/>
      </c>
      <c r="AD31" s="88">
        <f>'PAISAGISMO'!E27</f>
        <v/>
      </c>
      <c r="AE31" s="88">
        <f>'PAISAGISMO'!E28</f>
        <v/>
      </c>
      <c r="AF31" s="88">
        <f>'PAISAGISMO'!E29</f>
        <v/>
      </c>
      <c r="AG31" s="88">
        <f>'PAISAGISMO'!E30</f>
        <v/>
      </c>
      <c r="AH31" s="88">
        <f>'PAISAGISMO'!E31</f>
        <v/>
      </c>
      <c r="AI31" s="88">
        <f>'PAISAGISMO'!E32</f>
        <v/>
      </c>
      <c r="AJ31" s="88">
        <f>'PAISAGISMO'!E33</f>
        <v/>
      </c>
      <c r="AK31" s="88">
        <f>'PAISAGISMO'!E34</f>
        <v/>
      </c>
      <c r="AL31" s="88">
        <f>'PAISAGISMO'!E35</f>
        <v/>
      </c>
      <c r="AM31" s="88">
        <f>'PAISAGISMO'!E36</f>
        <v/>
      </c>
      <c r="AN31" s="88">
        <f>'PAISAGISMO'!E37</f>
        <v/>
      </c>
      <c r="AO31" s="88">
        <f>'PAISAGISMO'!E38</f>
        <v/>
      </c>
      <c r="AP31" s="88">
        <f>'PAISAGISMO'!E39</f>
        <v/>
      </c>
      <c r="AQ31" s="88">
        <f>'PAISAGISMO'!E40</f>
        <v/>
      </c>
      <c r="AR31" s="88">
        <f>'PAISAGISMO'!E41</f>
        <v/>
      </c>
      <c r="AS31" s="88">
        <f>'PAISAGISMO'!E42</f>
        <v/>
      </c>
      <c r="AT31" s="88">
        <f>'PAISAGISMO'!E43</f>
        <v/>
      </c>
      <c r="AU31" s="88">
        <f>'PAISAGISMO'!E44</f>
        <v/>
      </c>
      <c r="AV31" s="88">
        <f>'PAISAGISMO'!E45</f>
        <v/>
      </c>
      <c r="AW31" s="88">
        <f>'PAISAGISMO'!E46</f>
        <v/>
      </c>
      <c r="AX31" s="88">
        <f>'PAISAGISMO'!E47</f>
        <v/>
      </c>
      <c r="AY31" s="88">
        <f>'PAISAGISMO'!E48</f>
        <v/>
      </c>
      <c r="AZ31" s="88">
        <f>'PAISAGISMO'!E49</f>
        <v/>
      </c>
      <c r="BA31" s="88">
        <f>'PAISAGISMO'!E50</f>
        <v/>
      </c>
      <c r="BB31" s="88">
        <f>'PAISAGISMO'!E51</f>
        <v/>
      </c>
      <c r="BC31" s="88">
        <f>'PAISAGISMO'!E52</f>
        <v/>
      </c>
      <c r="BD31" s="88">
        <f>'PAISAGISMO'!E53</f>
        <v/>
      </c>
      <c r="BE31" s="88">
        <f>'PAISAGISMO'!E54</f>
        <v/>
      </c>
      <c r="BF31" s="88">
        <f>'PAISAGISMO'!E55</f>
        <v/>
      </c>
      <c r="BG31" s="88">
        <f>'PAISAGISMO'!E56</f>
        <v/>
      </c>
      <c r="BH31" s="88">
        <f>'PAISAGISMO'!E57</f>
        <v/>
      </c>
      <c r="BI31" s="88">
        <f>'PAISAGISMO'!E58</f>
        <v/>
      </c>
      <c r="BJ31" s="88">
        <f>'PAISAGISMO'!E59</f>
        <v/>
      </c>
      <c r="BK31" s="88">
        <f>'PAISAGISMO'!E60</f>
        <v/>
      </c>
      <c r="BL31" s="88">
        <f>'PAISAGISMO'!E61</f>
        <v/>
      </c>
      <c r="BM31" s="88">
        <f>'PAISAGISMO'!E62</f>
        <v/>
      </c>
      <c r="BN31" s="88">
        <f>'PAISAGISMO'!E63</f>
        <v/>
      </c>
      <c r="BO31" s="88">
        <f>'PAISAGISMO'!E64</f>
        <v/>
      </c>
      <c r="BP31" s="88">
        <f>'PAISAGISMO'!E65</f>
        <v/>
      </c>
      <c r="BQ31" s="88">
        <f>'PAISAGISMO'!E66</f>
        <v/>
      </c>
      <c r="BR31" s="88">
        <f>'PAISAGISMO'!E67</f>
        <v/>
      </c>
      <c r="BS31" s="88">
        <f>'PAISAGISMO'!E68</f>
        <v/>
      </c>
      <c r="BT31" s="88">
        <f>'PAISAGISMO'!E69</f>
        <v/>
      </c>
      <c r="BU31" s="88">
        <f>'PAISAGISMO'!E70</f>
        <v/>
      </c>
      <c r="BV31" s="88">
        <f>'PAISAGISMO'!E71</f>
        <v/>
      </c>
      <c r="BW31" s="88">
        <f>'PAISAGISMO'!E72</f>
        <v/>
      </c>
      <c r="BX31" s="88">
        <f>'PAISAGISMO'!E73</f>
        <v/>
      </c>
      <c r="BY31" s="88">
        <f>'PAISAGISMO'!E74</f>
        <v/>
      </c>
      <c r="BZ31" s="88">
        <f>'PAISAGISMO'!E75</f>
        <v/>
      </c>
      <c r="CA31" s="88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107">
        <f>'EST. METÁLICA'!$K$5</f>
        <v/>
      </c>
      <c r="E32" s="49">
        <f>SUM(H32:CA32)</f>
        <v/>
      </c>
      <c r="F32" s="49">
        <f>IF(D32="","",D32-E32)</f>
        <v/>
      </c>
      <c r="H32" s="88">
        <f>'EST. METÁLICA'!E5</f>
        <v/>
      </c>
      <c r="I32" s="88">
        <f>'EST. METÁLICA'!E6</f>
        <v/>
      </c>
      <c r="J32" s="88">
        <f>'EST. METÁLICA'!E7</f>
        <v/>
      </c>
      <c r="K32" s="88">
        <f>'EST. METÁLICA'!E8</f>
        <v/>
      </c>
      <c r="L32" s="88">
        <f>'EST. METÁLICA'!E9</f>
        <v/>
      </c>
      <c r="M32" s="88">
        <f>'EST. METÁLICA'!E10</f>
        <v/>
      </c>
      <c r="N32" s="88">
        <f>'EST. METÁLICA'!E11</f>
        <v/>
      </c>
      <c r="O32" s="88">
        <f>'EST. METÁLICA'!E12</f>
        <v/>
      </c>
      <c r="P32" s="88">
        <f>'EST. METÁLICA'!E13</f>
        <v/>
      </c>
      <c r="Q32" s="88">
        <f>'EST. METÁLICA'!E14</f>
        <v/>
      </c>
      <c r="R32" s="88">
        <f>'EST. METÁLICA'!E15</f>
        <v/>
      </c>
      <c r="S32" s="88">
        <f>'EST. METÁLICA'!E16</f>
        <v/>
      </c>
      <c r="T32" s="88">
        <f>'EST. METÁLICA'!E17</f>
        <v/>
      </c>
      <c r="U32" s="88">
        <f>'EST. METÁLICA'!E18</f>
        <v/>
      </c>
      <c r="V32" s="88">
        <f>'EST. METÁLICA'!E19</f>
        <v/>
      </c>
      <c r="W32" s="88">
        <f>'EST. METÁLICA'!E20</f>
        <v/>
      </c>
      <c r="X32" s="88">
        <f>'EST. METÁLICA'!E21</f>
        <v/>
      </c>
      <c r="Y32" s="88">
        <f>'EST. METÁLICA'!E22</f>
        <v/>
      </c>
      <c r="Z32" s="88">
        <f>'EST. METÁLICA'!E23</f>
        <v/>
      </c>
      <c r="AA32" s="88">
        <f>'EST. METÁLICA'!E24</f>
        <v/>
      </c>
      <c r="AB32" s="88">
        <f>'EST. METÁLICA'!E25</f>
        <v/>
      </c>
      <c r="AC32" s="88">
        <f>'EST. METÁLICA'!E26</f>
        <v/>
      </c>
      <c r="AD32" s="88">
        <f>'EST. METÁLICA'!E27</f>
        <v/>
      </c>
      <c r="AE32" s="88">
        <f>'EST. METÁLICA'!E28</f>
        <v/>
      </c>
      <c r="AF32" s="88">
        <f>'EST. METÁLICA'!E29</f>
        <v/>
      </c>
      <c r="AG32" s="88">
        <f>'EST. METÁLICA'!E30</f>
        <v/>
      </c>
      <c r="AH32" s="88">
        <f>'EST. METÁLICA'!E31</f>
        <v/>
      </c>
      <c r="AI32" s="88">
        <f>'EST. METÁLICA'!E32</f>
        <v/>
      </c>
      <c r="AJ32" s="88">
        <f>'EST. METÁLICA'!E33</f>
        <v/>
      </c>
      <c r="AK32" s="88">
        <f>'EST. METÁLICA'!E34</f>
        <v/>
      </c>
      <c r="AL32" s="88">
        <f>'EST. METÁLICA'!E35</f>
        <v/>
      </c>
      <c r="AM32" s="88">
        <f>'EST. METÁLICA'!E36</f>
        <v/>
      </c>
      <c r="AN32" s="88">
        <f>'EST. METÁLICA'!E37</f>
        <v/>
      </c>
      <c r="AO32" s="88">
        <f>'EST. METÁLICA'!E38</f>
        <v/>
      </c>
      <c r="AP32" s="88">
        <f>'EST. METÁLICA'!E39</f>
        <v/>
      </c>
      <c r="AQ32" s="88">
        <f>'EST. METÁLICA'!E40</f>
        <v/>
      </c>
      <c r="AR32" s="88">
        <f>'EST. METÁLICA'!E41</f>
        <v/>
      </c>
      <c r="AS32" s="88">
        <f>'EST. METÁLICA'!E42</f>
        <v/>
      </c>
      <c r="AT32" s="88">
        <f>'EST. METÁLICA'!E43</f>
        <v/>
      </c>
      <c r="AU32" s="88">
        <f>'EST. METÁLICA'!E44</f>
        <v/>
      </c>
      <c r="AV32" s="88">
        <f>'EST. METÁLICA'!E45</f>
        <v/>
      </c>
      <c r="AW32" s="88">
        <f>'EST. METÁLICA'!E46</f>
        <v/>
      </c>
      <c r="AX32" s="88">
        <f>'EST. METÁLICA'!E47</f>
        <v/>
      </c>
      <c r="AY32" s="88">
        <f>'EST. METÁLICA'!E48</f>
        <v/>
      </c>
      <c r="AZ32" s="88">
        <f>'EST. METÁLICA'!E49</f>
        <v/>
      </c>
      <c r="BA32" s="88">
        <f>'EST. METÁLICA'!E50</f>
        <v/>
      </c>
      <c r="BB32" s="88">
        <f>'EST. METÁLICA'!E51</f>
        <v/>
      </c>
      <c r="BC32" s="88">
        <f>'EST. METÁLICA'!E52</f>
        <v/>
      </c>
      <c r="BD32" s="88">
        <f>'EST. METÁLICA'!E53</f>
        <v/>
      </c>
      <c r="BE32" s="88">
        <f>'EST. METÁLICA'!E54</f>
        <v/>
      </c>
      <c r="BF32" s="88">
        <f>'EST. METÁLICA'!E55</f>
        <v/>
      </c>
      <c r="BG32" s="88">
        <f>'EST. METÁLICA'!E56</f>
        <v/>
      </c>
      <c r="BH32" s="88">
        <f>'EST. METÁLICA'!E57</f>
        <v/>
      </c>
      <c r="BI32" s="88">
        <f>'EST. METÁLICA'!E58</f>
        <v/>
      </c>
      <c r="BJ32" s="88">
        <f>'EST. METÁLICA'!E59</f>
        <v/>
      </c>
      <c r="BK32" s="88">
        <f>'EST. METÁLICA'!E60</f>
        <v/>
      </c>
      <c r="BL32" s="88">
        <f>'EST. METÁLICA'!E61</f>
        <v/>
      </c>
      <c r="BM32" s="88">
        <f>'EST. METÁLICA'!E62</f>
        <v/>
      </c>
      <c r="BN32" s="88">
        <f>'EST. METÁLICA'!E63</f>
        <v/>
      </c>
      <c r="BO32" s="88">
        <f>'EST. METÁLICA'!E64</f>
        <v/>
      </c>
      <c r="BP32" s="88">
        <f>'EST. METÁLICA'!E65</f>
        <v/>
      </c>
      <c r="BQ32" s="88">
        <f>'EST. METÁLICA'!E66</f>
        <v/>
      </c>
      <c r="BR32" s="88">
        <f>'EST. METÁLICA'!E67</f>
        <v/>
      </c>
      <c r="BS32" s="88">
        <f>'EST. METÁLICA'!E68</f>
        <v/>
      </c>
      <c r="BT32" s="88">
        <f>'EST. METÁLICA'!E69</f>
        <v/>
      </c>
      <c r="BU32" s="88">
        <f>'EST. METÁLICA'!E70</f>
        <v/>
      </c>
      <c r="BV32" s="88">
        <f>'EST. METÁLICA'!E71</f>
        <v/>
      </c>
      <c r="BW32" s="88">
        <f>'EST. METÁLICA'!E72</f>
        <v/>
      </c>
      <c r="BX32" s="88">
        <f>'EST. METÁLICA'!E73</f>
        <v/>
      </c>
      <c r="BY32" s="88">
        <f>'EST. METÁLICA'!E74</f>
        <v/>
      </c>
      <c r="BZ32" s="88">
        <f>'EST. METÁLICA'!E75</f>
        <v/>
      </c>
      <c r="CA32" s="88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107">
        <f>'PINTURA'!$K$5</f>
        <v/>
      </c>
      <c r="E33" s="49">
        <f>SUM(H33:CA33)</f>
        <v/>
      </c>
      <c r="F33" s="49">
        <f>IF(D33="","",D33-E33)</f>
        <v/>
      </c>
      <c r="H33" s="88">
        <f>'PINTURA'!E5</f>
        <v/>
      </c>
      <c r="I33" s="88">
        <f>'PINTURA'!E6</f>
        <v/>
      </c>
      <c r="J33" s="88">
        <f>'PINTURA'!E7</f>
        <v/>
      </c>
      <c r="K33" s="88">
        <f>'PINTURA'!E8</f>
        <v/>
      </c>
      <c r="L33" s="88">
        <f>'PINTURA'!E9</f>
        <v/>
      </c>
      <c r="M33" s="88">
        <f>'PINTURA'!E10</f>
        <v/>
      </c>
      <c r="N33" s="88">
        <f>'PINTURA'!E11</f>
        <v/>
      </c>
      <c r="O33" s="88">
        <f>'PINTURA'!E12</f>
        <v/>
      </c>
      <c r="P33" s="88">
        <f>'PINTURA'!E13</f>
        <v/>
      </c>
      <c r="Q33" s="88">
        <f>'PINTURA'!E14</f>
        <v/>
      </c>
      <c r="R33" s="88">
        <f>'PINTURA'!E15</f>
        <v/>
      </c>
      <c r="S33" s="88">
        <f>'PINTURA'!E16</f>
        <v/>
      </c>
      <c r="T33" s="88">
        <f>'PINTURA'!E17</f>
        <v/>
      </c>
      <c r="U33" s="88">
        <f>'PINTURA'!E18</f>
        <v/>
      </c>
      <c r="V33" s="88">
        <f>'PINTURA'!E19</f>
        <v/>
      </c>
      <c r="W33" s="88">
        <f>'PINTURA'!E20</f>
        <v/>
      </c>
      <c r="X33" s="88">
        <f>'PINTURA'!E21</f>
        <v/>
      </c>
      <c r="Y33" s="88">
        <f>'PINTURA'!E22</f>
        <v/>
      </c>
      <c r="Z33" s="88">
        <f>'PINTURA'!E23</f>
        <v/>
      </c>
      <c r="AA33" s="88">
        <f>'PINTURA'!E24</f>
        <v/>
      </c>
      <c r="AB33" s="88">
        <f>'PINTURA'!E25</f>
        <v/>
      </c>
      <c r="AC33" s="88">
        <f>'PINTURA'!E26</f>
        <v/>
      </c>
      <c r="AD33" s="88">
        <f>'PINTURA'!E27</f>
        <v/>
      </c>
      <c r="AE33" s="88">
        <f>'PINTURA'!E28</f>
        <v/>
      </c>
      <c r="AF33" s="88">
        <f>'PINTURA'!E29</f>
        <v/>
      </c>
      <c r="AG33" s="88">
        <f>'PINTURA'!E30</f>
        <v/>
      </c>
      <c r="AH33" s="88">
        <f>'PINTURA'!E31</f>
        <v/>
      </c>
      <c r="AI33" s="88">
        <f>'PINTURA'!E32</f>
        <v/>
      </c>
      <c r="AJ33" s="88">
        <f>'PINTURA'!E33</f>
        <v/>
      </c>
      <c r="AK33" s="88">
        <f>'PINTURA'!E34</f>
        <v/>
      </c>
      <c r="AL33" s="88">
        <f>'PINTURA'!E35</f>
        <v/>
      </c>
      <c r="AM33" s="88">
        <f>'PINTURA'!E36</f>
        <v/>
      </c>
      <c r="AN33" s="88">
        <f>'PINTURA'!E37</f>
        <v/>
      </c>
      <c r="AO33" s="88">
        <f>'PINTURA'!E38</f>
        <v/>
      </c>
      <c r="AP33" s="88">
        <f>'PINTURA'!E39</f>
        <v/>
      </c>
      <c r="AQ33" s="88">
        <f>'PINTURA'!E40</f>
        <v/>
      </c>
      <c r="AR33" s="88">
        <f>'PINTURA'!E41</f>
        <v/>
      </c>
      <c r="AS33" s="88">
        <f>'PINTURA'!E42</f>
        <v/>
      </c>
      <c r="AT33" s="88">
        <f>'PINTURA'!E43</f>
        <v/>
      </c>
      <c r="AU33" s="88">
        <f>'PINTURA'!E44</f>
        <v/>
      </c>
      <c r="AV33" s="88">
        <f>'PINTURA'!E45</f>
        <v/>
      </c>
      <c r="AW33" s="88">
        <f>'PINTURA'!E46</f>
        <v/>
      </c>
      <c r="AX33" s="88">
        <f>'PINTURA'!E47</f>
        <v/>
      </c>
      <c r="AY33" s="88">
        <f>'PINTURA'!E48</f>
        <v/>
      </c>
      <c r="AZ33" s="88">
        <f>'PINTURA'!E49</f>
        <v/>
      </c>
      <c r="BA33" s="88">
        <f>'PINTURA'!E50</f>
        <v/>
      </c>
      <c r="BB33" s="88">
        <f>'PINTURA'!E51</f>
        <v/>
      </c>
      <c r="BC33" s="88">
        <f>'PINTURA'!E52</f>
        <v/>
      </c>
      <c r="BD33" s="88">
        <f>'PINTURA'!E53</f>
        <v/>
      </c>
      <c r="BE33" s="88">
        <f>'PINTURA'!E54</f>
        <v/>
      </c>
      <c r="BF33" s="88">
        <f>'PINTURA'!E55</f>
        <v/>
      </c>
      <c r="BG33" s="88">
        <f>'PINTURA'!E56</f>
        <v/>
      </c>
      <c r="BH33" s="88">
        <f>'PINTURA'!E57</f>
        <v/>
      </c>
      <c r="BI33" s="88">
        <f>'PINTURA'!E58</f>
        <v/>
      </c>
      <c r="BJ33" s="88">
        <f>'PINTURA'!E59</f>
        <v/>
      </c>
      <c r="BK33" s="88">
        <f>'PINTURA'!E60</f>
        <v/>
      </c>
      <c r="BL33" s="88">
        <f>'PINTURA'!E61</f>
        <v/>
      </c>
      <c r="BM33" s="88">
        <f>'PINTURA'!E62</f>
        <v/>
      </c>
      <c r="BN33" s="88">
        <f>'PINTURA'!E63</f>
        <v/>
      </c>
      <c r="BO33" s="88">
        <f>'PINTURA'!E64</f>
        <v/>
      </c>
      <c r="BP33" s="88">
        <f>'PINTURA'!E65</f>
        <v/>
      </c>
      <c r="BQ33" s="88">
        <f>'PINTURA'!E66</f>
        <v/>
      </c>
      <c r="BR33" s="88">
        <f>'PINTURA'!E67</f>
        <v/>
      </c>
      <c r="BS33" s="88">
        <f>'PINTURA'!E68</f>
        <v/>
      </c>
      <c r="BT33" s="88">
        <f>'PINTURA'!E69</f>
        <v/>
      </c>
      <c r="BU33" s="88">
        <f>'PINTURA'!E70</f>
        <v/>
      </c>
      <c r="BV33" s="88">
        <f>'PINTURA'!E71</f>
        <v/>
      </c>
      <c r="BW33" s="88">
        <f>'PINTURA'!E72</f>
        <v/>
      </c>
      <c r="BX33" s="88">
        <f>'PINTURA'!E73</f>
        <v/>
      </c>
      <c r="BY33" s="88">
        <f>'PINTURA'!E74</f>
        <v/>
      </c>
      <c r="BZ33" s="88">
        <f>'PINTURA'!E75</f>
        <v/>
      </c>
      <c r="CA33" s="88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107">
        <f>'PROJETO'!$K$5</f>
        <v/>
      </c>
      <c r="E34" s="49">
        <f>SUM(H34:CA34)</f>
        <v/>
      </c>
      <c r="F34" s="49">
        <f>IF(D34="","",D34-E34)</f>
        <v/>
      </c>
      <c r="H34" s="88">
        <f>'PROJETO'!E5</f>
        <v/>
      </c>
      <c r="I34" s="88">
        <f>'PROJETO'!E6</f>
        <v/>
      </c>
      <c r="J34" s="88">
        <f>'PROJETO'!E7</f>
        <v/>
      </c>
      <c r="K34" s="88">
        <f>'PROJETO'!E8</f>
        <v/>
      </c>
      <c r="L34" s="88">
        <f>'PROJETO'!E9</f>
        <v/>
      </c>
      <c r="M34" s="88">
        <f>'PROJETO'!E10</f>
        <v/>
      </c>
      <c r="N34" s="88">
        <f>'PROJETO'!E11</f>
        <v/>
      </c>
      <c r="O34" s="88">
        <f>'PROJETO'!E12</f>
        <v/>
      </c>
      <c r="P34" s="88">
        <f>'PROJETO'!E13</f>
        <v/>
      </c>
      <c r="Q34" s="88">
        <f>'PROJETO'!E14</f>
        <v/>
      </c>
      <c r="R34" s="88">
        <f>'PROJETO'!E15</f>
        <v/>
      </c>
      <c r="S34" s="88">
        <f>'PROJETO'!E16</f>
        <v/>
      </c>
      <c r="T34" s="88">
        <f>'PROJETO'!E17</f>
        <v/>
      </c>
      <c r="U34" s="88">
        <f>'PROJETO'!E18</f>
        <v/>
      </c>
      <c r="V34" s="88">
        <f>'PROJETO'!E19</f>
        <v/>
      </c>
      <c r="W34" s="88">
        <f>'PROJETO'!E20</f>
        <v/>
      </c>
      <c r="X34" s="88">
        <f>'PROJETO'!E21</f>
        <v/>
      </c>
      <c r="Y34" s="88">
        <f>'PROJETO'!E22</f>
        <v/>
      </c>
      <c r="Z34" s="88">
        <f>'PROJETO'!E23</f>
        <v/>
      </c>
      <c r="AA34" s="88">
        <f>'PROJETO'!E24</f>
        <v/>
      </c>
      <c r="AB34" s="88">
        <f>'PROJETO'!E25</f>
        <v/>
      </c>
      <c r="AC34" s="88">
        <f>'PROJETO'!E26</f>
        <v/>
      </c>
      <c r="AD34" s="88">
        <f>'PROJETO'!E27</f>
        <v/>
      </c>
      <c r="AE34" s="88">
        <f>'PROJETO'!E28</f>
        <v/>
      </c>
      <c r="AF34" s="88">
        <f>'PROJETO'!E29</f>
        <v/>
      </c>
      <c r="AG34" s="88">
        <f>'PROJETO'!E30</f>
        <v/>
      </c>
      <c r="AH34" s="88">
        <f>'PROJETO'!E31</f>
        <v/>
      </c>
      <c r="AI34" s="88">
        <f>'PROJETO'!E32</f>
        <v/>
      </c>
      <c r="AJ34" s="88">
        <f>'PROJETO'!E33</f>
        <v/>
      </c>
      <c r="AK34" s="88">
        <f>'PROJETO'!E34</f>
        <v/>
      </c>
      <c r="AL34" s="88">
        <f>'PROJETO'!E35</f>
        <v/>
      </c>
      <c r="AM34" s="88">
        <f>'PROJETO'!E36</f>
        <v/>
      </c>
      <c r="AN34" s="88">
        <f>'PROJETO'!E37</f>
        <v/>
      </c>
      <c r="AO34" s="88">
        <f>'PROJETO'!E38</f>
        <v/>
      </c>
      <c r="AP34" s="88">
        <f>'PROJETO'!E39</f>
        <v/>
      </c>
      <c r="AQ34" s="88">
        <f>'PROJETO'!E40</f>
        <v/>
      </c>
      <c r="AR34" s="88">
        <f>'PROJETO'!E41</f>
        <v/>
      </c>
      <c r="AS34" s="88">
        <f>'PROJETO'!E42</f>
        <v/>
      </c>
      <c r="AT34" s="88">
        <f>'PROJETO'!E43</f>
        <v/>
      </c>
      <c r="AU34" s="88">
        <f>'PROJETO'!E44</f>
        <v/>
      </c>
      <c r="AV34" s="88">
        <f>'PROJETO'!E45</f>
        <v/>
      </c>
      <c r="AW34" s="88">
        <f>'PROJETO'!E46</f>
        <v/>
      </c>
      <c r="AX34" s="88">
        <f>'PROJETO'!E47</f>
        <v/>
      </c>
      <c r="AY34" s="88">
        <f>'PROJETO'!E48</f>
        <v/>
      </c>
      <c r="AZ34" s="88">
        <f>'PROJETO'!E49</f>
        <v/>
      </c>
      <c r="BA34" s="88">
        <f>'PROJETO'!E50</f>
        <v/>
      </c>
      <c r="BB34" s="88">
        <f>'PROJETO'!E51</f>
        <v/>
      </c>
      <c r="BC34" s="88">
        <f>'PROJETO'!E52</f>
        <v/>
      </c>
      <c r="BD34" s="88">
        <f>'PROJETO'!E53</f>
        <v/>
      </c>
      <c r="BE34" s="88">
        <f>'PROJETO'!E54</f>
        <v/>
      </c>
      <c r="BF34" s="88">
        <f>'PROJETO'!E55</f>
        <v/>
      </c>
      <c r="BG34" s="88">
        <f>'PROJETO'!E56</f>
        <v/>
      </c>
      <c r="BH34" s="88">
        <f>'PROJETO'!E57</f>
        <v/>
      </c>
      <c r="BI34" s="88">
        <f>'PROJETO'!E58</f>
        <v/>
      </c>
      <c r="BJ34" s="88">
        <f>'PROJETO'!E59</f>
        <v/>
      </c>
      <c r="BK34" s="88">
        <f>'PROJETO'!E60</f>
        <v/>
      </c>
      <c r="BL34" s="88">
        <f>'PROJETO'!E61</f>
        <v/>
      </c>
      <c r="BM34" s="88">
        <f>'PROJETO'!E62</f>
        <v/>
      </c>
      <c r="BN34" s="88">
        <f>'PROJETO'!E63</f>
        <v/>
      </c>
      <c r="BO34" s="88">
        <f>'PROJETO'!E64</f>
        <v/>
      </c>
      <c r="BP34" s="88">
        <f>'PROJETO'!E65</f>
        <v/>
      </c>
      <c r="BQ34" s="88">
        <f>'PROJETO'!E66</f>
        <v/>
      </c>
      <c r="BR34" s="88">
        <f>'PROJETO'!E67</f>
        <v/>
      </c>
      <c r="BS34" s="88">
        <f>'PROJETO'!E68</f>
        <v/>
      </c>
      <c r="BT34" s="88">
        <f>'PROJETO'!E69</f>
        <v/>
      </c>
      <c r="BU34" s="88">
        <f>'PROJETO'!E70</f>
        <v/>
      </c>
      <c r="BV34" s="88">
        <f>'PROJETO'!E71</f>
        <v/>
      </c>
      <c r="BW34" s="88">
        <f>'PROJETO'!E72</f>
        <v/>
      </c>
      <c r="BX34" s="88">
        <f>'PROJETO'!E73</f>
        <v/>
      </c>
      <c r="BY34" s="88">
        <f>'PROJETO'!E74</f>
        <v/>
      </c>
      <c r="BZ34" s="88">
        <f>'PROJETO'!E75</f>
        <v/>
      </c>
      <c r="CA34" s="88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107">
        <f>'REV. ACAB'!$K$5</f>
        <v/>
      </c>
      <c r="E36" s="49">
        <f>SUM(H36:CA36)</f>
        <v/>
      </c>
      <c r="F36" s="49">
        <f>IF(D36="","",D36-E36)</f>
        <v/>
      </c>
      <c r="H36" s="88">
        <f>'REV. ACAB'!E5</f>
        <v/>
      </c>
      <c r="I36" s="88">
        <f>'REV. ACAB'!E6</f>
        <v/>
      </c>
      <c r="J36" s="88">
        <f>'REV. ACAB'!E7</f>
        <v/>
      </c>
      <c r="K36" s="88">
        <f>'REV. ACAB'!E8</f>
        <v/>
      </c>
      <c r="L36" s="88">
        <f>'REV. ACAB'!E9</f>
        <v/>
      </c>
      <c r="M36" s="88">
        <f>'REV. ACAB'!E10</f>
        <v/>
      </c>
      <c r="N36" s="88">
        <f>'REV. ACAB'!E11</f>
        <v/>
      </c>
      <c r="O36" s="88">
        <f>'REV. ACAB'!E12</f>
        <v/>
      </c>
      <c r="P36" s="88">
        <f>'REV. ACAB'!E13</f>
        <v/>
      </c>
      <c r="Q36" s="88">
        <f>'REV. ACAB'!E14</f>
        <v/>
      </c>
      <c r="R36" s="88">
        <f>'REV. ACAB'!E15</f>
        <v/>
      </c>
      <c r="S36" s="88">
        <f>'REV. ACAB'!E16</f>
        <v/>
      </c>
      <c r="T36" s="88">
        <f>'REV. ACAB'!E17</f>
        <v/>
      </c>
      <c r="U36" s="88">
        <f>'REV. ACAB'!E18</f>
        <v/>
      </c>
      <c r="V36" s="88">
        <f>'REV. ACAB'!E19</f>
        <v/>
      </c>
      <c r="W36" s="88">
        <f>'REV. ACAB'!E20</f>
        <v/>
      </c>
      <c r="X36" s="88">
        <f>'REV. ACAB'!E21</f>
        <v/>
      </c>
      <c r="Y36" s="88">
        <f>'REV. ACAB'!E22</f>
        <v/>
      </c>
      <c r="Z36" s="88">
        <f>'REV. ACAB'!E23</f>
        <v/>
      </c>
      <c r="AA36" s="88">
        <f>'REV. ACAB'!E24</f>
        <v/>
      </c>
      <c r="AB36" s="88">
        <f>'REV. ACAB'!E25</f>
        <v/>
      </c>
      <c r="AC36" s="88">
        <f>'REV. ACAB'!E26</f>
        <v/>
      </c>
      <c r="AD36" s="88">
        <f>'REV. ACAB'!E27</f>
        <v/>
      </c>
      <c r="AE36" s="88">
        <f>'REV. ACAB'!E28</f>
        <v/>
      </c>
      <c r="AF36" s="88">
        <f>'REV. ACAB'!E29</f>
        <v/>
      </c>
      <c r="AG36" s="88">
        <f>'REV. ACAB'!E30</f>
        <v/>
      </c>
      <c r="AH36" s="88">
        <f>'REV. ACAB'!E31</f>
        <v/>
      </c>
      <c r="AI36" s="88">
        <f>'REV. ACAB'!E32</f>
        <v/>
      </c>
      <c r="AJ36" s="88">
        <f>'REV. ACAB'!E33</f>
        <v/>
      </c>
      <c r="AK36" s="88">
        <f>'REV. ACAB'!E34</f>
        <v/>
      </c>
      <c r="AL36" s="88">
        <f>'REV. ACAB'!E35</f>
        <v/>
      </c>
      <c r="AM36" s="88">
        <f>'REV. ACAB'!E36</f>
        <v/>
      </c>
      <c r="AN36" s="88">
        <f>'REV. ACAB'!E37</f>
        <v/>
      </c>
      <c r="AO36" s="88">
        <f>'REV. ACAB'!E38</f>
        <v/>
      </c>
      <c r="AP36" s="88">
        <f>'REV. ACAB'!E39</f>
        <v/>
      </c>
      <c r="AQ36" s="88">
        <f>'REV. ACAB'!E40</f>
        <v/>
      </c>
      <c r="AR36" s="88">
        <f>'REV. ACAB'!E41</f>
        <v/>
      </c>
      <c r="AS36" s="88">
        <f>'REV. ACAB'!E42</f>
        <v/>
      </c>
      <c r="AT36" s="88">
        <f>'REV. ACAB'!E43</f>
        <v/>
      </c>
      <c r="AU36" s="88">
        <f>'REV. ACAB'!E44</f>
        <v/>
      </c>
      <c r="AV36" s="88">
        <f>'REV. ACAB'!E45</f>
        <v/>
      </c>
      <c r="AW36" s="88">
        <f>'REV. ACAB'!E46</f>
        <v/>
      </c>
      <c r="AX36" s="88">
        <f>'REV. ACAB'!E47</f>
        <v/>
      </c>
      <c r="AY36" s="88">
        <f>'REV. ACAB'!E48</f>
        <v/>
      </c>
      <c r="AZ36" s="88">
        <f>'REV. ACAB'!E49</f>
        <v/>
      </c>
      <c r="BA36" s="88">
        <f>'REV. ACAB'!E50</f>
        <v/>
      </c>
      <c r="BB36" s="88">
        <f>'REV. ACAB'!E51</f>
        <v/>
      </c>
      <c r="BC36" s="88">
        <f>'REV. ACAB'!E52</f>
        <v/>
      </c>
      <c r="BD36" s="88">
        <f>'REV. ACAB'!E53</f>
        <v/>
      </c>
      <c r="BE36" s="88">
        <f>'REV. ACAB'!E54</f>
        <v/>
      </c>
      <c r="BF36" s="88">
        <f>'REV. ACAB'!E55</f>
        <v/>
      </c>
      <c r="BG36" s="88">
        <f>'REV. ACAB'!E56</f>
        <v/>
      </c>
      <c r="BH36" s="88">
        <f>'REV. ACAB'!E57</f>
        <v/>
      </c>
      <c r="BI36" s="88">
        <f>'REV. ACAB'!E58</f>
        <v/>
      </c>
      <c r="BJ36" s="88">
        <f>'REV. ACAB'!E59</f>
        <v/>
      </c>
      <c r="BK36" s="88">
        <f>'REV. ACAB'!E60</f>
        <v/>
      </c>
      <c r="BL36" s="88">
        <f>'REV. ACAB'!E61</f>
        <v/>
      </c>
      <c r="BM36" s="88">
        <f>'REV. ACAB'!E62</f>
        <v/>
      </c>
      <c r="BN36" s="88">
        <f>'REV. ACAB'!E63</f>
        <v/>
      </c>
      <c r="BO36" s="88">
        <f>'REV. ACAB'!E64</f>
        <v/>
      </c>
      <c r="BP36" s="88">
        <f>'REV. ACAB'!E65</f>
        <v/>
      </c>
      <c r="BQ36" s="88">
        <f>'REV. ACAB'!E66</f>
        <v/>
      </c>
      <c r="BR36" s="88">
        <f>'REV. ACAB'!E67</f>
        <v/>
      </c>
      <c r="BS36" s="88">
        <f>'REV. ACAB'!E68</f>
        <v/>
      </c>
      <c r="BT36" s="88">
        <f>'REV. ACAB'!E69</f>
        <v/>
      </c>
      <c r="BU36" s="88">
        <f>'REV. ACAB'!E70</f>
        <v/>
      </c>
      <c r="BV36" s="88">
        <f>'REV. ACAB'!E71</f>
        <v/>
      </c>
      <c r="BW36" s="88">
        <f>'REV. ACAB'!E72</f>
        <v/>
      </c>
      <c r="BX36" s="88">
        <f>'REV. ACAB'!E73</f>
        <v/>
      </c>
      <c r="BY36" s="88">
        <f>'REV. ACAB'!E74</f>
        <v/>
      </c>
      <c r="BZ36" s="88">
        <f>'REV. ACAB'!E75</f>
        <v/>
      </c>
      <c r="CA36" s="88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107">
        <f>'REV. PISOS'!$K$5</f>
        <v/>
      </c>
      <c r="E37" s="49">
        <f>SUM(H37:CA37)</f>
        <v/>
      </c>
      <c r="F37" s="49">
        <f>IF(D37="","",D37-E37)</f>
        <v/>
      </c>
      <c r="H37" s="88">
        <f>'REV. PISOS'!E5</f>
        <v/>
      </c>
      <c r="I37" s="88">
        <f>'REV. PISOS'!E6</f>
        <v/>
      </c>
      <c r="J37" s="88">
        <f>'REV. PISOS'!E7</f>
        <v/>
      </c>
      <c r="K37" s="88">
        <f>'REV. PISOS'!E8</f>
        <v/>
      </c>
      <c r="L37" s="88">
        <f>'REV. PISOS'!E9</f>
        <v/>
      </c>
      <c r="M37" s="88">
        <f>'REV. PISOS'!E10</f>
        <v/>
      </c>
      <c r="N37" s="88">
        <f>'REV. PISOS'!E11</f>
        <v/>
      </c>
      <c r="O37" s="88">
        <f>'REV. PISOS'!E12</f>
        <v/>
      </c>
      <c r="P37" s="88">
        <f>'REV. PISOS'!E13</f>
        <v/>
      </c>
      <c r="Q37" s="88">
        <f>'REV. PISOS'!E14</f>
        <v/>
      </c>
      <c r="R37" s="88">
        <f>'REV. PISOS'!E15</f>
        <v/>
      </c>
      <c r="S37" s="88">
        <f>'REV. PISOS'!E16</f>
        <v/>
      </c>
      <c r="T37" s="88">
        <f>'REV. PISOS'!E17</f>
        <v/>
      </c>
      <c r="U37" s="88">
        <f>'REV. PISOS'!E18</f>
        <v/>
      </c>
      <c r="V37" s="88">
        <f>'REV. PISOS'!E19</f>
        <v/>
      </c>
      <c r="W37" s="88">
        <f>'REV. PISOS'!E20</f>
        <v/>
      </c>
      <c r="X37" s="88">
        <f>'REV. PISOS'!E21</f>
        <v/>
      </c>
      <c r="Y37" s="88">
        <f>'REV. PISOS'!E22</f>
        <v/>
      </c>
      <c r="Z37" s="88">
        <f>'REV. PISOS'!E23</f>
        <v/>
      </c>
      <c r="AA37" s="88">
        <f>'REV. PISOS'!E24</f>
        <v/>
      </c>
      <c r="AB37" s="88">
        <f>'REV. PISOS'!E25</f>
        <v/>
      </c>
      <c r="AC37" s="88">
        <f>'REV. PISOS'!E26</f>
        <v/>
      </c>
      <c r="AD37" s="88">
        <f>'REV. PISOS'!E27</f>
        <v/>
      </c>
      <c r="AE37" s="88">
        <f>'REV. PISOS'!E28</f>
        <v/>
      </c>
      <c r="AF37" s="88">
        <f>'REV. PISOS'!E29</f>
        <v/>
      </c>
      <c r="AG37" s="88">
        <f>'REV. PISOS'!E30</f>
        <v/>
      </c>
      <c r="AH37" s="88">
        <f>'REV. PISOS'!E31</f>
        <v/>
      </c>
      <c r="AI37" s="88">
        <f>'REV. PISOS'!E32</f>
        <v/>
      </c>
      <c r="AJ37" s="88">
        <f>'REV. PISOS'!E33</f>
        <v/>
      </c>
      <c r="AK37" s="88">
        <f>'REV. PISOS'!E34</f>
        <v/>
      </c>
      <c r="AL37" s="88">
        <f>'REV. PISOS'!E35</f>
        <v/>
      </c>
      <c r="AM37" s="88">
        <f>'REV. PISOS'!E36</f>
        <v/>
      </c>
      <c r="AN37" s="88">
        <f>'REV. PISOS'!E37</f>
        <v/>
      </c>
      <c r="AO37" s="88">
        <f>'REV. PISOS'!E38</f>
        <v/>
      </c>
      <c r="AP37" s="88">
        <f>'REV. PISOS'!E39</f>
        <v/>
      </c>
      <c r="AQ37" s="88">
        <f>'REV. PISOS'!E40</f>
        <v/>
      </c>
      <c r="AR37" s="88">
        <f>'REV. PISOS'!E41</f>
        <v/>
      </c>
      <c r="AS37" s="88">
        <f>'REV. PISOS'!E42</f>
        <v/>
      </c>
      <c r="AT37" s="88">
        <f>'REV. PISOS'!E43</f>
        <v/>
      </c>
      <c r="AU37" s="88">
        <f>'REV. PISOS'!E44</f>
        <v/>
      </c>
      <c r="AV37" s="88">
        <f>'REV. PISOS'!E45</f>
        <v/>
      </c>
      <c r="AW37" s="88">
        <f>'REV. PISOS'!E46</f>
        <v/>
      </c>
      <c r="AX37" s="88">
        <f>'REV. PISOS'!E47</f>
        <v/>
      </c>
      <c r="AY37" s="88">
        <f>'REV. PISOS'!E48</f>
        <v/>
      </c>
      <c r="AZ37" s="88">
        <f>'REV. PISOS'!E49</f>
        <v/>
      </c>
      <c r="BA37" s="88">
        <f>'REV. PISOS'!E50</f>
        <v/>
      </c>
      <c r="BB37" s="88">
        <f>'REV. PISOS'!E51</f>
        <v/>
      </c>
      <c r="BC37" s="88">
        <f>'REV. PISOS'!E52</f>
        <v/>
      </c>
      <c r="BD37" s="88">
        <f>'REV. PISOS'!E53</f>
        <v/>
      </c>
      <c r="BE37" s="88">
        <f>'REV. PISOS'!E54</f>
        <v/>
      </c>
      <c r="BF37" s="88">
        <f>'REV. PISOS'!E55</f>
        <v/>
      </c>
      <c r="BG37" s="88">
        <f>'REV. PISOS'!E56</f>
        <v/>
      </c>
      <c r="BH37" s="88">
        <f>'REV. PISOS'!E57</f>
        <v/>
      </c>
      <c r="BI37" s="88">
        <f>'REV. PISOS'!E58</f>
        <v/>
      </c>
      <c r="BJ37" s="88">
        <f>'REV. PISOS'!E59</f>
        <v/>
      </c>
      <c r="BK37" s="88">
        <f>'REV. PISOS'!E60</f>
        <v/>
      </c>
      <c r="BL37" s="88">
        <f>'REV. PISOS'!E61</f>
        <v/>
      </c>
      <c r="BM37" s="88">
        <f>'REV. PISOS'!E62</f>
        <v/>
      </c>
      <c r="BN37" s="88">
        <f>'REV. PISOS'!E63</f>
        <v/>
      </c>
      <c r="BO37" s="88">
        <f>'REV. PISOS'!E64</f>
        <v/>
      </c>
      <c r="BP37" s="88">
        <f>'REV. PISOS'!E65</f>
        <v/>
      </c>
      <c r="BQ37" s="88">
        <f>'REV. PISOS'!E66</f>
        <v/>
      </c>
      <c r="BR37" s="88">
        <f>'REV. PISOS'!E67</f>
        <v/>
      </c>
      <c r="BS37" s="88">
        <f>'REV. PISOS'!E68</f>
        <v/>
      </c>
      <c r="BT37" s="88">
        <f>'REV. PISOS'!E69</f>
        <v/>
      </c>
      <c r="BU37" s="88">
        <f>'REV. PISOS'!E70</f>
        <v/>
      </c>
      <c r="BV37" s="88">
        <f>'REV. PISOS'!E71</f>
        <v/>
      </c>
      <c r="BW37" s="88">
        <f>'REV. PISOS'!E72</f>
        <v/>
      </c>
      <c r="BX37" s="88">
        <f>'REV. PISOS'!E73</f>
        <v/>
      </c>
      <c r="BY37" s="88">
        <f>'REV. PISOS'!E74</f>
        <v/>
      </c>
      <c r="BZ37" s="88">
        <f>'REV. PISOS'!E75</f>
        <v/>
      </c>
      <c r="CA37" s="88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107">
        <f>'REV. PAREDE'!$K$5</f>
        <v/>
      </c>
      <c r="E38" s="49">
        <f>SUM(H38:CA38)</f>
        <v/>
      </c>
      <c r="F38" s="49">
        <f>IF(D38="","",D38-E38)</f>
        <v/>
      </c>
      <c r="H38" s="88">
        <f>'REV. PAREDE'!E5</f>
        <v/>
      </c>
      <c r="I38" s="88">
        <f>'REV. PAREDE'!E6</f>
        <v/>
      </c>
      <c r="J38" s="88">
        <f>'REV. PAREDE'!E7</f>
        <v/>
      </c>
      <c r="K38" s="88">
        <f>'REV. PAREDE'!E8</f>
        <v/>
      </c>
      <c r="L38" s="88">
        <f>'REV. PAREDE'!E9</f>
        <v/>
      </c>
      <c r="M38" s="88">
        <f>'REV. PAREDE'!E10</f>
        <v/>
      </c>
      <c r="N38" s="88">
        <f>'REV. PAREDE'!E11</f>
        <v/>
      </c>
      <c r="O38" s="88">
        <f>'REV. PAREDE'!E12</f>
        <v/>
      </c>
      <c r="P38" s="88">
        <f>'REV. PAREDE'!E13</f>
        <v/>
      </c>
      <c r="Q38" s="88">
        <f>'REV. PAREDE'!E14</f>
        <v/>
      </c>
      <c r="R38" s="88">
        <f>'REV. PAREDE'!E15</f>
        <v/>
      </c>
      <c r="S38" s="88">
        <f>'REV. PAREDE'!E16</f>
        <v/>
      </c>
      <c r="T38" s="88">
        <f>'REV. PAREDE'!E17</f>
        <v/>
      </c>
      <c r="U38" s="88">
        <f>'REV. PAREDE'!E18</f>
        <v/>
      </c>
      <c r="V38" s="88">
        <f>'REV. PAREDE'!E19</f>
        <v/>
      </c>
      <c r="W38" s="88">
        <f>'REV. PAREDE'!E20</f>
        <v/>
      </c>
      <c r="X38" s="88">
        <f>'REV. PAREDE'!E21</f>
        <v/>
      </c>
      <c r="Y38" s="88">
        <f>'REV. PAREDE'!E22</f>
        <v/>
      </c>
      <c r="Z38" s="88">
        <f>'REV. PAREDE'!E23</f>
        <v/>
      </c>
      <c r="AA38" s="88">
        <f>'REV. PAREDE'!E24</f>
        <v/>
      </c>
      <c r="AB38" s="88">
        <f>'REV. PAREDE'!E25</f>
        <v/>
      </c>
      <c r="AC38" s="88">
        <f>'REV. PAREDE'!E26</f>
        <v/>
      </c>
      <c r="AD38" s="88">
        <f>'REV. PAREDE'!E27</f>
        <v/>
      </c>
      <c r="AE38" s="88">
        <f>'REV. PAREDE'!E28</f>
        <v/>
      </c>
      <c r="AF38" s="88">
        <f>'REV. PAREDE'!E29</f>
        <v/>
      </c>
      <c r="AG38" s="88">
        <f>'REV. PAREDE'!E30</f>
        <v/>
      </c>
      <c r="AH38" s="88">
        <f>'REV. PAREDE'!E31</f>
        <v/>
      </c>
      <c r="AI38" s="88">
        <f>'REV. PAREDE'!E32</f>
        <v/>
      </c>
      <c r="AJ38" s="88">
        <f>'REV. PAREDE'!E33</f>
        <v/>
      </c>
      <c r="AK38" s="88">
        <f>'REV. PAREDE'!E34</f>
        <v/>
      </c>
      <c r="AL38" s="88">
        <f>'REV. PAREDE'!E35</f>
        <v/>
      </c>
      <c r="AM38" s="88">
        <f>'REV. PAREDE'!E36</f>
        <v/>
      </c>
      <c r="AN38" s="88">
        <f>'REV. PAREDE'!E37</f>
        <v/>
      </c>
      <c r="AO38" s="88">
        <f>'REV. PAREDE'!E38</f>
        <v/>
      </c>
      <c r="AP38" s="88">
        <f>'REV. PAREDE'!E39</f>
        <v/>
      </c>
      <c r="AQ38" s="88">
        <f>'REV. PAREDE'!E40</f>
        <v/>
      </c>
      <c r="AR38" s="88">
        <f>'REV. PAREDE'!E41</f>
        <v/>
      </c>
      <c r="AS38" s="88">
        <f>'REV. PAREDE'!E42</f>
        <v/>
      </c>
      <c r="AT38" s="88">
        <f>'REV. PAREDE'!E43</f>
        <v/>
      </c>
      <c r="AU38" s="88">
        <f>'REV. PAREDE'!E44</f>
        <v/>
      </c>
      <c r="AV38" s="88">
        <f>'REV. PAREDE'!E45</f>
        <v/>
      </c>
      <c r="AW38" s="88">
        <f>'REV. PAREDE'!E46</f>
        <v/>
      </c>
      <c r="AX38" s="88">
        <f>'REV. PAREDE'!E47</f>
        <v/>
      </c>
      <c r="AY38" s="88">
        <f>'REV. PAREDE'!E48</f>
        <v/>
      </c>
      <c r="AZ38" s="88">
        <f>'REV. PAREDE'!E49</f>
        <v/>
      </c>
      <c r="BA38" s="88">
        <f>'REV. PAREDE'!E50</f>
        <v/>
      </c>
      <c r="BB38" s="88">
        <f>'REV. PAREDE'!E51</f>
        <v/>
      </c>
      <c r="BC38" s="88">
        <f>'REV. PAREDE'!E52</f>
        <v/>
      </c>
      <c r="BD38" s="88">
        <f>'REV. PAREDE'!E53</f>
        <v/>
      </c>
      <c r="BE38" s="88">
        <f>'REV. PAREDE'!E54</f>
        <v/>
      </c>
      <c r="BF38" s="88">
        <f>'REV. PAREDE'!E55</f>
        <v/>
      </c>
      <c r="BG38" s="88">
        <f>'REV. PAREDE'!E56</f>
        <v/>
      </c>
      <c r="BH38" s="88">
        <f>'REV. PAREDE'!E57</f>
        <v/>
      </c>
      <c r="BI38" s="88">
        <f>'REV. PAREDE'!E58</f>
        <v/>
      </c>
      <c r="BJ38" s="88">
        <f>'REV. PAREDE'!E59</f>
        <v/>
      </c>
      <c r="BK38" s="88">
        <f>'REV. PAREDE'!E60</f>
        <v/>
      </c>
      <c r="BL38" s="88">
        <f>'REV. PAREDE'!E61</f>
        <v/>
      </c>
      <c r="BM38" s="88">
        <f>'REV. PAREDE'!E62</f>
        <v/>
      </c>
      <c r="BN38" s="88">
        <f>'REV. PAREDE'!E63</f>
        <v/>
      </c>
      <c r="BO38" s="88">
        <f>'REV. PAREDE'!E64</f>
        <v/>
      </c>
      <c r="BP38" s="88">
        <f>'REV. PAREDE'!E65</f>
        <v/>
      </c>
      <c r="BQ38" s="88">
        <f>'REV. PAREDE'!E66</f>
        <v/>
      </c>
      <c r="BR38" s="88">
        <f>'REV. PAREDE'!E67</f>
        <v/>
      </c>
      <c r="BS38" s="88">
        <f>'REV. PAREDE'!E68</f>
        <v/>
      </c>
      <c r="BT38" s="88">
        <f>'REV. PAREDE'!E69</f>
        <v/>
      </c>
      <c r="BU38" s="88">
        <f>'REV. PAREDE'!E70</f>
        <v/>
      </c>
      <c r="BV38" s="88">
        <f>'REV. PAREDE'!E71</f>
        <v/>
      </c>
      <c r="BW38" s="88">
        <f>'REV. PAREDE'!E72</f>
        <v/>
      </c>
      <c r="BX38" s="88">
        <f>'REV. PAREDE'!E73</f>
        <v/>
      </c>
      <c r="BY38" s="88">
        <f>'REV. PAREDE'!E74</f>
        <v/>
      </c>
      <c r="BZ38" s="88">
        <f>'REV. PAREDE'!E75</f>
        <v/>
      </c>
      <c r="CA38" s="88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107">
        <f>'REV. FACHADA'!$K$5</f>
        <v/>
      </c>
      <c r="E39" s="49">
        <f>SUM(H39:CA39)</f>
        <v/>
      </c>
      <c r="F39" s="49">
        <f>IF(D39="","",D39-E39)</f>
        <v/>
      </c>
      <c r="H39" s="88">
        <f>'REV. FACHADA'!E5</f>
        <v/>
      </c>
      <c r="I39" s="88">
        <f>'REV. FACHADA'!E6</f>
        <v/>
      </c>
      <c r="J39" s="88">
        <f>'REV. FACHADA'!E7</f>
        <v/>
      </c>
      <c r="K39" s="88">
        <f>'REV. FACHADA'!E8</f>
        <v/>
      </c>
      <c r="L39" s="88">
        <f>'REV. FACHADA'!E9</f>
        <v/>
      </c>
      <c r="M39" s="88">
        <f>'REV. FACHADA'!E10</f>
        <v/>
      </c>
      <c r="N39" s="88">
        <f>'REV. FACHADA'!E11</f>
        <v/>
      </c>
      <c r="O39" s="88">
        <f>'REV. FACHADA'!E12</f>
        <v/>
      </c>
      <c r="P39" s="88">
        <f>'REV. FACHADA'!E13</f>
        <v/>
      </c>
      <c r="Q39" s="88">
        <f>'REV. FACHADA'!E14</f>
        <v/>
      </c>
      <c r="R39" s="88">
        <f>'REV. FACHADA'!E15</f>
        <v/>
      </c>
      <c r="S39" s="88">
        <f>'REV. FACHADA'!E16</f>
        <v/>
      </c>
      <c r="T39" s="88">
        <f>'REV. FACHADA'!E17</f>
        <v/>
      </c>
      <c r="U39" s="88">
        <f>'REV. FACHADA'!E18</f>
        <v/>
      </c>
      <c r="V39" s="88">
        <f>'REV. FACHADA'!E19</f>
        <v/>
      </c>
      <c r="W39" s="88">
        <f>'REV. FACHADA'!E20</f>
        <v/>
      </c>
      <c r="X39" s="88">
        <f>'REV. FACHADA'!E21</f>
        <v/>
      </c>
      <c r="Y39" s="88">
        <f>'REV. FACHADA'!E22</f>
        <v/>
      </c>
      <c r="Z39" s="88">
        <f>'REV. FACHADA'!E23</f>
        <v/>
      </c>
      <c r="AA39" s="88">
        <f>'REV. FACHADA'!E24</f>
        <v/>
      </c>
      <c r="AB39" s="88">
        <f>'REV. FACHADA'!E25</f>
        <v/>
      </c>
      <c r="AC39" s="88">
        <f>'REV. FACHADA'!E26</f>
        <v/>
      </c>
      <c r="AD39" s="88">
        <f>'REV. FACHADA'!E27</f>
        <v/>
      </c>
      <c r="AE39" s="88">
        <f>'REV. FACHADA'!E28</f>
        <v/>
      </c>
      <c r="AF39" s="88">
        <f>'REV. FACHADA'!E29</f>
        <v/>
      </c>
      <c r="AG39" s="88">
        <f>'REV. FACHADA'!E30</f>
        <v/>
      </c>
      <c r="AH39" s="88">
        <f>'REV. FACHADA'!E31</f>
        <v/>
      </c>
      <c r="AI39" s="88">
        <f>'REV. FACHADA'!E32</f>
        <v/>
      </c>
      <c r="AJ39" s="88">
        <f>'REV. FACHADA'!E33</f>
        <v/>
      </c>
      <c r="AK39" s="88">
        <f>'REV. FACHADA'!E34</f>
        <v/>
      </c>
      <c r="AL39" s="88">
        <f>'REV. FACHADA'!E35</f>
        <v/>
      </c>
      <c r="AM39" s="88">
        <f>'REV. FACHADA'!E36</f>
        <v/>
      </c>
      <c r="AN39" s="88">
        <f>'REV. FACHADA'!E37</f>
        <v/>
      </c>
      <c r="AO39" s="88">
        <f>'REV. FACHADA'!E38</f>
        <v/>
      </c>
      <c r="AP39" s="88">
        <f>'REV. FACHADA'!E39</f>
        <v/>
      </c>
      <c r="AQ39" s="88">
        <f>'REV. FACHADA'!E40</f>
        <v/>
      </c>
      <c r="AR39" s="88">
        <f>'REV. FACHADA'!E41</f>
        <v/>
      </c>
      <c r="AS39" s="88">
        <f>'REV. FACHADA'!E42</f>
        <v/>
      </c>
      <c r="AT39" s="88">
        <f>'REV. FACHADA'!E43</f>
        <v/>
      </c>
      <c r="AU39" s="88">
        <f>'REV. FACHADA'!E44</f>
        <v/>
      </c>
      <c r="AV39" s="88">
        <f>'REV. FACHADA'!E45</f>
        <v/>
      </c>
      <c r="AW39" s="88">
        <f>'REV. FACHADA'!E46</f>
        <v/>
      </c>
      <c r="AX39" s="88">
        <f>'REV. FACHADA'!E47</f>
        <v/>
      </c>
      <c r="AY39" s="88">
        <f>'REV. FACHADA'!E48</f>
        <v/>
      </c>
      <c r="AZ39" s="88">
        <f>'REV. FACHADA'!E49</f>
        <v/>
      </c>
      <c r="BA39" s="88">
        <f>'REV. FACHADA'!E50</f>
        <v/>
      </c>
      <c r="BB39" s="88">
        <f>'REV. FACHADA'!E51</f>
        <v/>
      </c>
      <c r="BC39" s="88">
        <f>'REV. FACHADA'!E52</f>
        <v/>
      </c>
      <c r="BD39" s="88">
        <f>'REV. FACHADA'!E53</f>
        <v/>
      </c>
      <c r="BE39" s="88">
        <f>'REV. FACHADA'!E54</f>
        <v/>
      </c>
      <c r="BF39" s="88">
        <f>'REV. FACHADA'!E55</f>
        <v/>
      </c>
      <c r="BG39" s="88">
        <f>'REV. FACHADA'!E56</f>
        <v/>
      </c>
      <c r="BH39" s="88">
        <f>'REV. FACHADA'!E57</f>
        <v/>
      </c>
      <c r="BI39" s="88">
        <f>'REV. FACHADA'!E58</f>
        <v/>
      </c>
      <c r="BJ39" s="88">
        <f>'REV. FACHADA'!E59</f>
        <v/>
      </c>
      <c r="BK39" s="88">
        <f>'REV. FACHADA'!E60</f>
        <v/>
      </c>
      <c r="BL39" s="88">
        <f>'REV. FACHADA'!E61</f>
        <v/>
      </c>
      <c r="BM39" s="88">
        <f>'REV. FACHADA'!E62</f>
        <v/>
      </c>
      <c r="BN39" s="88">
        <f>'REV. FACHADA'!E63</f>
        <v/>
      </c>
      <c r="BO39" s="88">
        <f>'REV. FACHADA'!E64</f>
        <v/>
      </c>
      <c r="BP39" s="88">
        <f>'REV. FACHADA'!E65</f>
        <v/>
      </c>
      <c r="BQ39" s="88">
        <f>'REV. FACHADA'!E66</f>
        <v/>
      </c>
      <c r="BR39" s="88">
        <f>'REV. FACHADA'!E67</f>
        <v/>
      </c>
      <c r="BS39" s="88">
        <f>'REV. FACHADA'!E68</f>
        <v/>
      </c>
      <c r="BT39" s="88">
        <f>'REV. FACHADA'!E69</f>
        <v/>
      </c>
      <c r="BU39" s="88">
        <f>'REV. FACHADA'!E70</f>
        <v/>
      </c>
      <c r="BV39" s="88">
        <f>'REV. FACHADA'!E71</f>
        <v/>
      </c>
      <c r="BW39" s="88">
        <f>'REV. FACHADA'!E72</f>
        <v/>
      </c>
      <c r="BX39" s="88">
        <f>'REV. FACHADA'!E73</f>
        <v/>
      </c>
      <c r="BY39" s="88">
        <f>'REV. FACHADA'!E74</f>
        <v/>
      </c>
      <c r="BZ39" s="88">
        <f>'REV. FACHADA'!E75</f>
        <v/>
      </c>
      <c r="CA39" s="88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107">
        <f>'SEGUROS'!$K$5</f>
        <v/>
      </c>
      <c r="E45" s="49">
        <f>SUM(H45:CA45)</f>
        <v/>
      </c>
      <c r="F45" s="49">
        <f>IF(D45="","",D45-E45)</f>
        <v/>
      </c>
      <c r="H45" s="88">
        <f>'SEGUROS'!E5</f>
        <v/>
      </c>
      <c r="I45" s="88">
        <f>'SEGUROS'!E6</f>
        <v/>
      </c>
      <c r="J45" s="88">
        <f>'SEGUROS'!E7</f>
        <v/>
      </c>
      <c r="K45" s="88">
        <f>'SEGUROS'!E8</f>
        <v/>
      </c>
      <c r="L45" s="88">
        <f>'SEGUROS'!E9</f>
        <v/>
      </c>
      <c r="M45" s="88">
        <f>'SEGUROS'!E10</f>
        <v/>
      </c>
      <c r="N45" s="88">
        <f>'SEGUROS'!E11</f>
        <v/>
      </c>
      <c r="O45" s="88">
        <f>'SEGUROS'!E12</f>
        <v/>
      </c>
      <c r="P45" s="88">
        <f>'SEGUROS'!E13</f>
        <v/>
      </c>
      <c r="Q45" s="88">
        <f>'SEGUROS'!E14</f>
        <v/>
      </c>
      <c r="R45" s="88">
        <f>'SEGUROS'!E15</f>
        <v/>
      </c>
      <c r="S45" s="88">
        <f>'SEGUROS'!E16</f>
        <v/>
      </c>
      <c r="T45" s="88">
        <f>'SEGUROS'!E17</f>
        <v/>
      </c>
      <c r="U45" s="88">
        <f>'SEGUROS'!E18</f>
        <v/>
      </c>
      <c r="V45" s="88">
        <f>'SEGUROS'!E19</f>
        <v/>
      </c>
      <c r="W45" s="88">
        <f>'SEGUROS'!E20</f>
        <v/>
      </c>
      <c r="X45" s="88">
        <f>'SEGUROS'!E21</f>
        <v/>
      </c>
      <c r="Y45" s="88">
        <f>'SEGUROS'!E22</f>
        <v/>
      </c>
      <c r="Z45" s="88">
        <f>'SEGUROS'!E23</f>
        <v/>
      </c>
      <c r="AA45" s="88">
        <f>'SEGUROS'!E24</f>
        <v/>
      </c>
      <c r="AB45" s="88">
        <f>'SEGUROS'!E25</f>
        <v/>
      </c>
      <c r="AC45" s="88">
        <f>'SEGUROS'!E26</f>
        <v/>
      </c>
      <c r="AD45" s="88">
        <f>'SEGUROS'!E27</f>
        <v/>
      </c>
      <c r="AE45" s="88">
        <f>'SEGUROS'!E28</f>
        <v/>
      </c>
      <c r="AF45" s="88">
        <f>'SEGUROS'!E29</f>
        <v/>
      </c>
      <c r="AG45" s="88">
        <f>'SEGUROS'!E30</f>
        <v/>
      </c>
      <c r="AH45" s="88">
        <f>'SEGUROS'!E31</f>
        <v/>
      </c>
      <c r="AI45" s="88">
        <f>'SEGUROS'!E32</f>
        <v/>
      </c>
      <c r="AJ45" s="88">
        <f>'SEGUROS'!E33</f>
        <v/>
      </c>
      <c r="AK45" s="88">
        <f>'SEGUROS'!E34</f>
        <v/>
      </c>
      <c r="AL45" s="88">
        <f>'SEGUROS'!E35</f>
        <v/>
      </c>
      <c r="AM45" s="88">
        <f>'SEGUROS'!E36</f>
        <v/>
      </c>
      <c r="AN45" s="88">
        <f>'SEGUROS'!E37</f>
        <v/>
      </c>
      <c r="AO45" s="88">
        <f>'SEGUROS'!E38</f>
        <v/>
      </c>
      <c r="AP45" s="88">
        <f>'SEGUROS'!E39</f>
        <v/>
      </c>
      <c r="AQ45" s="88">
        <f>'SEGUROS'!E40</f>
        <v/>
      </c>
      <c r="AR45" s="88">
        <f>'SEGUROS'!E41</f>
        <v/>
      </c>
      <c r="AS45" s="88">
        <f>'SEGUROS'!E42</f>
        <v/>
      </c>
      <c r="AT45" s="88">
        <f>'SEGUROS'!E43</f>
        <v/>
      </c>
      <c r="AU45" s="88">
        <f>'SEGUROS'!E44</f>
        <v/>
      </c>
      <c r="AV45" s="88">
        <f>'SEGUROS'!E45</f>
        <v/>
      </c>
      <c r="AW45" s="88">
        <f>'SEGUROS'!E46</f>
        <v/>
      </c>
      <c r="AX45" s="88">
        <f>'SEGUROS'!E47</f>
        <v/>
      </c>
      <c r="AY45" s="88">
        <f>'SEGUROS'!E48</f>
        <v/>
      </c>
      <c r="AZ45" s="88">
        <f>'SEGUROS'!E49</f>
        <v/>
      </c>
      <c r="BA45" s="88">
        <f>'SEGUROS'!E50</f>
        <v/>
      </c>
      <c r="BB45" s="88">
        <f>'SEGUROS'!E51</f>
        <v/>
      </c>
      <c r="BC45" s="88">
        <f>'SEGUROS'!E52</f>
        <v/>
      </c>
      <c r="BD45" s="88">
        <f>'SEGUROS'!E53</f>
        <v/>
      </c>
      <c r="BE45" s="88">
        <f>'SEGUROS'!E54</f>
        <v/>
      </c>
      <c r="BF45" s="88">
        <f>'SEGUROS'!E55</f>
        <v/>
      </c>
      <c r="BG45" s="88">
        <f>'SEGUROS'!E56</f>
        <v/>
      </c>
      <c r="BH45" s="88">
        <f>'SEGUROS'!E57</f>
        <v/>
      </c>
      <c r="BI45" s="88">
        <f>'SEGUROS'!E58</f>
        <v/>
      </c>
      <c r="BJ45" s="88">
        <f>'SEGUROS'!E59</f>
        <v/>
      </c>
      <c r="BK45" s="88">
        <f>'SEGUROS'!E60</f>
        <v/>
      </c>
      <c r="BL45" s="88">
        <f>'SEGUROS'!E61</f>
        <v/>
      </c>
      <c r="BM45" s="88">
        <f>'SEGUROS'!E62</f>
        <v/>
      </c>
      <c r="BN45" s="88">
        <f>'SEGUROS'!E63</f>
        <v/>
      </c>
      <c r="BO45" s="88">
        <f>'SEGUROS'!E64</f>
        <v/>
      </c>
      <c r="BP45" s="88">
        <f>'SEGUROS'!E65</f>
        <v/>
      </c>
      <c r="BQ45" s="88">
        <f>'SEGUROS'!E66</f>
        <v/>
      </c>
      <c r="BR45" s="88">
        <f>'SEGUROS'!E67</f>
        <v/>
      </c>
      <c r="BS45" s="88">
        <f>'SEGUROS'!E68</f>
        <v/>
      </c>
      <c r="BT45" s="88">
        <f>'SEGUROS'!E69</f>
        <v/>
      </c>
      <c r="BU45" s="88">
        <f>'SEGUROS'!E70</f>
        <v/>
      </c>
      <c r="BV45" s="88">
        <f>'SEGUROS'!E71</f>
        <v/>
      </c>
      <c r="BW45" s="88">
        <f>'SEGUROS'!E72</f>
        <v/>
      </c>
      <c r="BX45" s="88">
        <f>'SEGUROS'!E73</f>
        <v/>
      </c>
      <c r="BY45" s="88">
        <f>'SEGUROS'!E74</f>
        <v/>
      </c>
      <c r="BZ45" s="88">
        <f>'SEGUROS'!E75</f>
        <v/>
      </c>
      <c r="CA45" s="88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107">
        <f>'SERRALHERIA'!$K$5</f>
        <v/>
      </c>
      <c r="E46" s="49">
        <f>SUM(H46:CA46)</f>
        <v/>
      </c>
      <c r="F46" s="49">
        <f>IF(D46="","",D46-E46)</f>
        <v/>
      </c>
      <c r="H46" s="88">
        <f>'SERRALHERIA'!E5</f>
        <v/>
      </c>
      <c r="I46" s="88">
        <f>'SERRALHERIA'!E6</f>
        <v/>
      </c>
      <c r="J46" s="88">
        <f>'SERRALHERIA'!E7</f>
        <v/>
      </c>
      <c r="K46" s="88">
        <f>'SERRALHERIA'!E8</f>
        <v/>
      </c>
      <c r="L46" s="88">
        <f>'SERRALHERIA'!E9</f>
        <v/>
      </c>
      <c r="M46" s="88">
        <f>'SERRALHERIA'!E10</f>
        <v/>
      </c>
      <c r="N46" s="88">
        <f>'SERRALHERIA'!E11</f>
        <v/>
      </c>
      <c r="O46" s="88">
        <f>'SERRALHERIA'!E12</f>
        <v/>
      </c>
      <c r="P46" s="88">
        <f>'SERRALHERIA'!E13</f>
        <v/>
      </c>
      <c r="Q46" s="88">
        <f>'SERRALHERIA'!E14</f>
        <v/>
      </c>
      <c r="R46" s="88">
        <f>'SERRALHERIA'!E15</f>
        <v/>
      </c>
      <c r="S46" s="88">
        <f>'SERRALHERIA'!E16</f>
        <v/>
      </c>
      <c r="T46" s="88">
        <f>'SERRALHERIA'!E17</f>
        <v/>
      </c>
      <c r="U46" s="88">
        <f>'SERRALHERIA'!E18</f>
        <v/>
      </c>
      <c r="V46" s="88">
        <f>'SERRALHERIA'!E19</f>
        <v/>
      </c>
      <c r="W46" s="88">
        <f>'SERRALHERIA'!E20</f>
        <v/>
      </c>
      <c r="X46" s="88">
        <f>'SERRALHERIA'!E21</f>
        <v/>
      </c>
      <c r="Y46" s="88">
        <f>'SERRALHERIA'!E22</f>
        <v/>
      </c>
      <c r="Z46" s="88">
        <f>'SERRALHERIA'!E23</f>
        <v/>
      </c>
      <c r="AA46" s="88">
        <f>'SERRALHERIA'!E24</f>
        <v/>
      </c>
      <c r="AB46" s="88">
        <f>'SERRALHERIA'!E25</f>
        <v/>
      </c>
      <c r="AC46" s="88">
        <f>'SERRALHERIA'!E26</f>
        <v/>
      </c>
      <c r="AD46" s="88">
        <f>'SERRALHERIA'!E27</f>
        <v/>
      </c>
      <c r="AE46" s="88">
        <f>'SERRALHERIA'!E28</f>
        <v/>
      </c>
      <c r="AF46" s="88">
        <f>'SERRALHERIA'!E29</f>
        <v/>
      </c>
      <c r="AG46" s="88">
        <f>'SERRALHERIA'!E30</f>
        <v/>
      </c>
      <c r="AH46" s="88">
        <f>'SERRALHERIA'!E31</f>
        <v/>
      </c>
      <c r="AI46" s="88">
        <f>'SERRALHERIA'!E32</f>
        <v/>
      </c>
      <c r="AJ46" s="88">
        <f>'SERRALHERIA'!E33</f>
        <v/>
      </c>
      <c r="AK46" s="88">
        <f>'SERRALHERIA'!E34</f>
        <v/>
      </c>
      <c r="AL46" s="88">
        <f>'SERRALHERIA'!E35</f>
        <v/>
      </c>
      <c r="AM46" s="88">
        <f>'SERRALHERIA'!E36</f>
        <v/>
      </c>
      <c r="AN46" s="88">
        <f>'SERRALHERIA'!E37</f>
        <v/>
      </c>
      <c r="AO46" s="88">
        <f>'SERRALHERIA'!E38</f>
        <v/>
      </c>
      <c r="AP46" s="88">
        <f>'SERRALHERIA'!E39</f>
        <v/>
      </c>
      <c r="AQ46" s="88">
        <f>'SERRALHERIA'!E40</f>
        <v/>
      </c>
      <c r="AR46" s="88">
        <f>'SERRALHERIA'!E41</f>
        <v/>
      </c>
      <c r="AS46" s="88">
        <f>'SERRALHERIA'!E42</f>
        <v/>
      </c>
      <c r="AT46" s="88">
        <f>'SERRALHERIA'!E43</f>
        <v/>
      </c>
      <c r="AU46" s="88">
        <f>'SERRALHERIA'!E44</f>
        <v/>
      </c>
      <c r="AV46" s="88">
        <f>'SERRALHERIA'!E45</f>
        <v/>
      </c>
      <c r="AW46" s="88">
        <f>'SERRALHERIA'!E46</f>
        <v/>
      </c>
      <c r="AX46" s="88">
        <f>'SERRALHERIA'!E47</f>
        <v/>
      </c>
      <c r="AY46" s="88">
        <f>'SERRALHERIA'!E48</f>
        <v/>
      </c>
      <c r="AZ46" s="88">
        <f>'SERRALHERIA'!E49</f>
        <v/>
      </c>
      <c r="BA46" s="88">
        <f>'SERRALHERIA'!E50</f>
        <v/>
      </c>
      <c r="BB46" s="88">
        <f>'SERRALHERIA'!E51</f>
        <v/>
      </c>
      <c r="BC46" s="88">
        <f>'SERRALHERIA'!E52</f>
        <v/>
      </c>
      <c r="BD46" s="88">
        <f>'SERRALHERIA'!E53</f>
        <v/>
      </c>
      <c r="BE46" s="88">
        <f>'SERRALHERIA'!E54</f>
        <v/>
      </c>
      <c r="BF46" s="88">
        <f>'SERRALHERIA'!E55</f>
        <v/>
      </c>
      <c r="BG46" s="88">
        <f>'SERRALHERIA'!E56</f>
        <v/>
      </c>
      <c r="BH46" s="88">
        <f>'SERRALHERIA'!E57</f>
        <v/>
      </c>
      <c r="BI46" s="88">
        <f>'SERRALHERIA'!E58</f>
        <v/>
      </c>
      <c r="BJ46" s="88">
        <f>'SERRALHERIA'!E59</f>
        <v/>
      </c>
      <c r="BK46" s="88">
        <f>'SERRALHERIA'!E60</f>
        <v/>
      </c>
      <c r="BL46" s="88">
        <f>'SERRALHERIA'!E61</f>
        <v/>
      </c>
      <c r="BM46" s="88">
        <f>'SERRALHERIA'!E62</f>
        <v/>
      </c>
      <c r="BN46" s="88">
        <f>'SERRALHERIA'!E63</f>
        <v/>
      </c>
      <c r="BO46" s="88">
        <f>'SERRALHERIA'!E64</f>
        <v/>
      </c>
      <c r="BP46" s="88">
        <f>'SERRALHERIA'!E65</f>
        <v/>
      </c>
      <c r="BQ46" s="88">
        <f>'SERRALHERIA'!E66</f>
        <v/>
      </c>
      <c r="BR46" s="88">
        <f>'SERRALHERIA'!E67</f>
        <v/>
      </c>
      <c r="BS46" s="88">
        <f>'SERRALHERIA'!E68</f>
        <v/>
      </c>
      <c r="BT46" s="88">
        <f>'SERRALHERIA'!E69</f>
        <v/>
      </c>
      <c r="BU46" s="88">
        <f>'SERRALHERIA'!E70</f>
        <v/>
      </c>
      <c r="BV46" s="88">
        <f>'SERRALHERIA'!E71</f>
        <v/>
      </c>
      <c r="BW46" s="88">
        <f>'SERRALHERIA'!E72</f>
        <v/>
      </c>
      <c r="BX46" s="88">
        <f>'SERRALHERIA'!E73</f>
        <v/>
      </c>
      <c r="BY46" s="88">
        <f>'SERRALHERIA'!E74</f>
        <v/>
      </c>
      <c r="BZ46" s="88">
        <f>'SERRALHERIA'!E75</f>
        <v/>
      </c>
      <c r="CA46" s="88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107">
        <f>'TAX. ADM'!$K$5</f>
        <v/>
      </c>
      <c r="E47" s="49">
        <f>SUM(H47:CA47)</f>
        <v/>
      </c>
      <c r="F47" s="49">
        <f>IF(D47="","",D47-E47)</f>
        <v/>
      </c>
      <c r="H47" s="88">
        <f>'TAX. ADM'!E5</f>
        <v/>
      </c>
      <c r="I47" s="88">
        <f>'TAX. ADM'!E6</f>
        <v/>
      </c>
      <c r="J47" s="88">
        <f>'TAX. ADM'!E7</f>
        <v/>
      </c>
      <c r="K47" s="88">
        <f>'TAX. ADM'!E8</f>
        <v/>
      </c>
      <c r="L47" s="88">
        <f>'TAX. ADM'!E9</f>
        <v/>
      </c>
      <c r="M47" s="88">
        <f>'TAX. ADM'!E10</f>
        <v/>
      </c>
      <c r="N47" s="88">
        <f>'TAX. ADM'!E11</f>
        <v/>
      </c>
      <c r="O47" s="88">
        <f>'TAX. ADM'!E12</f>
        <v/>
      </c>
      <c r="P47" s="88">
        <f>'TAX. ADM'!E13</f>
        <v/>
      </c>
      <c r="Q47" s="88">
        <f>'TAX. ADM'!E14</f>
        <v/>
      </c>
      <c r="R47" s="88">
        <f>'TAX. ADM'!E15</f>
        <v/>
      </c>
      <c r="S47" s="88">
        <f>'TAX. ADM'!E16</f>
        <v/>
      </c>
      <c r="T47" s="88">
        <f>'TAX. ADM'!E17</f>
        <v/>
      </c>
      <c r="U47" s="88">
        <f>'TAX. ADM'!E18</f>
        <v/>
      </c>
      <c r="V47" s="88">
        <f>'TAX. ADM'!E19</f>
        <v/>
      </c>
      <c r="W47" s="88">
        <f>'TAX. ADM'!E20</f>
        <v/>
      </c>
      <c r="X47" s="88">
        <f>'TAX. ADM'!E21</f>
        <v/>
      </c>
      <c r="Y47" s="88">
        <f>'TAX. ADM'!E22</f>
        <v/>
      </c>
      <c r="Z47" s="88">
        <f>'TAX. ADM'!E23</f>
        <v/>
      </c>
      <c r="AA47" s="88">
        <f>'TAX. ADM'!E24</f>
        <v/>
      </c>
      <c r="AB47" s="88">
        <f>'TAX. ADM'!E25</f>
        <v/>
      </c>
      <c r="AC47" s="88">
        <f>'TAX. ADM'!E26</f>
        <v/>
      </c>
      <c r="AD47" s="88">
        <f>'TAX. ADM'!E27</f>
        <v/>
      </c>
      <c r="AE47" s="88">
        <f>'TAX. ADM'!E28</f>
        <v/>
      </c>
      <c r="AF47" s="88">
        <f>'TAX. ADM'!E29</f>
        <v/>
      </c>
      <c r="AG47" s="88">
        <f>'TAX. ADM'!E30</f>
        <v/>
      </c>
      <c r="AH47" s="88">
        <f>'TAX. ADM'!E31</f>
        <v/>
      </c>
      <c r="AI47" s="88">
        <f>'TAX. ADM'!E32</f>
        <v/>
      </c>
      <c r="AJ47" s="88">
        <f>'TAX. ADM'!E33</f>
        <v/>
      </c>
      <c r="AK47" s="88">
        <f>'TAX. ADM'!E34</f>
        <v/>
      </c>
      <c r="AL47" s="88">
        <f>'TAX. ADM'!E35</f>
        <v/>
      </c>
      <c r="AM47" s="88">
        <f>'TAX. ADM'!E36</f>
        <v/>
      </c>
      <c r="AN47" s="88">
        <f>'TAX. ADM'!E37</f>
        <v/>
      </c>
      <c r="AO47" s="88">
        <f>'TAX. ADM'!E38</f>
        <v/>
      </c>
      <c r="AP47" s="88">
        <f>'TAX. ADM'!E39</f>
        <v/>
      </c>
      <c r="AQ47" s="88">
        <f>'TAX. ADM'!E40</f>
        <v/>
      </c>
      <c r="AR47" s="88">
        <f>'TAX. ADM'!E41</f>
        <v/>
      </c>
      <c r="AS47" s="88">
        <f>'TAX. ADM'!E42</f>
        <v/>
      </c>
      <c r="AT47" s="88">
        <f>'TAX. ADM'!E43</f>
        <v/>
      </c>
      <c r="AU47" s="88">
        <f>'TAX. ADM'!E44</f>
        <v/>
      </c>
      <c r="AV47" s="88">
        <f>'TAX. ADM'!E45</f>
        <v/>
      </c>
      <c r="AW47" s="88">
        <f>'TAX. ADM'!E46</f>
        <v/>
      </c>
      <c r="AX47" s="88">
        <f>'TAX. ADM'!E47</f>
        <v/>
      </c>
      <c r="AY47" s="88">
        <f>'TAX. ADM'!E48</f>
        <v/>
      </c>
      <c r="AZ47" s="88">
        <f>'TAX. ADM'!E49</f>
        <v/>
      </c>
      <c r="BA47" s="88">
        <f>'TAX. ADM'!E50</f>
        <v/>
      </c>
      <c r="BB47" s="88">
        <f>'TAX. ADM'!E51</f>
        <v/>
      </c>
      <c r="BC47" s="88">
        <f>'TAX. ADM'!E52</f>
        <v/>
      </c>
      <c r="BD47" s="88">
        <f>'TAX. ADM'!E53</f>
        <v/>
      </c>
      <c r="BE47" s="88">
        <f>'TAX. ADM'!E54</f>
        <v/>
      </c>
      <c r="BF47" s="88">
        <f>'TAX. ADM'!E55</f>
        <v/>
      </c>
      <c r="BG47" s="88">
        <f>'TAX. ADM'!E56</f>
        <v/>
      </c>
      <c r="BH47" s="88">
        <f>'TAX. ADM'!E57</f>
        <v/>
      </c>
      <c r="BI47" s="88">
        <f>'TAX. ADM'!E58</f>
        <v/>
      </c>
      <c r="BJ47" s="88">
        <f>'TAX. ADM'!E59</f>
        <v/>
      </c>
      <c r="BK47" s="88">
        <f>'TAX. ADM'!E60</f>
        <v/>
      </c>
      <c r="BL47" s="88">
        <f>'TAX. ADM'!E61</f>
        <v/>
      </c>
      <c r="BM47" s="88">
        <f>'TAX. ADM'!E62</f>
        <v/>
      </c>
      <c r="BN47" s="88">
        <f>'TAX. ADM'!E63</f>
        <v/>
      </c>
      <c r="BO47" s="88">
        <f>'TAX. ADM'!E64</f>
        <v/>
      </c>
      <c r="BP47" s="88">
        <f>'TAX. ADM'!E65</f>
        <v/>
      </c>
      <c r="BQ47" s="88">
        <f>'TAX. ADM'!E66</f>
        <v/>
      </c>
      <c r="BR47" s="88">
        <f>'TAX. ADM'!E67</f>
        <v/>
      </c>
      <c r="BS47" s="88">
        <f>'TAX. ADM'!E68</f>
        <v/>
      </c>
      <c r="BT47" s="88">
        <f>'TAX. ADM'!E69</f>
        <v/>
      </c>
      <c r="BU47" s="88">
        <f>'TAX. ADM'!E70</f>
        <v/>
      </c>
      <c r="BV47" s="88">
        <f>'TAX. ADM'!E71</f>
        <v/>
      </c>
      <c r="BW47" s="88">
        <f>'TAX. ADM'!E72</f>
        <v/>
      </c>
      <c r="BX47" s="88">
        <f>'TAX. ADM'!E73</f>
        <v/>
      </c>
      <c r="BY47" s="88">
        <f>'TAX. ADM'!E74</f>
        <v/>
      </c>
      <c r="BZ47" s="88">
        <f>'TAX. ADM'!E75</f>
        <v/>
      </c>
      <c r="CA47" s="88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107">
        <f>'TERRAPLENAGEM'!$K$5</f>
        <v/>
      </c>
      <c r="E48" s="49">
        <f>SUM(H48:CA48)</f>
        <v/>
      </c>
      <c r="F48" s="49">
        <f>IF(D48="","",D48-E48)</f>
        <v/>
      </c>
      <c r="H48" s="88">
        <f>'TERRAPLENAGEM'!E5</f>
        <v/>
      </c>
      <c r="I48" s="88">
        <f>'TERRAPLENAGEM'!E6</f>
        <v/>
      </c>
      <c r="J48" s="88">
        <f>'TERRAPLENAGEM'!E7</f>
        <v/>
      </c>
      <c r="K48" s="88">
        <f>'TERRAPLENAGEM'!E8</f>
        <v/>
      </c>
      <c r="L48" s="88">
        <f>'TERRAPLENAGEM'!E9</f>
        <v/>
      </c>
      <c r="M48" s="88">
        <f>'TERRAPLENAGEM'!E10</f>
        <v/>
      </c>
      <c r="N48" s="88">
        <f>'TERRAPLENAGEM'!E11</f>
        <v/>
      </c>
      <c r="O48" s="88">
        <f>'TERRAPLENAGEM'!E12</f>
        <v/>
      </c>
      <c r="P48" s="88">
        <f>'TERRAPLENAGEM'!E13</f>
        <v/>
      </c>
      <c r="Q48" s="88">
        <f>'TERRAPLENAGEM'!E14</f>
        <v/>
      </c>
      <c r="R48" s="88">
        <f>'TERRAPLENAGEM'!E15</f>
        <v/>
      </c>
      <c r="S48" s="88">
        <f>'TERRAPLENAGEM'!E16</f>
        <v/>
      </c>
      <c r="T48" s="88">
        <f>'TERRAPLENAGEM'!E17</f>
        <v/>
      </c>
      <c r="U48" s="88">
        <f>'TERRAPLENAGEM'!E18</f>
        <v/>
      </c>
      <c r="V48" s="88">
        <f>'TERRAPLENAGEM'!E19</f>
        <v/>
      </c>
      <c r="W48" s="88">
        <f>'TERRAPLENAGEM'!E20</f>
        <v/>
      </c>
      <c r="X48" s="88">
        <f>'TERRAPLENAGEM'!E21</f>
        <v/>
      </c>
      <c r="Y48" s="88">
        <f>'TERRAPLENAGEM'!E22</f>
        <v/>
      </c>
      <c r="Z48" s="88">
        <f>'TERRAPLENAGEM'!E23</f>
        <v/>
      </c>
      <c r="AA48" s="88">
        <f>'TERRAPLENAGEM'!E24</f>
        <v/>
      </c>
      <c r="AB48" s="88">
        <f>'TERRAPLENAGEM'!E25</f>
        <v/>
      </c>
      <c r="AC48" s="88">
        <f>'TERRAPLENAGEM'!E26</f>
        <v/>
      </c>
      <c r="AD48" s="88">
        <f>'TERRAPLENAGEM'!E27</f>
        <v/>
      </c>
      <c r="AE48" s="88">
        <f>'TERRAPLENAGEM'!E28</f>
        <v/>
      </c>
      <c r="AF48" s="88">
        <f>'TERRAPLENAGEM'!E29</f>
        <v/>
      </c>
      <c r="AG48" s="88">
        <f>'TERRAPLENAGEM'!E30</f>
        <v/>
      </c>
      <c r="AH48" s="88">
        <f>'TERRAPLENAGEM'!E31</f>
        <v/>
      </c>
      <c r="AI48" s="88">
        <f>'TERRAPLENAGEM'!E32</f>
        <v/>
      </c>
      <c r="AJ48" s="88">
        <f>'TERRAPLENAGEM'!E33</f>
        <v/>
      </c>
      <c r="AK48" s="88">
        <f>'TERRAPLENAGEM'!E34</f>
        <v/>
      </c>
      <c r="AL48" s="88">
        <f>'TERRAPLENAGEM'!E35</f>
        <v/>
      </c>
      <c r="AM48" s="88">
        <f>'TERRAPLENAGEM'!E36</f>
        <v/>
      </c>
      <c r="AN48" s="88">
        <f>'TERRAPLENAGEM'!E37</f>
        <v/>
      </c>
      <c r="AO48" s="88">
        <f>'TERRAPLENAGEM'!E38</f>
        <v/>
      </c>
      <c r="AP48" s="88">
        <f>'TERRAPLENAGEM'!E39</f>
        <v/>
      </c>
      <c r="AQ48" s="88">
        <f>'TERRAPLENAGEM'!E40</f>
        <v/>
      </c>
      <c r="AR48" s="88">
        <f>'TERRAPLENAGEM'!E41</f>
        <v/>
      </c>
      <c r="AS48" s="88">
        <f>'TERRAPLENAGEM'!E42</f>
        <v/>
      </c>
      <c r="AT48" s="88">
        <f>'TERRAPLENAGEM'!E43</f>
        <v/>
      </c>
      <c r="AU48" s="88">
        <f>'TERRAPLENAGEM'!E44</f>
        <v/>
      </c>
      <c r="AV48" s="88">
        <f>'TERRAPLENAGEM'!E45</f>
        <v/>
      </c>
      <c r="AW48" s="88">
        <f>'TERRAPLENAGEM'!E46</f>
        <v/>
      </c>
      <c r="AX48" s="88">
        <f>'TERRAPLENAGEM'!E47</f>
        <v/>
      </c>
      <c r="AY48" s="88">
        <f>'TERRAPLENAGEM'!E48</f>
        <v/>
      </c>
      <c r="AZ48" s="88">
        <f>'TERRAPLENAGEM'!E49</f>
        <v/>
      </c>
      <c r="BA48" s="88">
        <f>'TERRAPLENAGEM'!E50</f>
        <v/>
      </c>
      <c r="BB48" s="88">
        <f>'TERRAPLENAGEM'!E51</f>
        <v/>
      </c>
      <c r="BC48" s="88">
        <f>'TERRAPLENAGEM'!E52</f>
        <v/>
      </c>
      <c r="BD48" s="88">
        <f>'TERRAPLENAGEM'!E53</f>
        <v/>
      </c>
      <c r="BE48" s="88">
        <f>'TERRAPLENAGEM'!E54</f>
        <v/>
      </c>
      <c r="BF48" s="88">
        <f>'TERRAPLENAGEM'!E55</f>
        <v/>
      </c>
      <c r="BG48" s="88">
        <f>'TERRAPLENAGEM'!E56</f>
        <v/>
      </c>
      <c r="BH48" s="88">
        <f>'TERRAPLENAGEM'!E57</f>
        <v/>
      </c>
      <c r="BI48" s="88">
        <f>'TERRAPLENAGEM'!E58</f>
        <v/>
      </c>
      <c r="BJ48" s="88">
        <f>'TERRAPLENAGEM'!E59</f>
        <v/>
      </c>
      <c r="BK48" s="88">
        <f>'TERRAPLENAGEM'!E60</f>
        <v/>
      </c>
      <c r="BL48" s="88">
        <f>'TERRAPLENAGEM'!E61</f>
        <v/>
      </c>
      <c r="BM48" s="88">
        <f>'TERRAPLENAGEM'!E62</f>
        <v/>
      </c>
      <c r="BN48" s="88">
        <f>'TERRAPLENAGEM'!E63</f>
        <v/>
      </c>
      <c r="BO48" s="88">
        <f>'TERRAPLENAGEM'!E64</f>
        <v/>
      </c>
      <c r="BP48" s="88">
        <f>'TERRAPLENAGEM'!E65</f>
        <v/>
      </c>
      <c r="BQ48" s="88">
        <f>'TERRAPLENAGEM'!E66</f>
        <v/>
      </c>
      <c r="BR48" s="88">
        <f>'TERRAPLENAGEM'!E67</f>
        <v/>
      </c>
      <c r="BS48" s="88">
        <f>'TERRAPLENAGEM'!E68</f>
        <v/>
      </c>
      <c r="BT48" s="88">
        <f>'TERRAPLENAGEM'!E69</f>
        <v/>
      </c>
      <c r="BU48" s="88">
        <f>'TERRAPLENAGEM'!E70</f>
        <v/>
      </c>
      <c r="BV48" s="88">
        <f>'TERRAPLENAGEM'!E71</f>
        <v/>
      </c>
      <c r="BW48" s="88">
        <f>'TERRAPLENAGEM'!E72</f>
        <v/>
      </c>
      <c r="BX48" s="88">
        <f>'TERRAPLENAGEM'!E73</f>
        <v/>
      </c>
      <c r="BY48" s="88">
        <f>'TERRAPLENAGEM'!E74</f>
        <v/>
      </c>
      <c r="BZ48" s="88">
        <f>'TERRAPLENAGEM'!E75</f>
        <v/>
      </c>
      <c r="CA48" s="88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107">
        <f>'TRANSPORTES'!$K$5</f>
        <v/>
      </c>
      <c r="E50" s="49">
        <f>SUM(H50:CA50)</f>
        <v/>
      </c>
      <c r="F50" s="49">
        <f>IF(D50="","",D50-E50)</f>
        <v/>
      </c>
      <c r="H50" s="88">
        <f>'TRANSPORTES'!E5</f>
        <v/>
      </c>
      <c r="I50" s="88">
        <f>'TRANSPORTES'!E6</f>
        <v/>
      </c>
      <c r="J50" s="88">
        <f>'TRANSPORTES'!E7</f>
        <v/>
      </c>
      <c r="K50" s="88">
        <f>'TRANSPORTES'!E8</f>
        <v/>
      </c>
      <c r="L50" s="88">
        <f>'TRANSPORTES'!E9</f>
        <v/>
      </c>
      <c r="M50" s="88">
        <f>'TRANSPORTES'!E10</f>
        <v/>
      </c>
      <c r="N50" s="88">
        <f>'TRANSPORTES'!E11</f>
        <v/>
      </c>
      <c r="O50" s="88">
        <f>'TRANSPORTES'!E12</f>
        <v/>
      </c>
      <c r="P50" s="88">
        <f>'TRANSPORTES'!E13</f>
        <v/>
      </c>
      <c r="Q50" s="88">
        <f>'TRANSPORTES'!E14</f>
        <v/>
      </c>
      <c r="R50" s="88">
        <f>'TRANSPORTES'!E15</f>
        <v/>
      </c>
      <c r="S50" s="88">
        <f>'TRANSPORTES'!E16</f>
        <v/>
      </c>
      <c r="T50" s="88">
        <f>'TRANSPORTES'!E17</f>
        <v/>
      </c>
      <c r="U50" s="88">
        <f>'TRANSPORTES'!E18</f>
        <v/>
      </c>
      <c r="V50" s="88">
        <f>'TRANSPORTES'!E19</f>
        <v/>
      </c>
      <c r="W50" s="88">
        <f>'TRANSPORTES'!E20</f>
        <v/>
      </c>
      <c r="X50" s="88">
        <f>'TRANSPORTES'!E21</f>
        <v/>
      </c>
      <c r="Y50" s="88">
        <f>'TRANSPORTES'!E22</f>
        <v/>
      </c>
      <c r="Z50" s="88">
        <f>'TRANSPORTES'!E23</f>
        <v/>
      </c>
      <c r="AA50" s="88">
        <f>'TRANSPORTES'!E24</f>
        <v/>
      </c>
      <c r="AB50" s="88">
        <f>'TRANSPORTES'!E25</f>
        <v/>
      </c>
      <c r="AC50" s="88">
        <f>'TRANSPORTES'!E26</f>
        <v/>
      </c>
      <c r="AD50" s="88">
        <f>'TRANSPORTES'!E27</f>
        <v/>
      </c>
      <c r="AE50" s="88">
        <f>'TRANSPORTES'!E28</f>
        <v/>
      </c>
      <c r="AF50" s="88">
        <f>'TRANSPORTES'!E29</f>
        <v/>
      </c>
      <c r="AG50" s="88">
        <f>'TRANSPORTES'!E30</f>
        <v/>
      </c>
      <c r="AH50" s="88">
        <f>'TRANSPORTES'!E31</f>
        <v/>
      </c>
      <c r="AI50" s="88">
        <f>'TRANSPORTES'!E32</f>
        <v/>
      </c>
      <c r="AJ50" s="88">
        <f>'TRANSPORTES'!E33</f>
        <v/>
      </c>
      <c r="AK50" s="88">
        <f>'TRANSPORTES'!E34</f>
        <v/>
      </c>
      <c r="AL50" s="88">
        <f>'TRANSPORTES'!E35</f>
        <v/>
      </c>
      <c r="AM50" s="88">
        <f>'TRANSPORTES'!E36</f>
        <v/>
      </c>
      <c r="AN50" s="88">
        <f>'TRANSPORTES'!E37</f>
        <v/>
      </c>
      <c r="AO50" s="88">
        <f>'TRANSPORTES'!E38</f>
        <v/>
      </c>
      <c r="AP50" s="88">
        <f>'TRANSPORTES'!E39</f>
        <v/>
      </c>
      <c r="AQ50" s="88">
        <f>'TRANSPORTES'!E40</f>
        <v/>
      </c>
      <c r="AR50" s="88">
        <f>'TRANSPORTES'!E41</f>
        <v/>
      </c>
      <c r="AS50" s="88">
        <f>'TRANSPORTES'!E42</f>
        <v/>
      </c>
      <c r="AT50" s="88">
        <f>'TRANSPORTES'!E43</f>
        <v/>
      </c>
      <c r="AU50" s="88">
        <f>'TRANSPORTES'!E44</f>
        <v/>
      </c>
      <c r="AV50" s="88">
        <f>'TRANSPORTES'!E45</f>
        <v/>
      </c>
      <c r="AW50" s="88">
        <f>'TRANSPORTES'!E46</f>
        <v/>
      </c>
      <c r="AX50" s="88">
        <f>'TRANSPORTES'!E47</f>
        <v/>
      </c>
      <c r="AY50" s="88">
        <f>'TRANSPORTES'!E48</f>
        <v/>
      </c>
      <c r="AZ50" s="88">
        <f>'TRANSPORTES'!E49</f>
        <v/>
      </c>
      <c r="BA50" s="88">
        <f>'TRANSPORTES'!E50</f>
        <v/>
      </c>
      <c r="BB50" s="88">
        <f>'TRANSPORTES'!E51</f>
        <v/>
      </c>
      <c r="BC50" s="88">
        <f>'TRANSPORTES'!E52</f>
        <v/>
      </c>
      <c r="BD50" s="88">
        <f>'TRANSPORTES'!E53</f>
        <v/>
      </c>
      <c r="BE50" s="88">
        <f>'TRANSPORTES'!E54</f>
        <v/>
      </c>
      <c r="BF50" s="88">
        <f>'TRANSPORTES'!E55</f>
        <v/>
      </c>
      <c r="BG50" s="88">
        <f>'TRANSPORTES'!E56</f>
        <v/>
      </c>
      <c r="BH50" s="88">
        <f>'TRANSPORTES'!E57</f>
        <v/>
      </c>
      <c r="BI50" s="88">
        <f>'TRANSPORTES'!E58</f>
        <v/>
      </c>
      <c r="BJ50" s="88">
        <f>'TRANSPORTES'!E59</f>
        <v/>
      </c>
      <c r="BK50" s="88">
        <f>'TRANSPORTES'!E60</f>
        <v/>
      </c>
      <c r="BL50" s="88">
        <f>'TRANSPORTES'!E61</f>
        <v/>
      </c>
      <c r="BM50" s="88">
        <f>'TRANSPORTES'!E62</f>
        <v/>
      </c>
      <c r="BN50" s="88">
        <f>'TRANSPORTES'!E63</f>
        <v/>
      </c>
      <c r="BO50" s="88">
        <f>'TRANSPORTES'!E64</f>
        <v/>
      </c>
      <c r="BP50" s="88">
        <f>'TRANSPORTES'!E65</f>
        <v/>
      </c>
      <c r="BQ50" s="88">
        <f>'TRANSPORTES'!E66</f>
        <v/>
      </c>
      <c r="BR50" s="88">
        <f>'TRANSPORTES'!E67</f>
        <v/>
      </c>
      <c r="BS50" s="88">
        <f>'TRANSPORTES'!E68</f>
        <v/>
      </c>
      <c r="BT50" s="88">
        <f>'TRANSPORTES'!E69</f>
        <v/>
      </c>
      <c r="BU50" s="88">
        <f>'TRANSPORTES'!E70</f>
        <v/>
      </c>
      <c r="BV50" s="88">
        <f>'TRANSPORTES'!E71</f>
        <v/>
      </c>
      <c r="BW50" s="88">
        <f>'TRANSPORTES'!E72</f>
        <v/>
      </c>
      <c r="BX50" s="88">
        <f>'TRANSPORTES'!E73</f>
        <v/>
      </c>
      <c r="BY50" s="88">
        <f>'TRANSPORTES'!E74</f>
        <v/>
      </c>
      <c r="BZ50" s="88">
        <f>'TRANSPORTES'!E75</f>
        <v/>
      </c>
      <c r="CA50" s="88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107">
        <f>'TAX. DIVERSAS'!$K$5</f>
        <v/>
      </c>
      <c r="E53" s="49">
        <f>SUM(H53:CA53)</f>
        <v/>
      </c>
      <c r="F53" s="49">
        <f>IF(D53="","",D53-E53)</f>
        <v/>
      </c>
      <c r="H53" s="88">
        <f>'TAX. DIVERSAS'!E5</f>
        <v/>
      </c>
      <c r="I53" s="88">
        <f>'TAX. DIVERSAS'!E6</f>
        <v/>
      </c>
      <c r="J53" s="88">
        <f>'TAX. DIVERSAS'!E7</f>
        <v/>
      </c>
      <c r="K53" s="88">
        <f>'TAX. DIVERSAS'!E8</f>
        <v/>
      </c>
      <c r="L53" s="88">
        <f>'TAX. DIVERSAS'!E9</f>
        <v/>
      </c>
      <c r="M53" s="88">
        <f>'TAX. DIVERSAS'!E10</f>
        <v/>
      </c>
      <c r="N53" s="88">
        <f>'TAX. DIVERSAS'!E11</f>
        <v/>
      </c>
      <c r="O53" s="88">
        <f>'TAX. DIVERSAS'!E12</f>
        <v/>
      </c>
      <c r="P53" s="88">
        <f>'TAX. DIVERSAS'!E13</f>
        <v/>
      </c>
      <c r="Q53" s="88">
        <f>'TAX. DIVERSAS'!E14</f>
        <v/>
      </c>
      <c r="R53" s="88">
        <f>'TAX. DIVERSAS'!E15</f>
        <v/>
      </c>
      <c r="S53" s="88">
        <f>'TAX. DIVERSAS'!E16</f>
        <v/>
      </c>
      <c r="T53" s="88">
        <f>'TAX. DIVERSAS'!E17</f>
        <v/>
      </c>
      <c r="U53" s="88">
        <f>'TAX. DIVERSAS'!E18</f>
        <v/>
      </c>
      <c r="V53" s="88">
        <f>'TAX. DIVERSAS'!E19</f>
        <v/>
      </c>
      <c r="W53" s="88">
        <f>'TAX. DIVERSAS'!E20</f>
        <v/>
      </c>
      <c r="X53" s="88">
        <f>'TAX. DIVERSAS'!E21</f>
        <v/>
      </c>
      <c r="Y53" s="88">
        <f>'TAX. DIVERSAS'!E22</f>
        <v/>
      </c>
      <c r="Z53" s="88">
        <f>'TAX. DIVERSAS'!E23</f>
        <v/>
      </c>
      <c r="AA53" s="88">
        <f>'TAX. DIVERSAS'!E24</f>
        <v/>
      </c>
      <c r="AB53" s="88">
        <f>'TAX. DIVERSAS'!E25</f>
        <v/>
      </c>
      <c r="AC53" s="88">
        <f>'TAX. DIVERSAS'!E26</f>
        <v/>
      </c>
      <c r="AD53" s="88">
        <f>'TAX. DIVERSAS'!E27</f>
        <v/>
      </c>
      <c r="AE53" s="88">
        <f>'TAX. DIVERSAS'!E28</f>
        <v/>
      </c>
      <c r="AF53" s="88">
        <f>'TAX. DIVERSAS'!E29</f>
        <v/>
      </c>
      <c r="AG53" s="88">
        <f>'TAX. DIVERSAS'!E30</f>
        <v/>
      </c>
      <c r="AH53" s="88">
        <f>'TAX. DIVERSAS'!E31</f>
        <v/>
      </c>
      <c r="AI53" s="88">
        <f>'TAX. DIVERSAS'!E32</f>
        <v/>
      </c>
      <c r="AJ53" s="88">
        <f>'TAX. DIVERSAS'!E33</f>
        <v/>
      </c>
      <c r="AK53" s="88">
        <f>'TAX. DIVERSAS'!E34</f>
        <v/>
      </c>
      <c r="AL53" s="88">
        <f>'TAX. DIVERSAS'!E35</f>
        <v/>
      </c>
      <c r="AM53" s="88">
        <f>'TAX. DIVERSAS'!E36</f>
        <v/>
      </c>
      <c r="AN53" s="88">
        <f>'TAX. DIVERSAS'!E37</f>
        <v/>
      </c>
      <c r="AO53" s="88">
        <f>'TAX. DIVERSAS'!E38</f>
        <v/>
      </c>
      <c r="AP53" s="88">
        <f>'TAX. DIVERSAS'!E39</f>
        <v/>
      </c>
      <c r="AQ53" s="88">
        <f>'TAX. DIVERSAS'!E40</f>
        <v/>
      </c>
      <c r="AR53" s="88">
        <f>'TAX. DIVERSAS'!E41</f>
        <v/>
      </c>
      <c r="AS53" s="88">
        <f>'TAX. DIVERSAS'!E42</f>
        <v/>
      </c>
      <c r="AT53" s="88">
        <f>'TAX. DIVERSAS'!E43</f>
        <v/>
      </c>
      <c r="AU53" s="88">
        <f>'TAX. DIVERSAS'!E44</f>
        <v/>
      </c>
      <c r="AV53" s="88">
        <f>'TAX. DIVERSAS'!E45</f>
        <v/>
      </c>
      <c r="AW53" s="88">
        <f>'TAX. DIVERSAS'!E46</f>
        <v/>
      </c>
      <c r="AX53" s="88">
        <f>'TAX. DIVERSAS'!E47</f>
        <v/>
      </c>
      <c r="AY53" s="88">
        <f>'TAX. DIVERSAS'!E48</f>
        <v/>
      </c>
      <c r="AZ53" s="88">
        <f>'TAX. DIVERSAS'!E49</f>
        <v/>
      </c>
      <c r="BA53" s="88">
        <f>'TAX. DIVERSAS'!E50</f>
        <v/>
      </c>
      <c r="BB53" s="88">
        <f>'TAX. DIVERSAS'!E51</f>
        <v/>
      </c>
      <c r="BC53" s="88">
        <f>'TAX. DIVERSAS'!E52</f>
        <v/>
      </c>
      <c r="BD53" s="88">
        <f>'TAX. DIVERSAS'!E53</f>
        <v/>
      </c>
      <c r="BE53" s="88">
        <f>'TAX. DIVERSAS'!E54</f>
        <v/>
      </c>
      <c r="BF53" s="88">
        <f>'TAX. DIVERSAS'!E55</f>
        <v/>
      </c>
      <c r="BG53" s="88">
        <f>'TAX. DIVERSAS'!E56</f>
        <v/>
      </c>
      <c r="BH53" s="88">
        <f>'TAX. DIVERSAS'!E57</f>
        <v/>
      </c>
      <c r="BI53" s="88">
        <f>'TAX. DIVERSAS'!E58</f>
        <v/>
      </c>
      <c r="BJ53" s="88">
        <f>'TAX. DIVERSAS'!E59</f>
        <v/>
      </c>
      <c r="BK53" s="88">
        <f>'TAX. DIVERSAS'!E60</f>
        <v/>
      </c>
      <c r="BL53" s="88">
        <f>'TAX. DIVERSAS'!E61</f>
        <v/>
      </c>
      <c r="BM53" s="88">
        <f>'TAX. DIVERSAS'!E62</f>
        <v/>
      </c>
      <c r="BN53" s="88">
        <f>'TAX. DIVERSAS'!E63</f>
        <v/>
      </c>
      <c r="BO53" s="88">
        <f>'TAX. DIVERSAS'!E64</f>
        <v/>
      </c>
      <c r="BP53" s="88">
        <f>'TAX. DIVERSAS'!E65</f>
        <v/>
      </c>
      <c r="BQ53" s="88">
        <f>'TAX. DIVERSAS'!E66</f>
        <v/>
      </c>
      <c r="BR53" s="88">
        <f>'TAX. DIVERSAS'!E67</f>
        <v/>
      </c>
      <c r="BS53" s="88">
        <f>'TAX. DIVERSAS'!E68</f>
        <v/>
      </c>
      <c r="BT53" s="88">
        <f>'TAX. DIVERSAS'!E69</f>
        <v/>
      </c>
      <c r="BU53" s="88">
        <f>'TAX. DIVERSAS'!E70</f>
        <v/>
      </c>
      <c r="BV53" s="88">
        <f>'TAX. DIVERSAS'!E71</f>
        <v/>
      </c>
      <c r="BW53" s="88">
        <f>'TAX. DIVERSAS'!E72</f>
        <v/>
      </c>
      <c r="BX53" s="88">
        <f>'TAX. DIVERSAS'!E73</f>
        <v/>
      </c>
      <c r="BY53" s="88">
        <f>'TAX. DIVERSAS'!E74</f>
        <v/>
      </c>
      <c r="BZ53" s="88">
        <f>'TAX. DIVERSAS'!E75</f>
        <v/>
      </c>
      <c r="CA53" s="88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107">
        <f>'SERV. INICIAIS'!$K$5</f>
        <v/>
      </c>
      <c r="E55" s="49">
        <f>SUM(H55:CA55)</f>
        <v/>
      </c>
      <c r="F55" s="49">
        <f>IF(D55="","",D55-E55)</f>
        <v/>
      </c>
      <c r="H55" s="88">
        <f>'SERV. INICIAIS'!E5</f>
        <v/>
      </c>
      <c r="I55" s="88">
        <f>'SERV. INICIAIS'!E6</f>
        <v/>
      </c>
      <c r="J55" s="88">
        <f>'SERV. INICIAIS'!E7</f>
        <v/>
      </c>
      <c r="K55" s="88">
        <f>'SERV. INICIAIS'!E8</f>
        <v/>
      </c>
      <c r="L55" s="88">
        <f>'SERV. INICIAIS'!E9</f>
        <v/>
      </c>
      <c r="M55" s="88">
        <f>'SERV. INICIAIS'!E10</f>
        <v/>
      </c>
      <c r="N55" s="88">
        <f>'SERV. INICIAIS'!E11</f>
        <v/>
      </c>
      <c r="O55" s="88">
        <f>'SERV. INICIAIS'!E12</f>
        <v/>
      </c>
      <c r="P55" s="88">
        <f>'SERV. INICIAIS'!E13</f>
        <v/>
      </c>
      <c r="Q55" s="88">
        <f>'SERV. INICIAIS'!E14</f>
        <v/>
      </c>
      <c r="R55" s="88">
        <f>'SERV. INICIAIS'!E15</f>
        <v/>
      </c>
      <c r="S55" s="88">
        <f>'SERV. INICIAIS'!E16</f>
        <v/>
      </c>
      <c r="T55" s="88">
        <f>'SERV. INICIAIS'!E17</f>
        <v/>
      </c>
      <c r="U55" s="88">
        <f>'SERV. INICIAIS'!E18</f>
        <v/>
      </c>
      <c r="V55" s="88">
        <f>'SERV. INICIAIS'!E19</f>
        <v/>
      </c>
      <c r="W55" s="88">
        <f>'SERV. INICIAIS'!E20</f>
        <v/>
      </c>
      <c r="X55" s="88">
        <f>'SERV. INICIAIS'!E21</f>
        <v/>
      </c>
      <c r="Y55" s="88">
        <f>'SERV. INICIAIS'!E22</f>
        <v/>
      </c>
      <c r="Z55" s="88">
        <f>'SERV. INICIAIS'!E23</f>
        <v/>
      </c>
      <c r="AA55" s="88">
        <f>'SERV. INICIAIS'!E24</f>
        <v/>
      </c>
      <c r="AB55" s="88">
        <f>'SERV. INICIAIS'!E25</f>
        <v/>
      </c>
      <c r="AC55" s="88">
        <f>'SERV. INICIAIS'!E26</f>
        <v/>
      </c>
      <c r="AD55" s="88">
        <f>'SERV. INICIAIS'!E27</f>
        <v/>
      </c>
      <c r="AE55" s="88">
        <f>'SERV. INICIAIS'!E28</f>
        <v/>
      </c>
      <c r="AF55" s="88">
        <f>'SERV. INICIAIS'!E29</f>
        <v/>
      </c>
      <c r="AG55" s="88">
        <f>'SERV. INICIAIS'!E30</f>
        <v/>
      </c>
      <c r="AH55" s="88">
        <f>'SERV. INICIAIS'!E31</f>
        <v/>
      </c>
      <c r="AI55" s="88">
        <f>'SERV. INICIAIS'!E32</f>
        <v/>
      </c>
      <c r="AJ55" s="88">
        <f>'SERV. INICIAIS'!E33</f>
        <v/>
      </c>
      <c r="AK55" s="88">
        <f>'SERV. INICIAIS'!E34</f>
        <v/>
      </c>
      <c r="AL55" s="88">
        <f>'SERV. INICIAIS'!E35</f>
        <v/>
      </c>
      <c r="AM55" s="88">
        <f>'SERV. INICIAIS'!E36</f>
        <v/>
      </c>
      <c r="AN55" s="88">
        <f>'SERV. INICIAIS'!E37</f>
        <v/>
      </c>
      <c r="AO55" s="88">
        <f>'SERV. INICIAIS'!E38</f>
        <v/>
      </c>
      <c r="AP55" s="88">
        <f>'SERV. INICIAIS'!E39</f>
        <v/>
      </c>
      <c r="AQ55" s="88">
        <f>'SERV. INICIAIS'!E40</f>
        <v/>
      </c>
      <c r="AR55" s="88">
        <f>'SERV. INICIAIS'!E41</f>
        <v/>
      </c>
      <c r="AS55" s="88">
        <f>'SERV. INICIAIS'!E42</f>
        <v/>
      </c>
      <c r="AT55" s="88">
        <f>'SERV. INICIAIS'!E43</f>
        <v/>
      </c>
      <c r="AU55" s="88">
        <f>'SERV. INICIAIS'!E44</f>
        <v/>
      </c>
      <c r="AV55" s="88">
        <f>'SERV. INICIAIS'!E45</f>
        <v/>
      </c>
      <c r="AW55" s="88">
        <f>'SERV. INICIAIS'!E46</f>
        <v/>
      </c>
      <c r="AX55" s="88">
        <f>'SERV. INICIAIS'!E47</f>
        <v/>
      </c>
      <c r="AY55" s="88">
        <f>'SERV. INICIAIS'!E48</f>
        <v/>
      </c>
      <c r="AZ55" s="88">
        <f>'SERV. INICIAIS'!E49</f>
        <v/>
      </c>
      <c r="BA55" s="88">
        <f>'SERV. INICIAIS'!E50</f>
        <v/>
      </c>
      <c r="BB55" s="88">
        <f>'SERV. INICIAIS'!E51</f>
        <v/>
      </c>
      <c r="BC55" s="88">
        <f>'SERV. INICIAIS'!E52</f>
        <v/>
      </c>
      <c r="BD55" s="88">
        <f>'SERV. INICIAIS'!E53</f>
        <v/>
      </c>
      <c r="BE55" s="88">
        <f>'SERV. INICIAIS'!E54</f>
        <v/>
      </c>
      <c r="BF55" s="88">
        <f>'SERV. INICIAIS'!E55</f>
        <v/>
      </c>
      <c r="BG55" s="88">
        <f>'SERV. INICIAIS'!E56</f>
        <v/>
      </c>
      <c r="BH55" s="88">
        <f>'SERV. INICIAIS'!E57</f>
        <v/>
      </c>
      <c r="BI55" s="88">
        <f>'SERV. INICIAIS'!E58</f>
        <v/>
      </c>
      <c r="BJ55" s="88">
        <f>'SERV. INICIAIS'!E59</f>
        <v/>
      </c>
      <c r="BK55" s="88">
        <f>'SERV. INICIAIS'!E60</f>
        <v/>
      </c>
      <c r="BL55" s="88">
        <f>'SERV. INICIAIS'!E61</f>
        <v/>
      </c>
      <c r="BM55" s="88">
        <f>'SERV. INICIAIS'!E62</f>
        <v/>
      </c>
      <c r="BN55" s="88">
        <f>'SERV. INICIAIS'!E63</f>
        <v/>
      </c>
      <c r="BO55" s="88">
        <f>'SERV. INICIAIS'!E64</f>
        <v/>
      </c>
      <c r="BP55" s="88">
        <f>'SERV. INICIAIS'!E65</f>
        <v/>
      </c>
      <c r="BQ55" s="88">
        <f>'SERV. INICIAIS'!E66</f>
        <v/>
      </c>
      <c r="BR55" s="88">
        <f>'SERV. INICIAIS'!E67</f>
        <v/>
      </c>
      <c r="BS55" s="88">
        <f>'SERV. INICIAIS'!E68</f>
        <v/>
      </c>
      <c r="BT55" s="88">
        <f>'SERV. INICIAIS'!E69</f>
        <v/>
      </c>
      <c r="BU55" s="88">
        <f>'SERV. INICIAIS'!E70</f>
        <v/>
      </c>
      <c r="BV55" s="88">
        <f>'SERV. INICIAIS'!E71</f>
        <v/>
      </c>
      <c r="BW55" s="88">
        <f>'SERV. INICIAIS'!E72</f>
        <v/>
      </c>
      <c r="BX55" s="88">
        <f>'SERV. INICIAIS'!E73</f>
        <v/>
      </c>
      <c r="BY55" s="88">
        <f>'SERV. INICIAIS'!E74</f>
        <v/>
      </c>
      <c r="BZ55" s="88">
        <f>'SERV. INICIAIS'!E75</f>
        <v/>
      </c>
      <c r="CA55" s="88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SUM(D2:D57)-D47</f>
        <v/>
      </c>
      <c r="E59" s="63">
        <f>SUM(E2:E57)-E47</f>
        <v/>
      </c>
      <c r="H59" s="63">
        <f>SUM(H2:H57)-H47</f>
        <v/>
      </c>
      <c r="I59" s="63">
        <f>SUM(I2:I57)-I47</f>
        <v/>
      </c>
      <c r="J59" s="63">
        <f>SUM(J2:J57)-J47</f>
        <v/>
      </c>
      <c r="K59" s="63">
        <f>SUM(K2:K57)-K47</f>
        <v/>
      </c>
      <c r="L59" s="63">
        <f>SUM(L2:L57)-L47</f>
        <v/>
      </c>
      <c r="M59" s="63">
        <f>SUM(M2:M57)-M47</f>
        <v/>
      </c>
      <c r="N59" s="63">
        <f>SUM(N2:N57)-N47</f>
        <v/>
      </c>
      <c r="O59" s="63">
        <f>SUM(O2:O57)-O47</f>
        <v/>
      </c>
      <c r="P59" s="63">
        <f>SUM(P2:P57)-P47</f>
        <v/>
      </c>
      <c r="Q59" s="63">
        <f>SUM(Q2:Q57)-Q47</f>
        <v/>
      </c>
      <c r="R59" s="63">
        <f>SUM(R2:R57)-R47</f>
        <v/>
      </c>
      <c r="S59" s="63">
        <f>SUM(S2:S57)-S47</f>
        <v/>
      </c>
      <c r="T59" s="63">
        <f>SUM(T2:T57)-T47</f>
        <v/>
      </c>
      <c r="U59" s="63">
        <f>SUM(U2:U57)-U47</f>
        <v/>
      </c>
      <c r="V59" s="63">
        <f>SUM(V2:V57)-V47</f>
        <v/>
      </c>
      <c r="W59" s="63">
        <f>SUM(W2:W57)-W47</f>
        <v/>
      </c>
      <c r="X59" s="63">
        <f>SUM(X2:X57)-X47</f>
        <v/>
      </c>
      <c r="Y59" s="63">
        <f>SUM(Y2:Y57)-Y47</f>
        <v/>
      </c>
      <c r="Z59" s="63">
        <f>SUM(Z2:Z57)-Z47</f>
        <v/>
      </c>
      <c r="AA59" s="63">
        <f>SUM(AA2:AA57)-AA47</f>
        <v/>
      </c>
      <c r="AB59" s="63">
        <f>SUM(AB2:AB57)-AB47</f>
        <v/>
      </c>
      <c r="AC59" s="63">
        <f>SUM(AC2:AC57)-AC47</f>
        <v/>
      </c>
      <c r="AD59" s="63">
        <f>SUM(AD2:AD57)-AD47</f>
        <v/>
      </c>
      <c r="AE59" s="63">
        <f>SUM(AE2:AE57)-AE47</f>
        <v/>
      </c>
      <c r="AF59" s="63">
        <f>SUM(AF2:AF57)-AF47</f>
        <v/>
      </c>
      <c r="AG59" s="63">
        <f>SUM(AG2:AG57)-AG47</f>
        <v/>
      </c>
      <c r="AH59" s="63">
        <f>SUM(AH2:AH57)-AH47</f>
        <v/>
      </c>
      <c r="AI59" s="63">
        <f>SUM(AI2:AI57)-AI47</f>
        <v/>
      </c>
      <c r="AJ59" s="63">
        <f>SUM(AJ2:AJ57)-AJ47</f>
        <v/>
      </c>
      <c r="AK59" s="63">
        <f>SUM(AK2:AK57)-AK47</f>
        <v/>
      </c>
      <c r="AL59" s="63">
        <f>SUM(AL2:AL57)-AL47</f>
        <v/>
      </c>
      <c r="AM59" s="63">
        <f>SUM(AM2:AM57)-AM47</f>
        <v/>
      </c>
      <c r="AN59" s="63">
        <f>SUM(AN2:AN57)-AN47</f>
        <v/>
      </c>
      <c r="AO59" s="63">
        <f>SUM(AO2:AO57)-AO47</f>
        <v/>
      </c>
      <c r="AP59" s="63">
        <f>SUM(AP2:AP57)-AP47</f>
        <v/>
      </c>
      <c r="AQ59" s="63">
        <f>SUM(AQ2:AQ57)-AQ47</f>
        <v/>
      </c>
      <c r="AR59" s="63">
        <f>SUM(AR2:AR57)-AR47</f>
        <v/>
      </c>
      <c r="AS59" s="63">
        <f>SUM(AS2:AS57)-AS47</f>
        <v/>
      </c>
      <c r="AT59" s="63">
        <f>SUM(AT2:AT57)-AT47</f>
        <v/>
      </c>
      <c r="AU59" s="63">
        <f>SUM(AU2:AU57)-AU47</f>
        <v/>
      </c>
      <c r="AV59" s="63">
        <f>SUM(AV2:AV57)-AV47</f>
        <v/>
      </c>
      <c r="AW59" s="63">
        <f>SUM(AW2:AW57)-AW47</f>
        <v/>
      </c>
      <c r="AX59" s="63">
        <f>SUM(AX2:AX57)-AX47</f>
        <v/>
      </c>
      <c r="AY59" s="63">
        <f>SUM(AY2:AY57)-AY47</f>
        <v/>
      </c>
      <c r="AZ59" s="63">
        <f>SUM(AZ2:AZ57)-AZ47</f>
        <v/>
      </c>
      <c r="BA59" s="63">
        <f>SUM(BA2:BA57)-BA47</f>
        <v/>
      </c>
      <c r="BB59" s="63">
        <f>SUM(BB2:BB57)-BB47</f>
        <v/>
      </c>
      <c r="BC59" s="63">
        <f>SUM(BC2:BC57)-BC47</f>
        <v/>
      </c>
      <c r="BD59" s="63">
        <f>SUM(BD2:BD57)-BD47</f>
        <v/>
      </c>
      <c r="BE59" s="63">
        <f>SUM(BE2:BE57)-BE47</f>
        <v/>
      </c>
      <c r="BF59" s="63">
        <f>SUM(BF2:BF57)-BF47</f>
        <v/>
      </c>
      <c r="BG59" s="63">
        <f>SUM(BG2:BG57)-BG47</f>
        <v/>
      </c>
      <c r="BH59" s="63">
        <f>SUM(BH2:BH57)-BH47</f>
        <v/>
      </c>
      <c r="BI59" s="63">
        <f>SUM(BI2:BI57)-BI47</f>
        <v/>
      </c>
      <c r="BJ59" s="63">
        <f>SUM(BJ2:BJ57)-BJ47</f>
        <v/>
      </c>
      <c r="BK59" s="63">
        <f>SUM(BK2:BK57)-BK47</f>
        <v/>
      </c>
      <c r="BL59" s="63">
        <f>SUM(BL2:BL57)-BL47</f>
        <v/>
      </c>
      <c r="BM59" s="63">
        <f>SUM(BM2:BM57)-BM47</f>
        <v/>
      </c>
      <c r="BN59" s="63">
        <f>SUM(BN2:BN57)-BN47</f>
        <v/>
      </c>
      <c r="BO59" s="63">
        <f>SUM(BO2:BO57)-BO47</f>
        <v/>
      </c>
      <c r="BP59" s="63">
        <f>SUM(BP2:BP57)-BP47</f>
        <v/>
      </c>
      <c r="BQ59" s="63">
        <f>SUM(BQ2:BQ57)-BQ47</f>
        <v/>
      </c>
      <c r="BR59" s="63">
        <f>SUM(BR2:BR57)-BR47</f>
        <v/>
      </c>
      <c r="BS59" s="63">
        <f>SUM(BS2:BS57)-BS47</f>
        <v/>
      </c>
      <c r="BT59" s="63">
        <f>SUM(BT2:BT57)-BT47</f>
        <v/>
      </c>
      <c r="BU59" s="63">
        <f>SUM(BU2:BU57)-BU47</f>
        <v/>
      </c>
      <c r="BV59" s="63">
        <f>SUM(BV2:BV57)-BV47</f>
        <v/>
      </c>
      <c r="BW59" s="63">
        <f>SUM(BW2:BW57)-BW47</f>
        <v/>
      </c>
      <c r="BX59" s="63">
        <f>SUM(BX2:BX57)-BX47</f>
        <v/>
      </c>
      <c r="BY59" s="63">
        <f>SUM(BY2:BY57)-BY47</f>
        <v/>
      </c>
      <c r="BZ59" s="63">
        <f>SUM(BZ2:BZ57)-BZ47</f>
        <v/>
      </c>
      <c r="CA59" s="63">
        <f>SUM(CA2:CA57)-CA47</f>
        <v/>
      </c>
    </row>
    <row r="60">
      <c r="C60" s="46" t="inlineStr">
        <is>
          <t>TAXA DE ADMINISTRAÇÃO (INCC)</t>
        </is>
      </c>
      <c r="D60" s="63">
        <f>D47</f>
        <v/>
      </c>
      <c r="E60" s="63">
        <f>E47</f>
        <v/>
      </c>
      <c r="H60" s="63">
        <f>H47</f>
        <v/>
      </c>
      <c r="I60" s="63">
        <f>I47</f>
        <v/>
      </c>
      <c r="J60" s="63">
        <f>J47</f>
        <v/>
      </c>
      <c r="K60" s="63">
        <f>K47</f>
        <v/>
      </c>
      <c r="L60" s="63">
        <f>L47</f>
        <v/>
      </c>
      <c r="M60" s="63">
        <f>M47</f>
        <v/>
      </c>
      <c r="N60" s="63">
        <f>N47</f>
        <v/>
      </c>
      <c r="O60" s="63">
        <f>O47</f>
        <v/>
      </c>
      <c r="P60" s="63">
        <f>P47</f>
        <v/>
      </c>
      <c r="Q60" s="63">
        <f>Q47</f>
        <v/>
      </c>
      <c r="R60" s="63">
        <f>R47</f>
        <v/>
      </c>
      <c r="S60" s="63">
        <f>S47</f>
        <v/>
      </c>
      <c r="T60" s="63">
        <f>T47</f>
        <v/>
      </c>
      <c r="U60" s="63">
        <f>U47</f>
        <v/>
      </c>
      <c r="V60" s="63">
        <f>V47</f>
        <v/>
      </c>
      <c r="W60" s="63">
        <f>W47</f>
        <v/>
      </c>
      <c r="X60" s="63">
        <f>X47</f>
        <v/>
      </c>
      <c r="Y60" s="63">
        <f>Y47</f>
        <v/>
      </c>
      <c r="Z60" s="63">
        <f>Z47</f>
        <v/>
      </c>
      <c r="AA60" s="63">
        <f>AA47</f>
        <v/>
      </c>
      <c r="AB60" s="63">
        <f>AB47</f>
        <v/>
      </c>
      <c r="AC60" s="63">
        <f>AC47</f>
        <v/>
      </c>
      <c r="AD60" s="63">
        <f>AD47</f>
        <v/>
      </c>
      <c r="AE60" s="63">
        <f>AE47</f>
        <v/>
      </c>
      <c r="AF60" s="63">
        <f>AF47</f>
        <v/>
      </c>
      <c r="AG60" s="63">
        <f>AG47</f>
        <v/>
      </c>
      <c r="AH60" s="63">
        <f>AH47</f>
        <v/>
      </c>
      <c r="AI60" s="63">
        <f>AI47</f>
        <v/>
      </c>
      <c r="AJ60" s="63">
        <f>AJ47</f>
        <v/>
      </c>
      <c r="AK60" s="63">
        <f>AK47</f>
        <v/>
      </c>
      <c r="AL60" s="63">
        <f>AL47</f>
        <v/>
      </c>
      <c r="AM60" s="63">
        <f>AM47</f>
        <v/>
      </c>
      <c r="AN60" s="63">
        <f>AN47</f>
        <v/>
      </c>
      <c r="AO60" s="63">
        <f>AO47</f>
        <v/>
      </c>
      <c r="AP60" s="63">
        <f>AP47</f>
        <v/>
      </c>
      <c r="AQ60" s="63">
        <f>AQ47</f>
        <v/>
      </c>
      <c r="AR60" s="63">
        <f>AR47</f>
        <v/>
      </c>
      <c r="AS60" s="63">
        <f>AS47</f>
        <v/>
      </c>
      <c r="AT60" s="63">
        <f>AT47</f>
        <v/>
      </c>
      <c r="AU60" s="63">
        <f>AU47</f>
        <v/>
      </c>
      <c r="AV60" s="63">
        <f>AV47</f>
        <v/>
      </c>
      <c r="AW60" s="63">
        <f>AW47</f>
        <v/>
      </c>
      <c r="AX60" s="63">
        <f>AX47</f>
        <v/>
      </c>
      <c r="AY60" s="63">
        <f>AY47</f>
        <v/>
      </c>
      <c r="AZ60" s="63">
        <f>AZ47</f>
        <v/>
      </c>
      <c r="BA60" s="63">
        <f>BA47</f>
        <v/>
      </c>
      <c r="BB60" s="63">
        <f>BB47</f>
        <v/>
      </c>
      <c r="BC60" s="63">
        <f>BC47</f>
        <v/>
      </c>
      <c r="BD60" s="63">
        <f>BD47</f>
        <v/>
      </c>
      <c r="BE60" s="63">
        <f>BE47</f>
        <v/>
      </c>
      <c r="BF60" s="63">
        <f>BF47</f>
        <v/>
      </c>
      <c r="BG60" s="63">
        <f>BG47</f>
        <v/>
      </c>
      <c r="BH60" s="63">
        <f>BH47</f>
        <v/>
      </c>
      <c r="BI60" s="63">
        <f>BI47</f>
        <v/>
      </c>
      <c r="BJ60" s="63">
        <f>BJ47</f>
        <v/>
      </c>
      <c r="BK60" s="63">
        <f>BK47</f>
        <v/>
      </c>
      <c r="BL60" s="63">
        <f>BL47</f>
        <v/>
      </c>
      <c r="BM60" s="63">
        <f>BM47</f>
        <v/>
      </c>
      <c r="BN60" s="63">
        <f>BN47</f>
        <v/>
      </c>
      <c r="BO60" s="63">
        <f>BO47</f>
        <v/>
      </c>
      <c r="BP60" s="63">
        <f>BP47</f>
        <v/>
      </c>
      <c r="BQ60" s="63">
        <f>BQ47</f>
        <v/>
      </c>
      <c r="BR60" s="63">
        <f>BR47</f>
        <v/>
      </c>
      <c r="BS60" s="63">
        <f>BS47</f>
        <v/>
      </c>
      <c r="BT60" s="63">
        <f>BT47</f>
        <v/>
      </c>
      <c r="BU60" s="63">
        <f>BU47</f>
        <v/>
      </c>
      <c r="BV60" s="63">
        <f>BV47</f>
        <v/>
      </c>
      <c r="BW60" s="63">
        <f>BW47</f>
        <v/>
      </c>
      <c r="BX60" s="63">
        <f>BX47</f>
        <v/>
      </c>
      <c r="BY60" s="63">
        <f>BY47</f>
        <v/>
      </c>
      <c r="BZ60" s="63">
        <f>BZ47</f>
        <v/>
      </c>
      <c r="CA60" s="63">
        <f>CA47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31/07/2026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90</v>
      </c>
      <c r="J240" s="2" t="n">
        <v>90</v>
      </c>
      <c r="K240" s="2" t="n">
        <v>0</v>
      </c>
      <c r="L240" s="2" t="n">
        <v>90</v>
      </c>
      <c r="M240" s="2" t="n">
        <v>90</v>
      </c>
      <c r="N240" s="2" t="n">
        <v>90</v>
      </c>
      <c r="O240" s="2" t="n">
        <v>90</v>
      </c>
      <c r="P240" s="2" t="n">
        <v>90</v>
      </c>
      <c r="Q240" s="2" t="n">
        <v>90</v>
      </c>
      <c r="R240" s="2" t="n">
        <v>90</v>
      </c>
      <c r="S240" s="2" t="n">
        <v>90</v>
      </c>
      <c r="T240" s="2" t="n">
        <v>90</v>
      </c>
      <c r="U240" s="2" t="n">
        <v>90</v>
      </c>
      <c r="V240" s="2" t="n">
        <v>90</v>
      </c>
      <c r="W240" s="2" t="n">
        <v>90</v>
      </c>
      <c r="X240" s="2" t="n">
        <v>90</v>
      </c>
      <c r="Y240" s="2" t="n">
        <v>90</v>
      </c>
      <c r="Z240" s="2" t="n">
        <v>90</v>
      </c>
      <c r="AA240" s="2" t="n">
        <v>90</v>
      </c>
      <c r="AB240" s="2" t="n">
        <v>90</v>
      </c>
      <c r="AC240" s="2" t="n">
        <v>90</v>
      </c>
      <c r="AD240" s="2" t="n">
        <v>90</v>
      </c>
      <c r="AE240" s="2" t="n">
        <v>90</v>
      </c>
      <c r="AF240" s="2" t="n">
        <v>90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90.91</v>
      </c>
      <c r="BX240" s="2" t="n">
        <v>90.91</v>
      </c>
      <c r="BY240" s="2" t="n">
        <v>90</v>
      </c>
      <c r="BZ240" s="2" t="n">
        <v>100</v>
      </c>
      <c r="CA240" s="2" t="n">
        <v>100</v>
      </c>
      <c r="CB240" s="2" t="n">
        <v>90</v>
      </c>
      <c r="CC240" s="2" t="n">
        <v>100</v>
      </c>
      <c r="CD240" s="2" t="n">
        <v>100</v>
      </c>
      <c r="CE240" s="2" t="n">
        <v>90</v>
      </c>
      <c r="CF240" s="2" t="n">
        <v>100</v>
      </c>
      <c r="CG240" s="2" t="n">
        <v>100</v>
      </c>
      <c r="CH240" s="2" t="n">
        <v>90</v>
      </c>
      <c r="CI240" s="2" t="n">
        <v>100</v>
      </c>
      <c r="CJ240" s="2" t="n">
        <v>100</v>
      </c>
      <c r="CK240" s="2" t="n">
        <v>90</v>
      </c>
      <c r="CL240" s="2" t="n">
        <v>100</v>
      </c>
      <c r="CM240" s="2" t="n">
        <v>100</v>
      </c>
      <c r="CN240" s="2" t="n">
        <v>90</v>
      </c>
      <c r="CO240" s="2" t="n">
        <v>100</v>
      </c>
      <c r="CP240" s="2" t="n">
        <v>100</v>
      </c>
      <c r="CQ240" s="2" t="n">
        <v>90</v>
      </c>
      <c r="CR240" s="2" t="n">
        <v>100</v>
      </c>
      <c r="CS240" s="2" t="n">
        <v>100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90</v>
      </c>
      <c r="J241" s="2" t="n">
        <v>90</v>
      </c>
      <c r="K241" s="2" t="n">
        <v>0</v>
      </c>
      <c r="L241" s="2" t="n">
        <v>90</v>
      </c>
      <c r="M241" s="2" t="n">
        <v>90</v>
      </c>
      <c r="N241" s="2" t="n">
        <v>90</v>
      </c>
      <c r="O241" s="2" t="n">
        <v>90</v>
      </c>
      <c r="P241" s="2" t="n">
        <v>90</v>
      </c>
      <c r="Q241" s="2" t="n">
        <v>90</v>
      </c>
      <c r="R241" s="2" t="n">
        <v>90</v>
      </c>
      <c r="S241" s="2" t="n">
        <v>90</v>
      </c>
      <c r="T241" s="2" t="n">
        <v>90</v>
      </c>
      <c r="U241" s="2" t="n">
        <v>90</v>
      </c>
      <c r="V241" s="2" t="n">
        <v>90</v>
      </c>
      <c r="W241" s="2" t="n">
        <v>90</v>
      </c>
      <c r="X241" s="2" t="n">
        <v>90</v>
      </c>
      <c r="Y241" s="2" t="n">
        <v>90</v>
      </c>
      <c r="Z241" s="2" t="n">
        <v>90</v>
      </c>
      <c r="AA241" s="2" t="n">
        <v>90</v>
      </c>
      <c r="AB241" s="2" t="n">
        <v>90</v>
      </c>
      <c r="AC241" s="2" t="n">
        <v>90</v>
      </c>
      <c r="AD241" s="2" t="n">
        <v>90</v>
      </c>
      <c r="AE241" s="2" t="n">
        <v>90</v>
      </c>
      <c r="AF241" s="2" t="n">
        <v>90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90.91</v>
      </c>
      <c r="BX241" s="2" t="n">
        <v>90.91</v>
      </c>
      <c r="BY241" s="2" t="n">
        <v>90</v>
      </c>
      <c r="BZ241" s="2" t="n">
        <v>100</v>
      </c>
      <c r="CA241" s="2" t="n">
        <v>100</v>
      </c>
      <c r="CB241" s="2" t="n">
        <v>90</v>
      </c>
      <c r="CC241" s="2" t="n">
        <v>100</v>
      </c>
      <c r="CD241" s="2" t="n">
        <v>100</v>
      </c>
      <c r="CE241" s="2" t="n">
        <v>90</v>
      </c>
      <c r="CF241" s="2" t="n">
        <v>100</v>
      </c>
      <c r="CG241" s="2" t="n">
        <v>100</v>
      </c>
      <c r="CH241" s="2" t="n">
        <v>90</v>
      </c>
      <c r="CI241" s="2" t="n">
        <v>100</v>
      </c>
      <c r="CJ241" s="2" t="n">
        <v>100</v>
      </c>
      <c r="CK241" s="2" t="n">
        <v>90</v>
      </c>
      <c r="CL241" s="2" t="n">
        <v>100</v>
      </c>
      <c r="CM241" s="2" t="n">
        <v>100</v>
      </c>
      <c r="CN241" s="2" t="n">
        <v>90</v>
      </c>
      <c r="CO241" s="2" t="n">
        <v>100</v>
      </c>
      <c r="CP241" s="2" t="n">
        <v>100</v>
      </c>
      <c r="CQ241" s="2" t="n">
        <v>90</v>
      </c>
      <c r="CR241" s="2" t="n">
        <v>100</v>
      </c>
      <c r="CS241" s="2" t="n">
        <v>100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90</v>
      </c>
      <c r="J242" s="2" t="n">
        <v>90</v>
      </c>
      <c r="K242" s="2" t="n">
        <v>0</v>
      </c>
      <c r="L242" s="2" t="n">
        <v>90</v>
      </c>
      <c r="M242" s="2" t="n">
        <v>90</v>
      </c>
      <c r="N242" s="2" t="n">
        <v>90</v>
      </c>
      <c r="O242" s="2" t="n">
        <v>90</v>
      </c>
      <c r="P242" s="2" t="n">
        <v>90</v>
      </c>
      <c r="Q242" s="2" t="n">
        <v>90</v>
      </c>
      <c r="R242" s="2" t="n">
        <v>90</v>
      </c>
      <c r="S242" s="2" t="n">
        <v>90</v>
      </c>
      <c r="T242" s="2" t="n">
        <v>90</v>
      </c>
      <c r="U242" s="2" t="n">
        <v>90</v>
      </c>
      <c r="V242" s="2" t="n">
        <v>90</v>
      </c>
      <c r="W242" s="2" t="n">
        <v>90</v>
      </c>
      <c r="X242" s="2" t="n">
        <v>90</v>
      </c>
      <c r="Y242" s="2" t="n">
        <v>90</v>
      </c>
      <c r="Z242" s="2" t="n">
        <v>90</v>
      </c>
      <c r="AA242" s="2" t="n">
        <v>90</v>
      </c>
      <c r="AB242" s="2" t="n">
        <v>90</v>
      </c>
      <c r="AC242" s="2" t="n">
        <v>90</v>
      </c>
      <c r="AD242" s="2" t="n">
        <v>90</v>
      </c>
      <c r="AE242" s="2" t="n">
        <v>90</v>
      </c>
      <c r="AF242" s="2" t="n">
        <v>90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90.91</v>
      </c>
      <c r="BX242" s="2" t="n">
        <v>90.91</v>
      </c>
      <c r="BY242" s="2" t="n">
        <v>90</v>
      </c>
      <c r="BZ242" s="2" t="n">
        <v>100</v>
      </c>
      <c r="CA242" s="2" t="n">
        <v>100</v>
      </c>
      <c r="CB242" s="2" t="n">
        <v>90</v>
      </c>
      <c r="CC242" s="2" t="n">
        <v>100</v>
      </c>
      <c r="CD242" s="2" t="n">
        <v>100</v>
      </c>
      <c r="CE242" s="2" t="n">
        <v>90</v>
      </c>
      <c r="CF242" s="2" t="n">
        <v>100</v>
      </c>
      <c r="CG242" s="2" t="n">
        <v>100</v>
      </c>
      <c r="CH242" s="2" t="n">
        <v>90</v>
      </c>
      <c r="CI242" s="2" t="n">
        <v>100</v>
      </c>
      <c r="CJ242" s="2" t="n">
        <v>100</v>
      </c>
      <c r="CK242" s="2" t="n">
        <v>90</v>
      </c>
      <c r="CL242" s="2" t="n">
        <v>100</v>
      </c>
      <c r="CM242" s="2" t="n">
        <v>100</v>
      </c>
      <c r="CN242" s="2" t="n">
        <v>90</v>
      </c>
      <c r="CO242" s="2" t="n">
        <v>100</v>
      </c>
      <c r="CP242" s="2" t="n">
        <v>100</v>
      </c>
      <c r="CQ242" s="2" t="n">
        <v>90</v>
      </c>
      <c r="CR242" s="2" t="n">
        <v>100</v>
      </c>
      <c r="CS242" s="2" t="n">
        <v>100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90</v>
      </c>
      <c r="J243" s="2" t="n">
        <v>90</v>
      </c>
      <c r="K243" s="2" t="n">
        <v>0</v>
      </c>
      <c r="L243" s="2" t="n">
        <v>90</v>
      </c>
      <c r="M243" s="2" t="n">
        <v>90</v>
      </c>
      <c r="N243" s="2" t="n">
        <v>90</v>
      </c>
      <c r="O243" s="2" t="n">
        <v>90</v>
      </c>
      <c r="P243" s="2" t="n">
        <v>90</v>
      </c>
      <c r="Q243" s="2" t="n">
        <v>90</v>
      </c>
      <c r="R243" s="2" t="n">
        <v>90</v>
      </c>
      <c r="S243" s="2" t="n">
        <v>90</v>
      </c>
      <c r="T243" s="2" t="n">
        <v>90</v>
      </c>
      <c r="U243" s="2" t="n">
        <v>90</v>
      </c>
      <c r="V243" s="2" t="n">
        <v>90</v>
      </c>
      <c r="W243" s="2" t="n">
        <v>90</v>
      </c>
      <c r="X243" s="2" t="n">
        <v>90</v>
      </c>
      <c r="Y243" s="2" t="n">
        <v>90</v>
      </c>
      <c r="Z243" s="2" t="n">
        <v>90</v>
      </c>
      <c r="AA243" s="2" t="n">
        <v>90</v>
      </c>
      <c r="AB243" s="2" t="n">
        <v>90</v>
      </c>
      <c r="AC243" s="2" t="n">
        <v>90</v>
      </c>
      <c r="AD243" s="2" t="n">
        <v>90</v>
      </c>
      <c r="AE243" s="2" t="n">
        <v>90</v>
      </c>
      <c r="AF243" s="2" t="n">
        <v>90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90.91</v>
      </c>
      <c r="BX243" s="2" t="n">
        <v>90.91</v>
      </c>
      <c r="BY243" s="2" t="n">
        <v>90</v>
      </c>
      <c r="BZ243" s="2" t="n">
        <v>100</v>
      </c>
      <c r="CA243" s="2" t="n">
        <v>100</v>
      </c>
      <c r="CB243" s="2" t="n">
        <v>90</v>
      </c>
      <c r="CC243" s="2" t="n">
        <v>100</v>
      </c>
      <c r="CD243" s="2" t="n">
        <v>100</v>
      </c>
      <c r="CE243" s="2" t="n">
        <v>90</v>
      </c>
      <c r="CF243" s="2" t="n">
        <v>100</v>
      </c>
      <c r="CG243" s="2" t="n">
        <v>100</v>
      </c>
      <c r="CH243" s="2" t="n">
        <v>90</v>
      </c>
      <c r="CI243" s="2" t="n">
        <v>100</v>
      </c>
      <c r="CJ243" s="2" t="n">
        <v>100</v>
      </c>
      <c r="CK243" s="2" t="n">
        <v>90</v>
      </c>
      <c r="CL243" s="2" t="n">
        <v>100</v>
      </c>
      <c r="CM243" s="2" t="n">
        <v>100</v>
      </c>
      <c r="CN243" s="2" t="n">
        <v>90</v>
      </c>
      <c r="CO243" s="2" t="n">
        <v>100</v>
      </c>
      <c r="CP243" s="2" t="n">
        <v>100</v>
      </c>
      <c r="CQ243" s="2" t="n">
        <v>90</v>
      </c>
      <c r="CR243" s="2" t="n">
        <v>100</v>
      </c>
      <c r="CS243" s="2" t="n">
        <v>100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90</v>
      </c>
      <c r="J244" s="2" t="n">
        <v>90</v>
      </c>
      <c r="K244" s="2" t="n">
        <v>0</v>
      </c>
      <c r="L244" s="2" t="n">
        <v>90</v>
      </c>
      <c r="M244" s="2" t="n">
        <v>90</v>
      </c>
      <c r="N244" s="2" t="n">
        <v>90</v>
      </c>
      <c r="O244" s="2" t="n">
        <v>90</v>
      </c>
      <c r="P244" s="2" t="n">
        <v>90</v>
      </c>
      <c r="Q244" s="2" t="n">
        <v>90</v>
      </c>
      <c r="R244" s="2" t="n">
        <v>90</v>
      </c>
      <c r="S244" s="2" t="n">
        <v>90</v>
      </c>
      <c r="T244" s="2" t="n">
        <v>90</v>
      </c>
      <c r="U244" s="2" t="n">
        <v>90</v>
      </c>
      <c r="V244" s="2" t="n">
        <v>90</v>
      </c>
      <c r="W244" s="2" t="n">
        <v>90</v>
      </c>
      <c r="X244" s="2" t="n">
        <v>90</v>
      </c>
      <c r="Y244" s="2" t="n">
        <v>90</v>
      </c>
      <c r="Z244" s="2" t="n">
        <v>90</v>
      </c>
      <c r="AA244" s="2" t="n">
        <v>90</v>
      </c>
      <c r="AB244" s="2" t="n">
        <v>90</v>
      </c>
      <c r="AC244" s="2" t="n">
        <v>90</v>
      </c>
      <c r="AD244" s="2" t="n">
        <v>90</v>
      </c>
      <c r="AE244" s="2" t="n">
        <v>90</v>
      </c>
      <c r="AF244" s="2" t="n">
        <v>90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90.91</v>
      </c>
      <c r="BX244" s="2" t="n">
        <v>90.91</v>
      </c>
      <c r="BY244" s="2" t="n">
        <v>90</v>
      </c>
      <c r="BZ244" s="2" t="n">
        <v>100</v>
      </c>
      <c r="CA244" s="2" t="n">
        <v>100</v>
      </c>
      <c r="CB244" s="2" t="n">
        <v>90</v>
      </c>
      <c r="CC244" s="2" t="n">
        <v>100</v>
      </c>
      <c r="CD244" s="2" t="n">
        <v>100</v>
      </c>
      <c r="CE244" s="2" t="n">
        <v>90</v>
      </c>
      <c r="CF244" s="2" t="n">
        <v>100</v>
      </c>
      <c r="CG244" s="2" t="n">
        <v>100</v>
      </c>
      <c r="CH244" s="2" t="n">
        <v>90</v>
      </c>
      <c r="CI244" s="2" t="n">
        <v>100</v>
      </c>
      <c r="CJ244" s="2" t="n">
        <v>100</v>
      </c>
      <c r="CK244" s="2" t="n">
        <v>90</v>
      </c>
      <c r="CL244" s="2" t="n">
        <v>100</v>
      </c>
      <c r="CM244" s="2" t="n">
        <v>100</v>
      </c>
      <c r="CN244" s="2" t="n">
        <v>90</v>
      </c>
      <c r="CO244" s="2" t="n">
        <v>100</v>
      </c>
      <c r="CP244" s="2" t="n">
        <v>100</v>
      </c>
      <c r="CQ244" s="2" t="n">
        <v>90</v>
      </c>
      <c r="CR244" s="2" t="n">
        <v>100</v>
      </c>
      <c r="CS244" s="2" t="n">
        <v>100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90</v>
      </c>
      <c r="J245" s="2" t="n">
        <v>90</v>
      </c>
      <c r="K245" s="2" t="n">
        <v>0</v>
      </c>
      <c r="L245" s="2" t="n">
        <v>90</v>
      </c>
      <c r="M245" s="2" t="n">
        <v>90</v>
      </c>
      <c r="N245" s="2" t="n">
        <v>90</v>
      </c>
      <c r="O245" s="2" t="n">
        <v>90</v>
      </c>
      <c r="P245" s="2" t="n">
        <v>90</v>
      </c>
      <c r="Q245" s="2" t="n">
        <v>90</v>
      </c>
      <c r="R245" s="2" t="n">
        <v>90</v>
      </c>
      <c r="S245" s="2" t="n">
        <v>90</v>
      </c>
      <c r="T245" s="2" t="n">
        <v>90</v>
      </c>
      <c r="U245" s="2" t="n">
        <v>90</v>
      </c>
      <c r="V245" s="2" t="n">
        <v>90</v>
      </c>
      <c r="W245" s="2" t="n">
        <v>90</v>
      </c>
      <c r="X245" s="2" t="n">
        <v>90</v>
      </c>
      <c r="Y245" s="2" t="n">
        <v>90</v>
      </c>
      <c r="Z245" s="2" t="n">
        <v>90</v>
      </c>
      <c r="AA245" s="2" t="n">
        <v>90</v>
      </c>
      <c r="AB245" s="2" t="n">
        <v>90</v>
      </c>
      <c r="AC245" s="2" t="n">
        <v>90</v>
      </c>
      <c r="AD245" s="2" t="n">
        <v>90</v>
      </c>
      <c r="AE245" s="2" t="n">
        <v>90</v>
      </c>
      <c r="AF245" s="2" t="n">
        <v>90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90.91</v>
      </c>
      <c r="BX245" s="2" t="n">
        <v>90.91</v>
      </c>
      <c r="BY245" s="2" t="n">
        <v>90</v>
      </c>
      <c r="BZ245" s="2" t="n">
        <v>100</v>
      </c>
      <c r="CA245" s="2" t="n">
        <v>100</v>
      </c>
      <c r="CB245" s="2" t="n">
        <v>90</v>
      </c>
      <c r="CC245" s="2" t="n">
        <v>100</v>
      </c>
      <c r="CD245" s="2" t="n">
        <v>100</v>
      </c>
      <c r="CE245" s="2" t="n">
        <v>90</v>
      </c>
      <c r="CF245" s="2" t="n">
        <v>100</v>
      </c>
      <c r="CG245" s="2" t="n">
        <v>100</v>
      </c>
      <c r="CH245" s="2" t="n">
        <v>90</v>
      </c>
      <c r="CI245" s="2" t="n">
        <v>100</v>
      </c>
      <c r="CJ245" s="2" t="n">
        <v>100</v>
      </c>
      <c r="CK245" s="2" t="n">
        <v>90</v>
      </c>
      <c r="CL245" s="2" t="n">
        <v>100</v>
      </c>
      <c r="CM245" s="2" t="n">
        <v>100</v>
      </c>
      <c r="CN245" s="2" t="n">
        <v>90</v>
      </c>
      <c r="CO245" s="2" t="n">
        <v>100</v>
      </c>
      <c r="CP245" s="2" t="n">
        <v>100</v>
      </c>
      <c r="CQ245" s="2" t="n">
        <v>90</v>
      </c>
      <c r="CR245" s="2" t="n">
        <v>100</v>
      </c>
      <c r="CS245" s="2" t="n">
        <v>100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83.36</v>
      </c>
      <c r="J246" s="2" t="n">
        <v>83.36</v>
      </c>
      <c r="K246" s="2" t="n">
        <v>0</v>
      </c>
      <c r="L246" s="2" t="n">
        <v>83.36</v>
      </c>
      <c r="M246" s="2" t="n">
        <v>83.36</v>
      </c>
      <c r="N246" s="2" t="n">
        <v>83.36</v>
      </c>
      <c r="O246" s="2" t="n">
        <v>83.36</v>
      </c>
      <c r="P246" s="2" t="n">
        <v>83.36</v>
      </c>
      <c r="Q246" s="2" t="n">
        <v>83.36</v>
      </c>
      <c r="R246" s="2" t="n">
        <v>83.36</v>
      </c>
      <c r="S246" s="2" t="n">
        <v>83.36</v>
      </c>
      <c r="T246" s="2" t="n">
        <v>83.36</v>
      </c>
      <c r="U246" s="2" t="n">
        <v>83.36</v>
      </c>
      <c r="V246" s="2" t="n">
        <v>83.36</v>
      </c>
      <c r="W246" s="2" t="n">
        <v>83.36</v>
      </c>
      <c r="X246" s="2" t="n">
        <v>83.36</v>
      </c>
      <c r="Y246" s="2" t="n">
        <v>83.36</v>
      </c>
      <c r="Z246" s="2" t="n">
        <v>83.36</v>
      </c>
      <c r="AA246" s="2" t="n">
        <v>94.04000000000001</v>
      </c>
      <c r="AB246" s="2" t="n">
        <v>94.04000000000001</v>
      </c>
      <c r="AC246" s="2" t="n">
        <v>84.78</v>
      </c>
      <c r="AD246" s="2" t="n">
        <v>94.04000000000001</v>
      </c>
      <c r="AE246" s="2" t="n">
        <v>94.04000000000001</v>
      </c>
      <c r="AF246" s="2" t="n">
        <v>94.04000000000001</v>
      </c>
      <c r="AG246" s="2" t="n">
        <v>100</v>
      </c>
      <c r="AH246" s="2" t="n">
        <v>100</v>
      </c>
      <c r="AI246" s="2" t="n">
        <v>100</v>
      </c>
      <c r="AJ246" s="2" t="n">
        <v>100</v>
      </c>
      <c r="AK246" s="2" t="n">
        <v>100</v>
      </c>
      <c r="AL246" s="2" t="n">
        <v>100</v>
      </c>
      <c r="AM246" s="2" t="n">
        <v>100</v>
      </c>
      <c r="AN246" s="2" t="n">
        <v>100</v>
      </c>
      <c r="AO246" s="2" t="n">
        <v>100</v>
      </c>
      <c r="AP246" s="2" t="n">
        <v>100</v>
      </c>
      <c r="AQ246" s="2" t="n">
        <v>100</v>
      </c>
      <c r="AR246" s="2" t="n">
        <v>100</v>
      </c>
      <c r="AS246" s="2" t="n">
        <v>100</v>
      </c>
      <c r="AT246" s="2" t="n">
        <v>100</v>
      </c>
      <c r="AU246" s="2" t="n">
        <v>100</v>
      </c>
      <c r="AV246" s="2" t="n">
        <v>100</v>
      </c>
      <c r="AW246" s="2" t="n">
        <v>100</v>
      </c>
      <c r="AX246" s="2" t="n">
        <v>100</v>
      </c>
      <c r="AY246" s="2" t="n">
        <v>100</v>
      </c>
      <c r="AZ246" s="2" t="n">
        <v>100</v>
      </c>
      <c r="BA246" s="2" t="n">
        <v>100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83.36</v>
      </c>
      <c r="J247" s="2" t="n">
        <v>83.36</v>
      </c>
      <c r="K247" s="2" t="n">
        <v>0</v>
      </c>
      <c r="L247" s="2" t="n">
        <v>83.36</v>
      </c>
      <c r="M247" s="2" t="n">
        <v>83.36</v>
      </c>
      <c r="N247" s="2" t="n">
        <v>83.36</v>
      </c>
      <c r="O247" s="2" t="n">
        <v>83.36</v>
      </c>
      <c r="P247" s="2" t="n">
        <v>83.36</v>
      </c>
      <c r="Q247" s="2" t="n">
        <v>83.36</v>
      </c>
      <c r="R247" s="2" t="n">
        <v>83.36</v>
      </c>
      <c r="S247" s="2" t="n">
        <v>83.36</v>
      </c>
      <c r="T247" s="2" t="n">
        <v>83.36</v>
      </c>
      <c r="U247" s="2" t="n">
        <v>83.36</v>
      </c>
      <c r="V247" s="2" t="n">
        <v>83.36</v>
      </c>
      <c r="W247" s="2" t="n">
        <v>83.36</v>
      </c>
      <c r="X247" s="2" t="n">
        <v>83.36</v>
      </c>
      <c r="Y247" s="2" t="n">
        <v>83.36</v>
      </c>
      <c r="Z247" s="2" t="n">
        <v>83.36</v>
      </c>
      <c r="AA247" s="2" t="n">
        <v>94.04000000000001</v>
      </c>
      <c r="AB247" s="2" t="n">
        <v>94.04000000000001</v>
      </c>
      <c r="AC247" s="2" t="n">
        <v>84.78</v>
      </c>
      <c r="AD247" s="2" t="n">
        <v>94.04000000000001</v>
      </c>
      <c r="AE247" s="2" t="n">
        <v>94.04000000000001</v>
      </c>
      <c r="AF247" s="2" t="n">
        <v>94.04000000000001</v>
      </c>
      <c r="AG247" s="2" t="n">
        <v>100</v>
      </c>
      <c r="AH247" s="2" t="n">
        <v>100</v>
      </c>
      <c r="AI247" s="2" t="n">
        <v>100</v>
      </c>
      <c r="AJ247" s="2" t="n">
        <v>100</v>
      </c>
      <c r="AK247" s="2" t="n">
        <v>100</v>
      </c>
      <c r="AL247" s="2" t="n">
        <v>100</v>
      </c>
      <c r="AM247" s="2" t="n">
        <v>100</v>
      </c>
      <c r="AN247" s="2" t="n">
        <v>100</v>
      </c>
      <c r="AO247" s="2" t="n">
        <v>100</v>
      </c>
      <c r="AP247" s="2" t="n">
        <v>100</v>
      </c>
      <c r="AQ247" s="2" t="n">
        <v>100</v>
      </c>
      <c r="AR247" s="2" t="n">
        <v>100</v>
      </c>
      <c r="AS247" s="2" t="n">
        <v>100</v>
      </c>
      <c r="AT247" s="2" t="n">
        <v>100</v>
      </c>
      <c r="AU247" s="2" t="n">
        <v>100</v>
      </c>
      <c r="AV247" s="2" t="n">
        <v>100</v>
      </c>
      <c r="AW247" s="2" t="n">
        <v>100</v>
      </c>
      <c r="AX247" s="2" t="n">
        <v>100</v>
      </c>
      <c r="AY247" s="2" t="n">
        <v>100</v>
      </c>
      <c r="AZ247" s="2" t="n">
        <v>100</v>
      </c>
      <c r="BA247" s="2" t="n">
        <v>100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83.36</v>
      </c>
      <c r="J248" s="2" t="n">
        <v>83.36</v>
      </c>
      <c r="K248" s="2" t="n">
        <v>0</v>
      </c>
      <c r="L248" s="2" t="n">
        <v>83.36</v>
      </c>
      <c r="M248" s="2" t="n">
        <v>83.36</v>
      </c>
      <c r="N248" s="2" t="n">
        <v>83.36</v>
      </c>
      <c r="O248" s="2" t="n">
        <v>83.36</v>
      </c>
      <c r="P248" s="2" t="n">
        <v>83.36</v>
      </c>
      <c r="Q248" s="2" t="n">
        <v>83.36</v>
      </c>
      <c r="R248" s="2" t="n">
        <v>83.36</v>
      </c>
      <c r="S248" s="2" t="n">
        <v>83.36</v>
      </c>
      <c r="T248" s="2" t="n">
        <v>83.36</v>
      </c>
      <c r="U248" s="2" t="n">
        <v>83.36</v>
      </c>
      <c r="V248" s="2" t="n">
        <v>83.36</v>
      </c>
      <c r="W248" s="2" t="n">
        <v>83.36</v>
      </c>
      <c r="X248" s="2" t="n">
        <v>83.36</v>
      </c>
      <c r="Y248" s="2" t="n">
        <v>83.36</v>
      </c>
      <c r="Z248" s="2" t="n">
        <v>83.36</v>
      </c>
      <c r="AA248" s="2" t="n">
        <v>94.04000000000001</v>
      </c>
      <c r="AB248" s="2" t="n">
        <v>94.04000000000001</v>
      </c>
      <c r="AC248" s="2" t="n">
        <v>84.78</v>
      </c>
      <c r="AD248" s="2" t="n">
        <v>94.04000000000001</v>
      </c>
      <c r="AE248" s="2" t="n">
        <v>94.04000000000001</v>
      </c>
      <c r="AF248" s="2" t="n">
        <v>94.04000000000001</v>
      </c>
      <c r="AG248" s="2" t="n">
        <v>100</v>
      </c>
      <c r="AH248" s="2" t="n">
        <v>100</v>
      </c>
      <c r="AI248" s="2" t="n">
        <v>100</v>
      </c>
      <c r="AJ248" s="2" t="n">
        <v>100</v>
      </c>
      <c r="AK248" s="2" t="n">
        <v>100</v>
      </c>
      <c r="AL248" s="2" t="n">
        <v>100</v>
      </c>
      <c r="AM248" s="2" t="n">
        <v>100</v>
      </c>
      <c r="AN248" s="2" t="n">
        <v>100</v>
      </c>
      <c r="AO248" s="2" t="n">
        <v>100</v>
      </c>
      <c r="AP248" s="2" t="n">
        <v>100</v>
      </c>
      <c r="AQ248" s="2" t="n">
        <v>100</v>
      </c>
      <c r="AR248" s="2" t="n">
        <v>100</v>
      </c>
      <c r="AS248" s="2" t="n">
        <v>100</v>
      </c>
      <c r="AT248" s="2" t="n">
        <v>100</v>
      </c>
      <c r="AU248" s="2" t="n">
        <v>100</v>
      </c>
      <c r="AV248" s="2" t="n">
        <v>100</v>
      </c>
      <c r="AW248" s="2" t="n">
        <v>100</v>
      </c>
      <c r="AX248" s="2" t="n">
        <v>100</v>
      </c>
      <c r="AY248" s="2" t="n">
        <v>100</v>
      </c>
      <c r="AZ248" s="2" t="n">
        <v>100</v>
      </c>
      <c r="BA248" s="2" t="n">
        <v>100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83.36</v>
      </c>
      <c r="J249" s="2" t="n">
        <v>83.36</v>
      </c>
      <c r="K249" s="2" t="n">
        <v>0</v>
      </c>
      <c r="L249" s="2" t="n">
        <v>83.36</v>
      </c>
      <c r="M249" s="2" t="n">
        <v>83.36</v>
      </c>
      <c r="N249" s="2" t="n">
        <v>83.36</v>
      </c>
      <c r="O249" s="2" t="n">
        <v>83.36</v>
      </c>
      <c r="P249" s="2" t="n">
        <v>83.36</v>
      </c>
      <c r="Q249" s="2" t="n">
        <v>83.36</v>
      </c>
      <c r="R249" s="2" t="n">
        <v>83.36</v>
      </c>
      <c r="S249" s="2" t="n">
        <v>83.36</v>
      </c>
      <c r="T249" s="2" t="n">
        <v>83.36</v>
      </c>
      <c r="U249" s="2" t="n">
        <v>83.36</v>
      </c>
      <c r="V249" s="2" t="n">
        <v>83.36</v>
      </c>
      <c r="W249" s="2" t="n">
        <v>83.36</v>
      </c>
      <c r="X249" s="2" t="n">
        <v>83.36</v>
      </c>
      <c r="Y249" s="2" t="n">
        <v>83.36</v>
      </c>
      <c r="Z249" s="2" t="n">
        <v>83.36</v>
      </c>
      <c r="AA249" s="2" t="n">
        <v>94.04000000000001</v>
      </c>
      <c r="AB249" s="2" t="n">
        <v>94.04000000000001</v>
      </c>
      <c r="AC249" s="2" t="n">
        <v>84.78</v>
      </c>
      <c r="AD249" s="2" t="n">
        <v>94.04000000000001</v>
      </c>
      <c r="AE249" s="2" t="n">
        <v>94.04000000000001</v>
      </c>
      <c r="AF249" s="2" t="n">
        <v>94.04000000000001</v>
      </c>
      <c r="AG249" s="2" t="n">
        <v>100</v>
      </c>
      <c r="AH249" s="2" t="n">
        <v>100</v>
      </c>
      <c r="AI249" s="2" t="n">
        <v>100</v>
      </c>
      <c r="AJ249" s="2" t="n">
        <v>100</v>
      </c>
      <c r="AK249" s="2" t="n">
        <v>100</v>
      </c>
      <c r="AL249" s="2" t="n">
        <v>100</v>
      </c>
      <c r="AM249" s="2" t="n">
        <v>100</v>
      </c>
      <c r="AN249" s="2" t="n">
        <v>100</v>
      </c>
      <c r="AO249" s="2" t="n">
        <v>100</v>
      </c>
      <c r="AP249" s="2" t="n">
        <v>100</v>
      </c>
      <c r="AQ249" s="2" t="n">
        <v>100</v>
      </c>
      <c r="AR249" s="2" t="n">
        <v>100</v>
      </c>
      <c r="AS249" s="2" t="n">
        <v>100</v>
      </c>
      <c r="AT249" s="2" t="n">
        <v>100</v>
      </c>
      <c r="AU249" s="2" t="n">
        <v>100</v>
      </c>
      <c r="AV249" s="2" t="n">
        <v>100</v>
      </c>
      <c r="AW249" s="2" t="n">
        <v>100</v>
      </c>
      <c r="AX249" s="2" t="n">
        <v>100</v>
      </c>
      <c r="AY249" s="2" t="n">
        <v>100</v>
      </c>
      <c r="AZ249" s="2" t="n">
        <v>100</v>
      </c>
      <c r="BA249" s="2" t="n">
        <v>100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83.36</v>
      </c>
      <c r="J250" s="2" t="n">
        <v>83.36</v>
      </c>
      <c r="K250" s="2" t="n">
        <v>0</v>
      </c>
      <c r="L250" s="2" t="n">
        <v>83.36</v>
      </c>
      <c r="M250" s="2" t="n">
        <v>83.36</v>
      </c>
      <c r="N250" s="2" t="n">
        <v>83.36</v>
      </c>
      <c r="O250" s="2" t="n">
        <v>83.36</v>
      </c>
      <c r="P250" s="2" t="n">
        <v>83.36</v>
      </c>
      <c r="Q250" s="2" t="n">
        <v>83.36</v>
      </c>
      <c r="R250" s="2" t="n">
        <v>83.36</v>
      </c>
      <c r="S250" s="2" t="n">
        <v>83.36</v>
      </c>
      <c r="T250" s="2" t="n">
        <v>83.36</v>
      </c>
      <c r="U250" s="2" t="n">
        <v>83.36</v>
      </c>
      <c r="V250" s="2" t="n">
        <v>83.36</v>
      </c>
      <c r="W250" s="2" t="n">
        <v>83.36</v>
      </c>
      <c r="X250" s="2" t="n">
        <v>83.36</v>
      </c>
      <c r="Y250" s="2" t="n">
        <v>83.36</v>
      </c>
      <c r="Z250" s="2" t="n">
        <v>83.36</v>
      </c>
      <c r="AA250" s="2" t="n">
        <v>94.04000000000001</v>
      </c>
      <c r="AB250" s="2" t="n">
        <v>94.04000000000001</v>
      </c>
      <c r="AC250" s="2" t="n">
        <v>84.78</v>
      </c>
      <c r="AD250" s="2" t="n">
        <v>94.04000000000001</v>
      </c>
      <c r="AE250" s="2" t="n">
        <v>94.04000000000001</v>
      </c>
      <c r="AF250" s="2" t="n">
        <v>94.04000000000001</v>
      </c>
      <c r="AG250" s="2" t="n">
        <v>100</v>
      </c>
      <c r="AH250" s="2" t="n">
        <v>100</v>
      </c>
      <c r="AI250" s="2" t="n">
        <v>100</v>
      </c>
      <c r="AJ250" s="2" t="n">
        <v>100</v>
      </c>
      <c r="AK250" s="2" t="n">
        <v>100</v>
      </c>
      <c r="AL250" s="2" t="n">
        <v>100</v>
      </c>
      <c r="AM250" s="2" t="n">
        <v>100</v>
      </c>
      <c r="AN250" s="2" t="n">
        <v>100</v>
      </c>
      <c r="AO250" s="2" t="n">
        <v>100</v>
      </c>
      <c r="AP250" s="2" t="n">
        <v>100</v>
      </c>
      <c r="AQ250" s="2" t="n">
        <v>100</v>
      </c>
      <c r="AR250" s="2" t="n">
        <v>100</v>
      </c>
      <c r="AS250" s="2" t="n">
        <v>100</v>
      </c>
      <c r="AT250" s="2" t="n">
        <v>100</v>
      </c>
      <c r="AU250" s="2" t="n">
        <v>100</v>
      </c>
      <c r="AV250" s="2" t="n">
        <v>100</v>
      </c>
      <c r="AW250" s="2" t="n">
        <v>100</v>
      </c>
      <c r="AX250" s="2" t="n">
        <v>100</v>
      </c>
      <c r="AY250" s="2" t="n">
        <v>100</v>
      </c>
      <c r="AZ250" s="2" t="n">
        <v>100</v>
      </c>
      <c r="BA250" s="2" t="n">
        <v>100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83.36</v>
      </c>
      <c r="J251" s="2" t="n">
        <v>83.36</v>
      </c>
      <c r="K251" s="2" t="n">
        <v>0</v>
      </c>
      <c r="L251" s="2" t="n">
        <v>83.36</v>
      </c>
      <c r="M251" s="2" t="n">
        <v>83.36</v>
      </c>
      <c r="N251" s="2" t="n">
        <v>83.36</v>
      </c>
      <c r="O251" s="2" t="n">
        <v>83.36</v>
      </c>
      <c r="P251" s="2" t="n">
        <v>83.36</v>
      </c>
      <c r="Q251" s="2" t="n">
        <v>83.36</v>
      </c>
      <c r="R251" s="2" t="n">
        <v>83.36</v>
      </c>
      <c r="S251" s="2" t="n">
        <v>83.36</v>
      </c>
      <c r="T251" s="2" t="n">
        <v>83.36</v>
      </c>
      <c r="U251" s="2" t="n">
        <v>83.36</v>
      </c>
      <c r="V251" s="2" t="n">
        <v>83.36</v>
      </c>
      <c r="W251" s="2" t="n">
        <v>83.36</v>
      </c>
      <c r="X251" s="2" t="n">
        <v>83.36</v>
      </c>
      <c r="Y251" s="2" t="n">
        <v>83.36</v>
      </c>
      <c r="Z251" s="2" t="n">
        <v>83.36</v>
      </c>
      <c r="AA251" s="2" t="n">
        <v>94.04000000000001</v>
      </c>
      <c r="AB251" s="2" t="n">
        <v>94.04000000000001</v>
      </c>
      <c r="AC251" s="2" t="n">
        <v>84.78</v>
      </c>
      <c r="AD251" s="2" t="n">
        <v>94.04000000000001</v>
      </c>
      <c r="AE251" s="2" t="n">
        <v>94.04000000000001</v>
      </c>
      <c r="AF251" s="2" t="n">
        <v>94.04000000000001</v>
      </c>
      <c r="AG251" s="2" t="n">
        <v>100</v>
      </c>
      <c r="AH251" s="2" t="n">
        <v>100</v>
      </c>
      <c r="AI251" s="2" t="n">
        <v>100</v>
      </c>
      <c r="AJ251" s="2" t="n">
        <v>100</v>
      </c>
      <c r="AK251" s="2" t="n">
        <v>100</v>
      </c>
      <c r="AL251" s="2" t="n">
        <v>100</v>
      </c>
      <c r="AM251" s="2" t="n">
        <v>100</v>
      </c>
      <c r="AN251" s="2" t="n">
        <v>100</v>
      </c>
      <c r="AO251" s="2" t="n">
        <v>100</v>
      </c>
      <c r="AP251" s="2" t="n">
        <v>100</v>
      </c>
      <c r="AQ251" s="2" t="n">
        <v>100</v>
      </c>
      <c r="AR251" s="2" t="n">
        <v>100</v>
      </c>
      <c r="AS251" s="2" t="n">
        <v>100</v>
      </c>
      <c r="AT251" s="2" t="n">
        <v>100</v>
      </c>
      <c r="AU251" s="2" t="n">
        <v>100</v>
      </c>
      <c r="AV251" s="2" t="n">
        <v>100</v>
      </c>
      <c r="AW251" s="2" t="n">
        <v>100</v>
      </c>
      <c r="AX251" s="2" t="n">
        <v>100</v>
      </c>
      <c r="AY251" s="2" t="n">
        <v>100</v>
      </c>
      <c r="AZ251" s="2" t="n">
        <v>100</v>
      </c>
      <c r="BA251" s="2" t="n">
        <v>100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83.36</v>
      </c>
      <c r="J252" s="2" t="n">
        <v>83.36</v>
      </c>
      <c r="K252" s="2" t="n">
        <v>0</v>
      </c>
      <c r="L252" s="2" t="n">
        <v>83.36</v>
      </c>
      <c r="M252" s="2" t="n">
        <v>83.36</v>
      </c>
      <c r="N252" s="2" t="n">
        <v>83.36</v>
      </c>
      <c r="O252" s="2" t="n">
        <v>83.36</v>
      </c>
      <c r="P252" s="2" t="n">
        <v>83.36</v>
      </c>
      <c r="Q252" s="2" t="n">
        <v>83.36</v>
      </c>
      <c r="R252" s="2" t="n">
        <v>83.36</v>
      </c>
      <c r="S252" s="2" t="n">
        <v>83.36</v>
      </c>
      <c r="T252" s="2" t="n">
        <v>83.36</v>
      </c>
      <c r="U252" s="2" t="n">
        <v>83.36</v>
      </c>
      <c r="V252" s="2" t="n">
        <v>83.36</v>
      </c>
      <c r="W252" s="2" t="n">
        <v>83.36</v>
      </c>
      <c r="X252" s="2" t="n">
        <v>83.36</v>
      </c>
      <c r="Y252" s="2" t="n">
        <v>83.36</v>
      </c>
      <c r="Z252" s="2" t="n">
        <v>83.36</v>
      </c>
      <c r="AA252" s="2" t="n">
        <v>94.04000000000001</v>
      </c>
      <c r="AB252" s="2" t="n">
        <v>94.04000000000001</v>
      </c>
      <c r="AC252" s="2" t="n">
        <v>84.78</v>
      </c>
      <c r="AD252" s="2" t="n">
        <v>94.04000000000001</v>
      </c>
      <c r="AE252" s="2" t="n">
        <v>94.04000000000001</v>
      </c>
      <c r="AF252" s="2" t="n">
        <v>94.04000000000001</v>
      </c>
      <c r="AG252" s="2" t="n">
        <v>100</v>
      </c>
      <c r="AH252" s="2" t="n">
        <v>100</v>
      </c>
      <c r="AI252" s="2" t="n">
        <v>100</v>
      </c>
      <c r="AJ252" s="2" t="n">
        <v>100</v>
      </c>
      <c r="AK252" s="2" t="n">
        <v>100</v>
      </c>
      <c r="AL252" s="2" t="n">
        <v>100</v>
      </c>
      <c r="AM252" s="2" t="n">
        <v>100</v>
      </c>
      <c r="AN252" s="2" t="n">
        <v>100</v>
      </c>
      <c r="AO252" s="2" t="n">
        <v>100</v>
      </c>
      <c r="AP252" s="2" t="n">
        <v>100</v>
      </c>
      <c r="AQ252" s="2" t="n">
        <v>100</v>
      </c>
      <c r="AR252" s="2" t="n">
        <v>100</v>
      </c>
      <c r="AS252" s="2" t="n">
        <v>100</v>
      </c>
      <c r="AT252" s="2" t="n">
        <v>100</v>
      </c>
      <c r="AU252" s="2" t="n">
        <v>100</v>
      </c>
      <c r="AV252" s="2" t="n">
        <v>100</v>
      </c>
      <c r="AW252" s="2" t="n">
        <v>100</v>
      </c>
      <c r="AX252" s="2" t="n">
        <v>100</v>
      </c>
      <c r="AY252" s="2" t="n">
        <v>100</v>
      </c>
      <c r="AZ252" s="2" t="n">
        <v>100</v>
      </c>
      <c r="BA252" s="2" t="n">
        <v>100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83.36</v>
      </c>
      <c r="J253" s="2" t="n">
        <v>83.36</v>
      </c>
      <c r="K253" s="2" t="n">
        <v>0</v>
      </c>
      <c r="L253" s="2" t="n">
        <v>83.36</v>
      </c>
      <c r="M253" s="2" t="n">
        <v>83.36</v>
      </c>
      <c r="N253" s="2" t="n">
        <v>83.36</v>
      </c>
      <c r="O253" s="2" t="n">
        <v>83.36</v>
      </c>
      <c r="P253" s="2" t="n">
        <v>83.36</v>
      </c>
      <c r="Q253" s="2" t="n">
        <v>83.36</v>
      </c>
      <c r="R253" s="2" t="n">
        <v>83.36</v>
      </c>
      <c r="S253" s="2" t="n">
        <v>83.36</v>
      </c>
      <c r="T253" s="2" t="n">
        <v>83.36</v>
      </c>
      <c r="U253" s="2" t="n">
        <v>83.36</v>
      </c>
      <c r="V253" s="2" t="n">
        <v>83.36</v>
      </c>
      <c r="W253" s="2" t="n">
        <v>83.36</v>
      </c>
      <c r="X253" s="2" t="n">
        <v>83.36</v>
      </c>
      <c r="Y253" s="2" t="n">
        <v>83.36</v>
      </c>
      <c r="Z253" s="2" t="n">
        <v>83.36</v>
      </c>
      <c r="AA253" s="2" t="n">
        <v>94.04000000000001</v>
      </c>
      <c r="AB253" s="2" t="n">
        <v>94.04000000000001</v>
      </c>
      <c r="AC253" s="2" t="n">
        <v>84.78</v>
      </c>
      <c r="AD253" s="2" t="n">
        <v>94.04000000000001</v>
      </c>
      <c r="AE253" s="2" t="n">
        <v>94.04000000000001</v>
      </c>
      <c r="AF253" s="2" t="n">
        <v>94.04000000000001</v>
      </c>
      <c r="AG253" s="2" t="n">
        <v>100</v>
      </c>
      <c r="AH253" s="2" t="n">
        <v>100</v>
      </c>
      <c r="AI253" s="2" t="n">
        <v>100</v>
      </c>
      <c r="AJ253" s="2" t="n">
        <v>100</v>
      </c>
      <c r="AK253" s="2" t="n">
        <v>100</v>
      </c>
      <c r="AL253" s="2" t="n">
        <v>100</v>
      </c>
      <c r="AM253" s="2" t="n">
        <v>100</v>
      </c>
      <c r="AN253" s="2" t="n">
        <v>100</v>
      </c>
      <c r="AO253" s="2" t="n">
        <v>100</v>
      </c>
      <c r="AP253" s="2" t="n">
        <v>100</v>
      </c>
      <c r="AQ253" s="2" t="n">
        <v>100</v>
      </c>
      <c r="AR253" s="2" t="n">
        <v>100</v>
      </c>
      <c r="AS253" s="2" t="n">
        <v>100</v>
      </c>
      <c r="AT253" s="2" t="n">
        <v>100</v>
      </c>
      <c r="AU253" s="2" t="n">
        <v>100</v>
      </c>
      <c r="AV253" s="2" t="n">
        <v>100</v>
      </c>
      <c r="AW253" s="2" t="n">
        <v>100</v>
      </c>
      <c r="AX253" s="2" t="n">
        <v>100</v>
      </c>
      <c r="AY253" s="2" t="n">
        <v>100</v>
      </c>
      <c r="AZ253" s="2" t="n">
        <v>100</v>
      </c>
      <c r="BA253" s="2" t="n">
        <v>100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83.36</v>
      </c>
      <c r="J254" s="2" t="n">
        <v>83.36</v>
      </c>
      <c r="K254" s="2" t="n">
        <v>0</v>
      </c>
      <c r="L254" s="2" t="n">
        <v>83.36</v>
      </c>
      <c r="M254" s="2" t="n">
        <v>83.36</v>
      </c>
      <c r="N254" s="2" t="n">
        <v>83.36</v>
      </c>
      <c r="O254" s="2" t="n">
        <v>83.36</v>
      </c>
      <c r="P254" s="2" t="n">
        <v>83.36</v>
      </c>
      <c r="Q254" s="2" t="n">
        <v>83.36</v>
      </c>
      <c r="R254" s="2" t="n">
        <v>83.36</v>
      </c>
      <c r="S254" s="2" t="n">
        <v>83.36</v>
      </c>
      <c r="T254" s="2" t="n">
        <v>83.36</v>
      </c>
      <c r="U254" s="2" t="n">
        <v>83.36</v>
      </c>
      <c r="V254" s="2" t="n">
        <v>83.36</v>
      </c>
      <c r="W254" s="2" t="n">
        <v>83.36</v>
      </c>
      <c r="X254" s="2" t="n">
        <v>83.36</v>
      </c>
      <c r="Y254" s="2" t="n">
        <v>83.36</v>
      </c>
      <c r="Z254" s="2" t="n">
        <v>83.36</v>
      </c>
      <c r="AA254" s="2" t="n">
        <v>94.04000000000001</v>
      </c>
      <c r="AB254" s="2" t="n">
        <v>94.04000000000001</v>
      </c>
      <c r="AC254" s="2" t="n">
        <v>84.78</v>
      </c>
      <c r="AD254" s="2" t="n">
        <v>94.04000000000001</v>
      </c>
      <c r="AE254" s="2" t="n">
        <v>94.04000000000001</v>
      </c>
      <c r="AF254" s="2" t="n">
        <v>94.04000000000001</v>
      </c>
      <c r="AG254" s="2" t="n">
        <v>100</v>
      </c>
      <c r="AH254" s="2" t="n">
        <v>100</v>
      </c>
      <c r="AI254" s="2" t="n">
        <v>100</v>
      </c>
      <c r="AJ254" s="2" t="n">
        <v>100</v>
      </c>
      <c r="AK254" s="2" t="n">
        <v>100</v>
      </c>
      <c r="AL254" s="2" t="n">
        <v>100</v>
      </c>
      <c r="AM254" s="2" t="n">
        <v>100</v>
      </c>
      <c r="AN254" s="2" t="n">
        <v>100</v>
      </c>
      <c r="AO254" s="2" t="n">
        <v>100</v>
      </c>
      <c r="AP254" s="2" t="n">
        <v>100</v>
      </c>
      <c r="AQ254" s="2" t="n">
        <v>100</v>
      </c>
      <c r="AR254" s="2" t="n">
        <v>100</v>
      </c>
      <c r="AS254" s="2" t="n">
        <v>100</v>
      </c>
      <c r="AT254" s="2" t="n">
        <v>100</v>
      </c>
      <c r="AU254" s="2" t="n">
        <v>100</v>
      </c>
      <c r="AV254" s="2" t="n">
        <v>100</v>
      </c>
      <c r="AW254" s="2" t="n">
        <v>100</v>
      </c>
      <c r="AX254" s="2" t="n">
        <v>100</v>
      </c>
      <c r="AY254" s="2" t="n">
        <v>100</v>
      </c>
      <c r="AZ254" s="2" t="n">
        <v>100</v>
      </c>
      <c r="BA254" s="2" t="n">
        <v>100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83.36</v>
      </c>
      <c r="J255" s="2" t="n">
        <v>83.36</v>
      </c>
      <c r="K255" s="2" t="n">
        <v>0</v>
      </c>
      <c r="L255" s="2" t="n">
        <v>83.36</v>
      </c>
      <c r="M255" s="2" t="n">
        <v>83.36</v>
      </c>
      <c r="N255" s="2" t="n">
        <v>83.36</v>
      </c>
      <c r="O255" s="2" t="n">
        <v>83.36</v>
      </c>
      <c r="P255" s="2" t="n">
        <v>83.36</v>
      </c>
      <c r="Q255" s="2" t="n">
        <v>83.36</v>
      </c>
      <c r="R255" s="2" t="n">
        <v>83.36</v>
      </c>
      <c r="S255" s="2" t="n">
        <v>83.36</v>
      </c>
      <c r="T255" s="2" t="n">
        <v>83.36</v>
      </c>
      <c r="U255" s="2" t="n">
        <v>83.36</v>
      </c>
      <c r="V255" s="2" t="n">
        <v>83.36</v>
      </c>
      <c r="W255" s="2" t="n">
        <v>83.36</v>
      </c>
      <c r="X255" s="2" t="n">
        <v>83.36</v>
      </c>
      <c r="Y255" s="2" t="n">
        <v>83.36</v>
      </c>
      <c r="Z255" s="2" t="n">
        <v>83.36</v>
      </c>
      <c r="AA255" s="2" t="n">
        <v>94.04000000000001</v>
      </c>
      <c r="AB255" s="2" t="n">
        <v>94.04000000000001</v>
      </c>
      <c r="AC255" s="2" t="n">
        <v>84.78</v>
      </c>
      <c r="AD255" s="2" t="n">
        <v>94.04000000000001</v>
      </c>
      <c r="AE255" s="2" t="n">
        <v>94.04000000000001</v>
      </c>
      <c r="AF255" s="2" t="n">
        <v>94.04000000000001</v>
      </c>
      <c r="AG255" s="2" t="n">
        <v>100</v>
      </c>
      <c r="AH255" s="2" t="n">
        <v>100</v>
      </c>
      <c r="AI255" s="2" t="n">
        <v>100</v>
      </c>
      <c r="AJ255" s="2" t="n">
        <v>100</v>
      </c>
      <c r="AK255" s="2" t="n">
        <v>100</v>
      </c>
      <c r="AL255" s="2" t="n">
        <v>100</v>
      </c>
      <c r="AM255" s="2" t="n">
        <v>100</v>
      </c>
      <c r="AN255" s="2" t="n">
        <v>100</v>
      </c>
      <c r="AO255" s="2" t="n">
        <v>100</v>
      </c>
      <c r="AP255" s="2" t="n">
        <v>100</v>
      </c>
      <c r="AQ255" s="2" t="n">
        <v>100</v>
      </c>
      <c r="AR255" s="2" t="n">
        <v>100</v>
      </c>
      <c r="AS255" s="2" t="n">
        <v>100</v>
      </c>
      <c r="AT255" s="2" t="n">
        <v>100</v>
      </c>
      <c r="AU255" s="2" t="n">
        <v>100</v>
      </c>
      <c r="AV255" s="2" t="n">
        <v>100</v>
      </c>
      <c r="AW255" s="2" t="n">
        <v>100</v>
      </c>
      <c r="AX255" s="2" t="n">
        <v>100</v>
      </c>
      <c r="AY255" s="2" t="n">
        <v>100</v>
      </c>
      <c r="AZ255" s="2" t="n">
        <v>100</v>
      </c>
      <c r="BA255" s="2" t="n">
        <v>100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83.36</v>
      </c>
      <c r="J256" s="2" t="n">
        <v>83.36</v>
      </c>
      <c r="K256" s="2" t="n">
        <v>0</v>
      </c>
      <c r="L256" s="2" t="n">
        <v>83.36</v>
      </c>
      <c r="M256" s="2" t="n">
        <v>83.36</v>
      </c>
      <c r="N256" s="2" t="n">
        <v>83.36</v>
      </c>
      <c r="O256" s="2" t="n">
        <v>83.36</v>
      </c>
      <c r="P256" s="2" t="n">
        <v>83.36</v>
      </c>
      <c r="Q256" s="2" t="n">
        <v>83.36</v>
      </c>
      <c r="R256" s="2" t="n">
        <v>83.36</v>
      </c>
      <c r="S256" s="2" t="n">
        <v>83.36</v>
      </c>
      <c r="T256" s="2" t="n">
        <v>83.36</v>
      </c>
      <c r="U256" s="2" t="n">
        <v>83.36</v>
      </c>
      <c r="V256" s="2" t="n">
        <v>83.36</v>
      </c>
      <c r="W256" s="2" t="n">
        <v>83.36</v>
      </c>
      <c r="X256" s="2" t="n">
        <v>83.36</v>
      </c>
      <c r="Y256" s="2" t="n">
        <v>83.36</v>
      </c>
      <c r="Z256" s="2" t="n">
        <v>83.36</v>
      </c>
      <c r="AA256" s="2" t="n">
        <v>94.04000000000001</v>
      </c>
      <c r="AB256" s="2" t="n">
        <v>94.04000000000001</v>
      </c>
      <c r="AC256" s="2" t="n">
        <v>84.78</v>
      </c>
      <c r="AD256" s="2" t="n">
        <v>94.04000000000001</v>
      </c>
      <c r="AE256" s="2" t="n">
        <v>94.04000000000001</v>
      </c>
      <c r="AF256" s="2" t="n">
        <v>94.04000000000001</v>
      </c>
      <c r="AG256" s="2" t="n">
        <v>100</v>
      </c>
      <c r="AH256" s="2" t="n">
        <v>100</v>
      </c>
      <c r="AI256" s="2" t="n">
        <v>100</v>
      </c>
      <c r="AJ256" s="2" t="n">
        <v>100</v>
      </c>
      <c r="AK256" s="2" t="n">
        <v>100</v>
      </c>
      <c r="AL256" s="2" t="n">
        <v>100</v>
      </c>
      <c r="AM256" s="2" t="n">
        <v>100</v>
      </c>
      <c r="AN256" s="2" t="n">
        <v>100</v>
      </c>
      <c r="AO256" s="2" t="n">
        <v>100</v>
      </c>
      <c r="AP256" s="2" t="n">
        <v>100</v>
      </c>
      <c r="AQ256" s="2" t="n">
        <v>100</v>
      </c>
      <c r="AR256" s="2" t="n">
        <v>100</v>
      </c>
      <c r="AS256" s="2" t="n">
        <v>100</v>
      </c>
      <c r="AT256" s="2" t="n">
        <v>100</v>
      </c>
      <c r="AU256" s="2" t="n">
        <v>100</v>
      </c>
      <c r="AV256" s="2" t="n">
        <v>100</v>
      </c>
      <c r="AW256" s="2" t="n">
        <v>100</v>
      </c>
      <c r="AX256" s="2" t="n">
        <v>100</v>
      </c>
      <c r="AY256" s="2" t="n">
        <v>100</v>
      </c>
      <c r="AZ256" s="2" t="n">
        <v>100</v>
      </c>
      <c r="BA256" s="2" t="n">
        <v>100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83.36</v>
      </c>
      <c r="J257" s="2" t="n">
        <v>83.36</v>
      </c>
      <c r="K257" s="2" t="n">
        <v>0</v>
      </c>
      <c r="L257" s="2" t="n">
        <v>83.36</v>
      </c>
      <c r="M257" s="2" t="n">
        <v>83.36</v>
      </c>
      <c r="N257" s="2" t="n">
        <v>83.36</v>
      </c>
      <c r="O257" s="2" t="n">
        <v>83.36</v>
      </c>
      <c r="P257" s="2" t="n">
        <v>83.36</v>
      </c>
      <c r="Q257" s="2" t="n">
        <v>83.36</v>
      </c>
      <c r="R257" s="2" t="n">
        <v>83.36</v>
      </c>
      <c r="S257" s="2" t="n">
        <v>83.36</v>
      </c>
      <c r="T257" s="2" t="n">
        <v>83.36</v>
      </c>
      <c r="U257" s="2" t="n">
        <v>83.36</v>
      </c>
      <c r="V257" s="2" t="n">
        <v>83.36</v>
      </c>
      <c r="W257" s="2" t="n">
        <v>83.36</v>
      </c>
      <c r="X257" s="2" t="n">
        <v>83.36</v>
      </c>
      <c r="Y257" s="2" t="n">
        <v>83.36</v>
      </c>
      <c r="Z257" s="2" t="n">
        <v>83.36</v>
      </c>
      <c r="AA257" s="2" t="n">
        <v>94.04000000000001</v>
      </c>
      <c r="AB257" s="2" t="n">
        <v>94.04000000000001</v>
      </c>
      <c r="AC257" s="2" t="n">
        <v>84.78</v>
      </c>
      <c r="AD257" s="2" t="n">
        <v>94.04000000000001</v>
      </c>
      <c r="AE257" s="2" t="n">
        <v>94.04000000000001</v>
      </c>
      <c r="AF257" s="2" t="n">
        <v>94.04000000000001</v>
      </c>
      <c r="AG257" s="2" t="n">
        <v>100</v>
      </c>
      <c r="AH257" s="2" t="n">
        <v>100</v>
      </c>
      <c r="AI257" s="2" t="n">
        <v>100</v>
      </c>
      <c r="AJ257" s="2" t="n">
        <v>100</v>
      </c>
      <c r="AK257" s="2" t="n">
        <v>100</v>
      </c>
      <c r="AL257" s="2" t="n">
        <v>100</v>
      </c>
      <c r="AM257" s="2" t="n">
        <v>100</v>
      </c>
      <c r="AN257" s="2" t="n">
        <v>100</v>
      </c>
      <c r="AO257" s="2" t="n">
        <v>100</v>
      </c>
      <c r="AP257" s="2" t="n">
        <v>100</v>
      </c>
      <c r="AQ257" s="2" t="n">
        <v>100</v>
      </c>
      <c r="AR257" s="2" t="n">
        <v>100</v>
      </c>
      <c r="AS257" s="2" t="n">
        <v>100</v>
      </c>
      <c r="AT257" s="2" t="n">
        <v>100</v>
      </c>
      <c r="AU257" s="2" t="n">
        <v>100</v>
      </c>
      <c r="AV257" s="2" t="n">
        <v>100</v>
      </c>
      <c r="AW257" s="2" t="n">
        <v>100</v>
      </c>
      <c r="AX257" s="2" t="n">
        <v>100</v>
      </c>
      <c r="AY257" s="2" t="n">
        <v>100</v>
      </c>
      <c r="AZ257" s="2" t="n">
        <v>100</v>
      </c>
      <c r="BA257" s="2" t="n">
        <v>100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83.36</v>
      </c>
      <c r="J258" s="2" t="n">
        <v>83.36</v>
      </c>
      <c r="K258" s="2" t="n">
        <v>0</v>
      </c>
      <c r="L258" s="2" t="n">
        <v>83.36</v>
      </c>
      <c r="M258" s="2" t="n">
        <v>83.36</v>
      </c>
      <c r="N258" s="2" t="n">
        <v>83.36</v>
      </c>
      <c r="O258" s="2" t="n">
        <v>83.36</v>
      </c>
      <c r="P258" s="2" t="n">
        <v>83.36</v>
      </c>
      <c r="Q258" s="2" t="n">
        <v>83.36</v>
      </c>
      <c r="R258" s="2" t="n">
        <v>83.36</v>
      </c>
      <c r="S258" s="2" t="n">
        <v>83.36</v>
      </c>
      <c r="T258" s="2" t="n">
        <v>83.36</v>
      </c>
      <c r="U258" s="2" t="n">
        <v>83.36</v>
      </c>
      <c r="V258" s="2" t="n">
        <v>83.36</v>
      </c>
      <c r="W258" s="2" t="n">
        <v>83.36</v>
      </c>
      <c r="X258" s="2" t="n">
        <v>83.36</v>
      </c>
      <c r="Y258" s="2" t="n">
        <v>83.36</v>
      </c>
      <c r="Z258" s="2" t="n">
        <v>83.36</v>
      </c>
      <c r="AA258" s="2" t="n">
        <v>94.04000000000001</v>
      </c>
      <c r="AB258" s="2" t="n">
        <v>94.04000000000001</v>
      </c>
      <c r="AC258" s="2" t="n">
        <v>84.78</v>
      </c>
      <c r="AD258" s="2" t="n">
        <v>94.04000000000001</v>
      </c>
      <c r="AE258" s="2" t="n">
        <v>94.04000000000001</v>
      </c>
      <c r="AF258" s="2" t="n">
        <v>94.04000000000001</v>
      </c>
      <c r="AG258" s="2" t="n">
        <v>100</v>
      </c>
      <c r="AH258" s="2" t="n">
        <v>100</v>
      </c>
      <c r="AI258" s="2" t="n">
        <v>100</v>
      </c>
      <c r="AJ258" s="2" t="n">
        <v>100</v>
      </c>
      <c r="AK258" s="2" t="n">
        <v>100</v>
      </c>
      <c r="AL258" s="2" t="n">
        <v>100</v>
      </c>
      <c r="AM258" s="2" t="n">
        <v>100</v>
      </c>
      <c r="AN258" s="2" t="n">
        <v>100</v>
      </c>
      <c r="AO258" s="2" t="n">
        <v>100</v>
      </c>
      <c r="AP258" s="2" t="n">
        <v>100</v>
      </c>
      <c r="AQ258" s="2" t="n">
        <v>100</v>
      </c>
      <c r="AR258" s="2" t="n">
        <v>100</v>
      </c>
      <c r="AS258" s="2" t="n">
        <v>100</v>
      </c>
      <c r="AT258" s="2" t="n">
        <v>100</v>
      </c>
      <c r="AU258" s="2" t="n">
        <v>100</v>
      </c>
      <c r="AV258" s="2" t="n">
        <v>100</v>
      </c>
      <c r="AW258" s="2" t="n">
        <v>100</v>
      </c>
      <c r="AX258" s="2" t="n">
        <v>100</v>
      </c>
      <c r="AY258" s="2" t="n">
        <v>100</v>
      </c>
      <c r="AZ258" s="2" t="n">
        <v>100</v>
      </c>
      <c r="BA258" s="2" t="n">
        <v>100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83.36</v>
      </c>
      <c r="J259" s="2" t="n">
        <v>83.36</v>
      </c>
      <c r="K259" s="2" t="n">
        <v>0</v>
      </c>
      <c r="L259" s="2" t="n">
        <v>83.36</v>
      </c>
      <c r="M259" s="2" t="n">
        <v>83.36</v>
      </c>
      <c r="N259" s="2" t="n">
        <v>83.36</v>
      </c>
      <c r="O259" s="2" t="n">
        <v>83.36</v>
      </c>
      <c r="P259" s="2" t="n">
        <v>83.36</v>
      </c>
      <c r="Q259" s="2" t="n">
        <v>83.36</v>
      </c>
      <c r="R259" s="2" t="n">
        <v>83.36</v>
      </c>
      <c r="S259" s="2" t="n">
        <v>83.36</v>
      </c>
      <c r="T259" s="2" t="n">
        <v>83.36</v>
      </c>
      <c r="U259" s="2" t="n">
        <v>83.36</v>
      </c>
      <c r="V259" s="2" t="n">
        <v>83.36</v>
      </c>
      <c r="W259" s="2" t="n">
        <v>83.36</v>
      </c>
      <c r="X259" s="2" t="n">
        <v>83.36</v>
      </c>
      <c r="Y259" s="2" t="n">
        <v>83.36</v>
      </c>
      <c r="Z259" s="2" t="n">
        <v>83.36</v>
      </c>
      <c r="AA259" s="2" t="n">
        <v>94.04000000000001</v>
      </c>
      <c r="AB259" s="2" t="n">
        <v>94.04000000000001</v>
      </c>
      <c r="AC259" s="2" t="n">
        <v>84.78</v>
      </c>
      <c r="AD259" s="2" t="n">
        <v>94.04000000000001</v>
      </c>
      <c r="AE259" s="2" t="n">
        <v>94.04000000000001</v>
      </c>
      <c r="AF259" s="2" t="n">
        <v>94.04000000000001</v>
      </c>
      <c r="AG259" s="2" t="n">
        <v>100</v>
      </c>
      <c r="AH259" s="2" t="n">
        <v>100</v>
      </c>
      <c r="AI259" s="2" t="n">
        <v>100</v>
      </c>
      <c r="AJ259" s="2" t="n">
        <v>100</v>
      </c>
      <c r="AK259" s="2" t="n">
        <v>100</v>
      </c>
      <c r="AL259" s="2" t="n">
        <v>100</v>
      </c>
      <c r="AM259" s="2" t="n">
        <v>100</v>
      </c>
      <c r="AN259" s="2" t="n">
        <v>100</v>
      </c>
      <c r="AO259" s="2" t="n">
        <v>100</v>
      </c>
      <c r="AP259" s="2" t="n">
        <v>100</v>
      </c>
      <c r="AQ259" s="2" t="n">
        <v>100</v>
      </c>
      <c r="AR259" s="2" t="n">
        <v>100</v>
      </c>
      <c r="AS259" s="2" t="n">
        <v>100</v>
      </c>
      <c r="AT259" s="2" t="n">
        <v>100</v>
      </c>
      <c r="AU259" s="2" t="n">
        <v>100</v>
      </c>
      <c r="AV259" s="2" t="n">
        <v>100</v>
      </c>
      <c r="AW259" s="2" t="n">
        <v>100</v>
      </c>
      <c r="AX259" s="2" t="n">
        <v>100</v>
      </c>
      <c r="AY259" s="2" t="n">
        <v>100</v>
      </c>
      <c r="AZ259" s="2" t="n">
        <v>100</v>
      </c>
      <c r="BA259" s="2" t="n">
        <v>100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83.36</v>
      </c>
      <c r="J260" s="2" t="n">
        <v>83.36</v>
      </c>
      <c r="K260" s="2" t="n">
        <v>0</v>
      </c>
      <c r="L260" s="2" t="n">
        <v>83.36</v>
      </c>
      <c r="M260" s="2" t="n">
        <v>83.36</v>
      </c>
      <c r="N260" s="2" t="n">
        <v>83.36</v>
      </c>
      <c r="O260" s="2" t="n">
        <v>83.36</v>
      </c>
      <c r="P260" s="2" t="n">
        <v>83.36</v>
      </c>
      <c r="Q260" s="2" t="n">
        <v>83.36</v>
      </c>
      <c r="R260" s="2" t="n">
        <v>83.36</v>
      </c>
      <c r="S260" s="2" t="n">
        <v>83.36</v>
      </c>
      <c r="T260" s="2" t="n">
        <v>83.36</v>
      </c>
      <c r="U260" s="2" t="n">
        <v>83.36</v>
      </c>
      <c r="V260" s="2" t="n">
        <v>83.36</v>
      </c>
      <c r="W260" s="2" t="n">
        <v>83.36</v>
      </c>
      <c r="X260" s="2" t="n">
        <v>83.36</v>
      </c>
      <c r="Y260" s="2" t="n">
        <v>83.36</v>
      </c>
      <c r="Z260" s="2" t="n">
        <v>83.36</v>
      </c>
      <c r="AA260" s="2" t="n">
        <v>94.04000000000001</v>
      </c>
      <c r="AB260" s="2" t="n">
        <v>94.04000000000001</v>
      </c>
      <c r="AC260" s="2" t="n">
        <v>84.78</v>
      </c>
      <c r="AD260" s="2" t="n">
        <v>94.04000000000001</v>
      </c>
      <c r="AE260" s="2" t="n">
        <v>94.04000000000001</v>
      </c>
      <c r="AF260" s="2" t="n">
        <v>94.04000000000001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83.36</v>
      </c>
      <c r="J261" s="2" t="n">
        <v>83.36</v>
      </c>
      <c r="K261" s="2" t="n">
        <v>0</v>
      </c>
      <c r="L261" s="2" t="n">
        <v>83.36</v>
      </c>
      <c r="M261" s="2" t="n">
        <v>83.36</v>
      </c>
      <c r="N261" s="2" t="n">
        <v>83.36</v>
      </c>
      <c r="O261" s="2" t="n">
        <v>83.36</v>
      </c>
      <c r="P261" s="2" t="n">
        <v>83.36</v>
      </c>
      <c r="Q261" s="2" t="n">
        <v>83.36</v>
      </c>
      <c r="R261" s="2" t="n">
        <v>83.36</v>
      </c>
      <c r="S261" s="2" t="n">
        <v>83.36</v>
      </c>
      <c r="T261" s="2" t="n">
        <v>83.36</v>
      </c>
      <c r="U261" s="2" t="n">
        <v>83.36</v>
      </c>
      <c r="V261" s="2" t="n">
        <v>83.36</v>
      </c>
      <c r="W261" s="2" t="n">
        <v>83.36</v>
      </c>
      <c r="X261" s="2" t="n">
        <v>83.36</v>
      </c>
      <c r="Y261" s="2" t="n">
        <v>83.36</v>
      </c>
      <c r="Z261" s="2" t="n">
        <v>83.36</v>
      </c>
      <c r="AA261" s="2" t="n">
        <v>94.04000000000001</v>
      </c>
      <c r="AB261" s="2" t="n">
        <v>94.04000000000001</v>
      </c>
      <c r="AC261" s="2" t="n">
        <v>84.78</v>
      </c>
      <c r="AD261" s="2" t="n">
        <v>94.04000000000001</v>
      </c>
      <c r="AE261" s="2" t="n">
        <v>94.04000000000001</v>
      </c>
      <c r="AF261" s="2" t="n">
        <v>94.04000000000001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83.36</v>
      </c>
      <c r="J262" s="2" t="n">
        <v>83.36</v>
      </c>
      <c r="K262" s="2" t="n">
        <v>0</v>
      </c>
      <c r="L262" s="2" t="n">
        <v>83.36</v>
      </c>
      <c r="M262" s="2" t="n">
        <v>83.36</v>
      </c>
      <c r="N262" s="2" t="n">
        <v>83.36</v>
      </c>
      <c r="O262" s="2" t="n">
        <v>83.36</v>
      </c>
      <c r="P262" s="2" t="n">
        <v>83.36</v>
      </c>
      <c r="Q262" s="2" t="n">
        <v>83.36</v>
      </c>
      <c r="R262" s="2" t="n">
        <v>83.36</v>
      </c>
      <c r="S262" s="2" t="n">
        <v>83.36</v>
      </c>
      <c r="T262" s="2" t="n">
        <v>83.36</v>
      </c>
      <c r="U262" s="2" t="n">
        <v>83.36</v>
      </c>
      <c r="V262" s="2" t="n">
        <v>83.36</v>
      </c>
      <c r="W262" s="2" t="n">
        <v>83.36</v>
      </c>
      <c r="X262" s="2" t="n">
        <v>83.36</v>
      </c>
      <c r="Y262" s="2" t="n">
        <v>83.36</v>
      </c>
      <c r="Z262" s="2" t="n">
        <v>83.36</v>
      </c>
      <c r="AA262" s="2" t="n">
        <v>94.04000000000001</v>
      </c>
      <c r="AB262" s="2" t="n">
        <v>94.04000000000001</v>
      </c>
      <c r="AC262" s="2" t="n">
        <v>84.78</v>
      </c>
      <c r="AD262" s="2" t="n">
        <v>94.04000000000001</v>
      </c>
      <c r="AE262" s="2" t="n">
        <v>94.04000000000001</v>
      </c>
      <c r="AF262" s="2" t="n">
        <v>94.04000000000001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83.36</v>
      </c>
      <c r="J263" s="2" t="n">
        <v>83.36</v>
      </c>
      <c r="K263" s="2" t="n">
        <v>0</v>
      </c>
      <c r="L263" s="2" t="n">
        <v>83.36</v>
      </c>
      <c r="M263" s="2" t="n">
        <v>83.36</v>
      </c>
      <c r="N263" s="2" t="n">
        <v>83.36</v>
      </c>
      <c r="O263" s="2" t="n">
        <v>83.36</v>
      </c>
      <c r="P263" s="2" t="n">
        <v>83.36</v>
      </c>
      <c r="Q263" s="2" t="n">
        <v>83.36</v>
      </c>
      <c r="R263" s="2" t="n">
        <v>83.36</v>
      </c>
      <c r="S263" s="2" t="n">
        <v>83.36</v>
      </c>
      <c r="T263" s="2" t="n">
        <v>83.36</v>
      </c>
      <c r="U263" s="2" t="n">
        <v>83.36</v>
      </c>
      <c r="V263" s="2" t="n">
        <v>83.36</v>
      </c>
      <c r="W263" s="2" t="n">
        <v>83.36</v>
      </c>
      <c r="X263" s="2" t="n">
        <v>83.36</v>
      </c>
      <c r="Y263" s="2" t="n">
        <v>83.36</v>
      </c>
      <c r="Z263" s="2" t="n">
        <v>83.36</v>
      </c>
      <c r="AA263" s="2" t="n">
        <v>94.04000000000001</v>
      </c>
      <c r="AB263" s="2" t="n">
        <v>94.04000000000001</v>
      </c>
      <c r="AC263" s="2" t="n">
        <v>84.78</v>
      </c>
      <c r="AD263" s="2" t="n">
        <v>94.04000000000001</v>
      </c>
      <c r="AE263" s="2" t="n">
        <v>94.04000000000001</v>
      </c>
      <c r="AF263" s="2" t="n">
        <v>94.04000000000001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83.36</v>
      </c>
      <c r="J264" s="2" t="n">
        <v>83.36</v>
      </c>
      <c r="K264" s="2" t="n">
        <v>0</v>
      </c>
      <c r="L264" s="2" t="n">
        <v>83.36</v>
      </c>
      <c r="M264" s="2" t="n">
        <v>83.36</v>
      </c>
      <c r="N264" s="2" t="n">
        <v>83.36</v>
      </c>
      <c r="O264" s="2" t="n">
        <v>83.36</v>
      </c>
      <c r="P264" s="2" t="n">
        <v>83.36</v>
      </c>
      <c r="Q264" s="2" t="n">
        <v>83.36</v>
      </c>
      <c r="R264" s="2" t="n">
        <v>83.36</v>
      </c>
      <c r="S264" s="2" t="n">
        <v>83.36</v>
      </c>
      <c r="T264" s="2" t="n">
        <v>83.36</v>
      </c>
      <c r="U264" s="2" t="n">
        <v>83.36</v>
      </c>
      <c r="V264" s="2" t="n">
        <v>83.36</v>
      </c>
      <c r="W264" s="2" t="n">
        <v>83.36</v>
      </c>
      <c r="X264" s="2" t="n">
        <v>83.36</v>
      </c>
      <c r="Y264" s="2" t="n">
        <v>83.36</v>
      </c>
      <c r="Z264" s="2" t="n">
        <v>83.36</v>
      </c>
      <c r="AA264" s="2" t="n">
        <v>94.04000000000001</v>
      </c>
      <c r="AB264" s="2" t="n">
        <v>94.04000000000001</v>
      </c>
      <c r="AC264" s="2" t="n">
        <v>84.78</v>
      </c>
      <c r="AD264" s="2" t="n">
        <v>94.04000000000001</v>
      </c>
      <c r="AE264" s="2" t="n">
        <v>94.04000000000001</v>
      </c>
      <c r="AF264" s="2" t="n">
        <v>94.04000000000001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83.36</v>
      </c>
      <c r="J265" s="2" t="n">
        <v>83.36</v>
      </c>
      <c r="K265" s="2" t="n">
        <v>0</v>
      </c>
      <c r="L265" s="2" t="n">
        <v>83.36</v>
      </c>
      <c r="M265" s="2" t="n">
        <v>83.36</v>
      </c>
      <c r="N265" s="2" t="n">
        <v>83.36</v>
      </c>
      <c r="O265" s="2" t="n">
        <v>83.36</v>
      </c>
      <c r="P265" s="2" t="n">
        <v>83.36</v>
      </c>
      <c r="Q265" s="2" t="n">
        <v>83.36</v>
      </c>
      <c r="R265" s="2" t="n">
        <v>83.36</v>
      </c>
      <c r="S265" s="2" t="n">
        <v>83.36</v>
      </c>
      <c r="T265" s="2" t="n">
        <v>83.36</v>
      </c>
      <c r="U265" s="2" t="n">
        <v>83.36</v>
      </c>
      <c r="V265" s="2" t="n">
        <v>83.36</v>
      </c>
      <c r="W265" s="2" t="n">
        <v>83.36</v>
      </c>
      <c r="X265" s="2" t="n">
        <v>83.36</v>
      </c>
      <c r="Y265" s="2" t="n">
        <v>83.36</v>
      </c>
      <c r="Z265" s="2" t="n">
        <v>83.36</v>
      </c>
      <c r="AA265" s="2" t="n">
        <v>94.04000000000001</v>
      </c>
      <c r="AB265" s="2" t="n">
        <v>94.04000000000001</v>
      </c>
      <c r="AC265" s="2" t="n">
        <v>84.78</v>
      </c>
      <c r="AD265" s="2" t="n">
        <v>94.04000000000001</v>
      </c>
      <c r="AE265" s="2" t="n">
        <v>94.04000000000001</v>
      </c>
      <c r="AF265" s="2" t="n">
        <v>94.04000000000001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83.36</v>
      </c>
      <c r="J266" s="2" t="n">
        <v>83.36</v>
      </c>
      <c r="K266" s="2" t="n">
        <v>0</v>
      </c>
      <c r="L266" s="2" t="n">
        <v>83.36</v>
      </c>
      <c r="M266" s="2" t="n">
        <v>83.36</v>
      </c>
      <c r="N266" s="2" t="n">
        <v>83.36</v>
      </c>
      <c r="O266" s="2" t="n">
        <v>83.36</v>
      </c>
      <c r="P266" s="2" t="n">
        <v>83.36</v>
      </c>
      <c r="Q266" s="2" t="n">
        <v>83.36</v>
      </c>
      <c r="R266" s="2" t="n">
        <v>83.36</v>
      </c>
      <c r="S266" s="2" t="n">
        <v>83.36</v>
      </c>
      <c r="T266" s="2" t="n">
        <v>83.36</v>
      </c>
      <c r="U266" s="2" t="n">
        <v>83.36</v>
      </c>
      <c r="V266" s="2" t="n">
        <v>83.36</v>
      </c>
      <c r="W266" s="2" t="n">
        <v>83.36</v>
      </c>
      <c r="X266" s="2" t="n">
        <v>83.36</v>
      </c>
      <c r="Y266" s="2" t="n">
        <v>83.36</v>
      </c>
      <c r="Z266" s="2" t="n">
        <v>83.36</v>
      </c>
      <c r="AA266" s="2" t="n">
        <v>94.04000000000001</v>
      </c>
      <c r="AB266" s="2" t="n">
        <v>94.04000000000001</v>
      </c>
      <c r="AC266" s="2" t="n">
        <v>84.78</v>
      </c>
      <c r="AD266" s="2" t="n">
        <v>94.04000000000001</v>
      </c>
      <c r="AE266" s="2" t="n">
        <v>94.04000000000001</v>
      </c>
      <c r="AF266" s="2" t="n">
        <v>94.04000000000001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83.36</v>
      </c>
      <c r="J267" s="2" t="n">
        <v>83.36</v>
      </c>
      <c r="K267" s="2" t="n">
        <v>0</v>
      </c>
      <c r="L267" s="2" t="n">
        <v>83.36</v>
      </c>
      <c r="M267" s="2" t="n">
        <v>83.36</v>
      </c>
      <c r="N267" s="2" t="n">
        <v>83.36</v>
      </c>
      <c r="O267" s="2" t="n">
        <v>83.36</v>
      </c>
      <c r="P267" s="2" t="n">
        <v>83.36</v>
      </c>
      <c r="Q267" s="2" t="n">
        <v>83.36</v>
      </c>
      <c r="R267" s="2" t="n">
        <v>83.36</v>
      </c>
      <c r="S267" s="2" t="n">
        <v>83.36</v>
      </c>
      <c r="T267" s="2" t="n">
        <v>83.36</v>
      </c>
      <c r="U267" s="2" t="n">
        <v>83.36</v>
      </c>
      <c r="V267" s="2" t="n">
        <v>83.36</v>
      </c>
      <c r="W267" s="2" t="n">
        <v>83.36</v>
      </c>
      <c r="X267" s="2" t="n">
        <v>83.36</v>
      </c>
      <c r="Y267" s="2" t="n">
        <v>83.36</v>
      </c>
      <c r="Z267" s="2" t="n">
        <v>83.36</v>
      </c>
      <c r="AA267" s="2" t="n">
        <v>94.04000000000001</v>
      </c>
      <c r="AB267" s="2" t="n">
        <v>94.04000000000001</v>
      </c>
      <c r="AC267" s="2" t="n">
        <v>84.78</v>
      </c>
      <c r="AD267" s="2" t="n">
        <v>94.04000000000001</v>
      </c>
      <c r="AE267" s="2" t="n">
        <v>94.04000000000001</v>
      </c>
      <c r="AF267" s="2" t="n">
        <v>94.04000000000001</v>
      </c>
      <c r="AG267" s="2" t="n">
        <v>100</v>
      </c>
      <c r="AH267" s="2" t="n">
        <v>100</v>
      </c>
      <c r="AI267" s="2" t="n">
        <v>100</v>
      </c>
      <c r="AJ267" s="2" t="n">
        <v>100</v>
      </c>
      <c r="AK267" s="2" t="n">
        <v>100</v>
      </c>
      <c r="AL267" s="2" t="n">
        <v>100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83.36</v>
      </c>
      <c r="J268" s="2" t="n">
        <v>83.36</v>
      </c>
      <c r="K268" s="2" t="n">
        <v>0</v>
      </c>
      <c r="L268" s="2" t="n">
        <v>83.36</v>
      </c>
      <c r="M268" s="2" t="n">
        <v>83.36</v>
      </c>
      <c r="N268" s="2" t="n">
        <v>83.36</v>
      </c>
      <c r="O268" s="2" t="n">
        <v>83.36</v>
      </c>
      <c r="P268" s="2" t="n">
        <v>83.36</v>
      </c>
      <c r="Q268" s="2" t="n">
        <v>83.36</v>
      </c>
      <c r="R268" s="2" t="n">
        <v>83.36</v>
      </c>
      <c r="S268" s="2" t="n">
        <v>83.36</v>
      </c>
      <c r="T268" s="2" t="n">
        <v>83.36</v>
      </c>
      <c r="U268" s="2" t="n">
        <v>83.36</v>
      </c>
      <c r="V268" s="2" t="n">
        <v>83.36</v>
      </c>
      <c r="W268" s="2" t="n">
        <v>83.36</v>
      </c>
      <c r="X268" s="2" t="n">
        <v>83.36</v>
      </c>
      <c r="Y268" s="2" t="n">
        <v>83.36</v>
      </c>
      <c r="Z268" s="2" t="n">
        <v>83.36</v>
      </c>
      <c r="AA268" s="2" t="n">
        <v>94.04000000000001</v>
      </c>
      <c r="AB268" s="2" t="n">
        <v>94.04000000000001</v>
      </c>
      <c r="AC268" s="2" t="n">
        <v>84.78</v>
      </c>
      <c r="AD268" s="2" t="n">
        <v>94.04000000000001</v>
      </c>
      <c r="AE268" s="2" t="n">
        <v>94.04000000000001</v>
      </c>
      <c r="AF268" s="2" t="n">
        <v>94.04000000000001</v>
      </c>
      <c r="AG268" s="2" t="n">
        <v>100</v>
      </c>
      <c r="AH268" s="2" t="n">
        <v>100</v>
      </c>
      <c r="AI268" s="2" t="n">
        <v>100</v>
      </c>
      <c r="AJ268" s="2" t="n">
        <v>100</v>
      </c>
      <c r="AK268" s="2" t="n">
        <v>100</v>
      </c>
      <c r="AL268" s="2" t="n">
        <v>100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83.36</v>
      </c>
      <c r="J269" s="2" t="n">
        <v>83.36</v>
      </c>
      <c r="K269" s="2" t="n">
        <v>0</v>
      </c>
      <c r="L269" s="2" t="n">
        <v>83.36</v>
      </c>
      <c r="M269" s="2" t="n">
        <v>83.36</v>
      </c>
      <c r="N269" s="2" t="n">
        <v>83.36</v>
      </c>
      <c r="O269" s="2" t="n">
        <v>83.36</v>
      </c>
      <c r="P269" s="2" t="n">
        <v>83.36</v>
      </c>
      <c r="Q269" s="2" t="n">
        <v>83.36</v>
      </c>
      <c r="R269" s="2" t="n">
        <v>83.36</v>
      </c>
      <c r="S269" s="2" t="n">
        <v>83.36</v>
      </c>
      <c r="T269" s="2" t="n">
        <v>83.36</v>
      </c>
      <c r="U269" s="2" t="n">
        <v>83.36</v>
      </c>
      <c r="V269" s="2" t="n">
        <v>83.36</v>
      </c>
      <c r="W269" s="2" t="n">
        <v>83.36</v>
      </c>
      <c r="X269" s="2" t="n">
        <v>83.36</v>
      </c>
      <c r="Y269" s="2" t="n">
        <v>83.36</v>
      </c>
      <c r="Z269" s="2" t="n">
        <v>83.36</v>
      </c>
      <c r="AA269" s="2" t="n">
        <v>94.04000000000001</v>
      </c>
      <c r="AB269" s="2" t="n">
        <v>94.04000000000001</v>
      </c>
      <c r="AC269" s="2" t="n">
        <v>84.78</v>
      </c>
      <c r="AD269" s="2" t="n">
        <v>94.04000000000001</v>
      </c>
      <c r="AE269" s="2" t="n">
        <v>94.04000000000001</v>
      </c>
      <c r="AF269" s="2" t="n">
        <v>94.04000000000001</v>
      </c>
      <c r="AG269" s="2" t="n">
        <v>100</v>
      </c>
      <c r="AH269" s="2" t="n">
        <v>100</v>
      </c>
      <c r="AI269" s="2" t="n">
        <v>100</v>
      </c>
      <c r="AJ269" s="2" t="n">
        <v>100</v>
      </c>
      <c r="AK269" s="2" t="n">
        <v>100</v>
      </c>
      <c r="AL269" s="2" t="n">
        <v>100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83.36</v>
      </c>
      <c r="J270" s="2" t="n">
        <v>83.36</v>
      </c>
      <c r="K270" s="2" t="n">
        <v>0</v>
      </c>
      <c r="L270" s="2" t="n">
        <v>83.36</v>
      </c>
      <c r="M270" s="2" t="n">
        <v>83.36</v>
      </c>
      <c r="N270" s="2" t="n">
        <v>83.36</v>
      </c>
      <c r="O270" s="2" t="n">
        <v>83.36</v>
      </c>
      <c r="P270" s="2" t="n">
        <v>83.36</v>
      </c>
      <c r="Q270" s="2" t="n">
        <v>83.36</v>
      </c>
      <c r="R270" s="2" t="n">
        <v>83.36</v>
      </c>
      <c r="S270" s="2" t="n">
        <v>83.36</v>
      </c>
      <c r="T270" s="2" t="n">
        <v>83.36</v>
      </c>
      <c r="U270" s="2" t="n">
        <v>83.36</v>
      </c>
      <c r="V270" s="2" t="n">
        <v>83.36</v>
      </c>
      <c r="W270" s="2" t="n">
        <v>83.36</v>
      </c>
      <c r="X270" s="2" t="n">
        <v>83.36</v>
      </c>
      <c r="Y270" s="2" t="n">
        <v>83.36</v>
      </c>
      <c r="Z270" s="2" t="n">
        <v>83.36</v>
      </c>
      <c r="AA270" s="2" t="n">
        <v>94.04000000000001</v>
      </c>
      <c r="AB270" s="2" t="n">
        <v>94.04000000000001</v>
      </c>
      <c r="AC270" s="2" t="n">
        <v>84.78</v>
      </c>
      <c r="AD270" s="2" t="n">
        <v>94.04000000000001</v>
      </c>
      <c r="AE270" s="2" t="n">
        <v>94.04000000000001</v>
      </c>
      <c r="AF270" s="2" t="n">
        <v>94.04000000000001</v>
      </c>
      <c r="AG270" s="2" t="n">
        <v>100</v>
      </c>
      <c r="AH270" s="2" t="n">
        <v>100</v>
      </c>
      <c r="AI270" s="2" t="n">
        <v>100</v>
      </c>
      <c r="AJ270" s="2" t="n">
        <v>100</v>
      </c>
      <c r="AK270" s="2" t="n">
        <v>100</v>
      </c>
      <c r="AL270" s="2" t="n">
        <v>100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83.36</v>
      </c>
      <c r="J271" s="2" t="n">
        <v>83.36</v>
      </c>
      <c r="K271" s="2" t="n">
        <v>0</v>
      </c>
      <c r="L271" s="2" t="n">
        <v>83.36</v>
      </c>
      <c r="M271" s="2" t="n">
        <v>83.36</v>
      </c>
      <c r="N271" s="2" t="n">
        <v>83.36</v>
      </c>
      <c r="O271" s="2" t="n">
        <v>83.36</v>
      </c>
      <c r="P271" s="2" t="n">
        <v>83.36</v>
      </c>
      <c r="Q271" s="2" t="n">
        <v>83.36</v>
      </c>
      <c r="R271" s="2" t="n">
        <v>83.36</v>
      </c>
      <c r="S271" s="2" t="n">
        <v>83.36</v>
      </c>
      <c r="T271" s="2" t="n">
        <v>83.36</v>
      </c>
      <c r="U271" s="2" t="n">
        <v>83.36</v>
      </c>
      <c r="V271" s="2" t="n">
        <v>83.36</v>
      </c>
      <c r="W271" s="2" t="n">
        <v>83.36</v>
      </c>
      <c r="X271" s="2" t="n">
        <v>83.36</v>
      </c>
      <c r="Y271" s="2" t="n">
        <v>83.36</v>
      </c>
      <c r="Z271" s="2" t="n">
        <v>83.36</v>
      </c>
      <c r="AA271" s="2" t="n">
        <v>94.04000000000001</v>
      </c>
      <c r="AB271" s="2" t="n">
        <v>94.04000000000001</v>
      </c>
      <c r="AC271" s="2" t="n">
        <v>84.78</v>
      </c>
      <c r="AD271" s="2" t="n">
        <v>94.04000000000001</v>
      </c>
      <c r="AE271" s="2" t="n">
        <v>94.04000000000001</v>
      </c>
      <c r="AF271" s="2" t="n">
        <v>94.04000000000001</v>
      </c>
      <c r="AG271" s="2" t="n">
        <v>100</v>
      </c>
      <c r="AH271" s="2" t="n">
        <v>100</v>
      </c>
      <c r="AI271" s="2" t="n">
        <v>100</v>
      </c>
      <c r="AJ271" s="2" t="n">
        <v>100</v>
      </c>
      <c r="AK271" s="2" t="n">
        <v>100</v>
      </c>
      <c r="AL271" s="2" t="n">
        <v>100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83.36</v>
      </c>
      <c r="J272" s="2" t="n">
        <v>83.36</v>
      </c>
      <c r="K272" s="2" t="n">
        <v>0</v>
      </c>
      <c r="L272" s="2" t="n">
        <v>83.36</v>
      </c>
      <c r="M272" s="2" t="n">
        <v>83.36</v>
      </c>
      <c r="N272" s="2" t="n">
        <v>83.36</v>
      </c>
      <c r="O272" s="2" t="n">
        <v>83.36</v>
      </c>
      <c r="P272" s="2" t="n">
        <v>83.36</v>
      </c>
      <c r="Q272" s="2" t="n">
        <v>83.36</v>
      </c>
      <c r="R272" s="2" t="n">
        <v>83.36</v>
      </c>
      <c r="S272" s="2" t="n">
        <v>83.36</v>
      </c>
      <c r="T272" s="2" t="n">
        <v>83.36</v>
      </c>
      <c r="U272" s="2" t="n">
        <v>83.36</v>
      </c>
      <c r="V272" s="2" t="n">
        <v>83.36</v>
      </c>
      <c r="W272" s="2" t="n">
        <v>83.36</v>
      </c>
      <c r="X272" s="2" t="n">
        <v>83.36</v>
      </c>
      <c r="Y272" s="2" t="n">
        <v>83.36</v>
      </c>
      <c r="Z272" s="2" t="n">
        <v>83.36</v>
      </c>
      <c r="AA272" s="2" t="n">
        <v>94.04000000000001</v>
      </c>
      <c r="AB272" s="2" t="n">
        <v>94.04000000000001</v>
      </c>
      <c r="AC272" s="2" t="n">
        <v>84.78</v>
      </c>
      <c r="AD272" s="2" t="n">
        <v>94.04000000000001</v>
      </c>
      <c r="AE272" s="2" t="n">
        <v>94.04000000000001</v>
      </c>
      <c r="AF272" s="2" t="n">
        <v>94.04000000000001</v>
      </c>
      <c r="AG272" s="2" t="n">
        <v>100</v>
      </c>
      <c r="AH272" s="2" t="n">
        <v>100</v>
      </c>
      <c r="AI272" s="2" t="n">
        <v>100</v>
      </c>
      <c r="AJ272" s="2" t="n">
        <v>100</v>
      </c>
      <c r="AK272" s="2" t="n">
        <v>100</v>
      </c>
      <c r="AL272" s="2" t="n">
        <v>100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83.36</v>
      </c>
      <c r="J273" s="2" t="n">
        <v>83.36</v>
      </c>
      <c r="K273" s="2" t="n">
        <v>0</v>
      </c>
      <c r="L273" s="2" t="n">
        <v>83.36</v>
      </c>
      <c r="M273" s="2" t="n">
        <v>83.36</v>
      </c>
      <c r="N273" s="2" t="n">
        <v>83.36</v>
      </c>
      <c r="O273" s="2" t="n">
        <v>83.36</v>
      </c>
      <c r="P273" s="2" t="n">
        <v>83.36</v>
      </c>
      <c r="Q273" s="2" t="n">
        <v>83.36</v>
      </c>
      <c r="R273" s="2" t="n">
        <v>83.36</v>
      </c>
      <c r="S273" s="2" t="n">
        <v>83.36</v>
      </c>
      <c r="T273" s="2" t="n">
        <v>83.36</v>
      </c>
      <c r="U273" s="2" t="n">
        <v>83.36</v>
      </c>
      <c r="V273" s="2" t="n">
        <v>83.36</v>
      </c>
      <c r="W273" s="2" t="n">
        <v>83.36</v>
      </c>
      <c r="X273" s="2" t="n">
        <v>83.36</v>
      </c>
      <c r="Y273" s="2" t="n">
        <v>83.36</v>
      </c>
      <c r="Z273" s="2" t="n">
        <v>83.36</v>
      </c>
      <c r="AA273" s="2" t="n">
        <v>94.04000000000001</v>
      </c>
      <c r="AB273" s="2" t="n">
        <v>94.04000000000001</v>
      </c>
      <c r="AC273" s="2" t="n">
        <v>84.78</v>
      </c>
      <c r="AD273" s="2" t="n">
        <v>94.04000000000001</v>
      </c>
      <c r="AE273" s="2" t="n">
        <v>94.04000000000001</v>
      </c>
      <c r="AF273" s="2" t="n">
        <v>94.04000000000001</v>
      </c>
      <c r="AG273" s="2" t="n">
        <v>100</v>
      </c>
      <c r="AH273" s="2" t="n">
        <v>100</v>
      </c>
      <c r="AI273" s="2" t="n">
        <v>100</v>
      </c>
      <c r="AJ273" s="2" t="n">
        <v>100</v>
      </c>
      <c r="AK273" s="2" t="n">
        <v>100</v>
      </c>
      <c r="AL273" s="2" t="n">
        <v>100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83.36</v>
      </c>
      <c r="J274" s="2" t="n">
        <v>83.36</v>
      </c>
      <c r="K274" s="2" t="n">
        <v>0</v>
      </c>
      <c r="L274" s="2" t="n">
        <v>83.36</v>
      </c>
      <c r="M274" s="2" t="n">
        <v>83.36</v>
      </c>
      <c r="N274" s="2" t="n">
        <v>83.36</v>
      </c>
      <c r="O274" s="2" t="n">
        <v>83.36</v>
      </c>
      <c r="P274" s="2" t="n">
        <v>83.36</v>
      </c>
      <c r="Q274" s="2" t="n">
        <v>83.36</v>
      </c>
      <c r="R274" s="2" t="n">
        <v>83.36</v>
      </c>
      <c r="S274" s="2" t="n">
        <v>83.36</v>
      </c>
      <c r="T274" s="2" t="n">
        <v>83.36</v>
      </c>
      <c r="U274" s="2" t="n">
        <v>83.36</v>
      </c>
      <c r="V274" s="2" t="n">
        <v>83.36</v>
      </c>
      <c r="W274" s="2" t="n">
        <v>83.36</v>
      </c>
      <c r="X274" s="2" t="n">
        <v>83.36</v>
      </c>
      <c r="Y274" s="2" t="n">
        <v>83.36</v>
      </c>
      <c r="Z274" s="2" t="n">
        <v>83.36</v>
      </c>
      <c r="AA274" s="2" t="n">
        <v>94.04000000000001</v>
      </c>
      <c r="AB274" s="2" t="n">
        <v>94.04000000000001</v>
      </c>
      <c r="AC274" s="2" t="n">
        <v>84.78</v>
      </c>
      <c r="AD274" s="2" t="n">
        <v>94.04000000000001</v>
      </c>
      <c r="AE274" s="2" t="n">
        <v>94.04000000000001</v>
      </c>
      <c r="AF274" s="2" t="n">
        <v>94.04000000000001</v>
      </c>
      <c r="AG274" s="2" t="n">
        <v>100</v>
      </c>
      <c r="AH274" s="2" t="n">
        <v>100</v>
      </c>
      <c r="AI274" s="2" t="n">
        <v>100</v>
      </c>
      <c r="AJ274" s="2" t="n">
        <v>100</v>
      </c>
      <c r="AK274" s="2" t="n">
        <v>100</v>
      </c>
      <c r="AL274" s="2" t="n">
        <v>100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83.36</v>
      </c>
      <c r="J275" s="2" t="n">
        <v>83.36</v>
      </c>
      <c r="K275" s="2" t="n">
        <v>0</v>
      </c>
      <c r="L275" s="2" t="n">
        <v>83.36</v>
      </c>
      <c r="M275" s="2" t="n">
        <v>83.36</v>
      </c>
      <c r="N275" s="2" t="n">
        <v>83.36</v>
      </c>
      <c r="O275" s="2" t="n">
        <v>83.36</v>
      </c>
      <c r="P275" s="2" t="n">
        <v>83.36</v>
      </c>
      <c r="Q275" s="2" t="n">
        <v>83.36</v>
      </c>
      <c r="R275" s="2" t="n">
        <v>83.36</v>
      </c>
      <c r="S275" s="2" t="n">
        <v>83.36</v>
      </c>
      <c r="T275" s="2" t="n">
        <v>83.36</v>
      </c>
      <c r="U275" s="2" t="n">
        <v>83.36</v>
      </c>
      <c r="V275" s="2" t="n">
        <v>83.36</v>
      </c>
      <c r="W275" s="2" t="n">
        <v>83.36</v>
      </c>
      <c r="X275" s="2" t="n">
        <v>83.36</v>
      </c>
      <c r="Y275" s="2" t="n">
        <v>83.36</v>
      </c>
      <c r="Z275" s="2" t="n">
        <v>83.36</v>
      </c>
      <c r="AA275" s="2" t="n">
        <v>94.04000000000001</v>
      </c>
      <c r="AB275" s="2" t="n">
        <v>94.04000000000001</v>
      </c>
      <c r="AC275" s="2" t="n">
        <v>84.78</v>
      </c>
      <c r="AD275" s="2" t="n">
        <v>94.04000000000001</v>
      </c>
      <c r="AE275" s="2" t="n">
        <v>94.04000000000001</v>
      </c>
      <c r="AF275" s="2" t="n">
        <v>94.04000000000001</v>
      </c>
      <c r="AG275" s="2" t="n">
        <v>100</v>
      </c>
      <c r="AH275" s="2" t="n">
        <v>100</v>
      </c>
      <c r="AI275" s="2" t="n">
        <v>100</v>
      </c>
      <c r="AJ275" s="2" t="n">
        <v>100</v>
      </c>
      <c r="AK275" s="2" t="n">
        <v>100</v>
      </c>
      <c r="AL275" s="2" t="n">
        <v>100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83.36</v>
      </c>
      <c r="J276" s="2" t="n">
        <v>83.36</v>
      </c>
      <c r="K276" s="2" t="n">
        <v>0</v>
      </c>
      <c r="L276" s="2" t="n">
        <v>83.36</v>
      </c>
      <c r="M276" s="2" t="n">
        <v>83.36</v>
      </c>
      <c r="N276" s="2" t="n">
        <v>83.36</v>
      </c>
      <c r="O276" s="2" t="n">
        <v>83.36</v>
      </c>
      <c r="P276" s="2" t="n">
        <v>83.36</v>
      </c>
      <c r="Q276" s="2" t="n">
        <v>83.36</v>
      </c>
      <c r="R276" s="2" t="n">
        <v>83.36</v>
      </c>
      <c r="S276" s="2" t="n">
        <v>83.36</v>
      </c>
      <c r="T276" s="2" t="n">
        <v>83.36</v>
      </c>
      <c r="U276" s="2" t="n">
        <v>83.36</v>
      </c>
      <c r="V276" s="2" t="n">
        <v>83.36</v>
      </c>
      <c r="W276" s="2" t="n">
        <v>83.36</v>
      </c>
      <c r="X276" s="2" t="n">
        <v>83.36</v>
      </c>
      <c r="Y276" s="2" t="n">
        <v>83.36</v>
      </c>
      <c r="Z276" s="2" t="n">
        <v>83.36</v>
      </c>
      <c r="AA276" s="2" t="n">
        <v>94.04000000000001</v>
      </c>
      <c r="AB276" s="2" t="n">
        <v>94.04000000000001</v>
      </c>
      <c r="AC276" s="2" t="n">
        <v>84.78</v>
      </c>
      <c r="AD276" s="2" t="n">
        <v>94.04000000000001</v>
      </c>
      <c r="AE276" s="2" t="n">
        <v>94.04000000000001</v>
      </c>
      <c r="AF276" s="2" t="n">
        <v>94.04000000000001</v>
      </c>
      <c r="AG276" s="2" t="n">
        <v>100</v>
      </c>
      <c r="AH276" s="2" t="n">
        <v>100</v>
      </c>
      <c r="AI276" s="2" t="n">
        <v>100</v>
      </c>
      <c r="AJ276" s="2" t="n">
        <v>100</v>
      </c>
      <c r="AK276" s="2" t="n">
        <v>100</v>
      </c>
      <c r="AL276" s="2" t="n">
        <v>100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83.36</v>
      </c>
      <c r="J277" s="2" t="n">
        <v>83.36</v>
      </c>
      <c r="K277" s="2" t="n">
        <v>0</v>
      </c>
      <c r="L277" s="2" t="n">
        <v>83.36</v>
      </c>
      <c r="M277" s="2" t="n">
        <v>83.36</v>
      </c>
      <c r="N277" s="2" t="n">
        <v>83.36</v>
      </c>
      <c r="O277" s="2" t="n">
        <v>83.36</v>
      </c>
      <c r="P277" s="2" t="n">
        <v>83.36</v>
      </c>
      <c r="Q277" s="2" t="n">
        <v>83.36</v>
      </c>
      <c r="R277" s="2" t="n">
        <v>83.36</v>
      </c>
      <c r="S277" s="2" t="n">
        <v>83.36</v>
      </c>
      <c r="T277" s="2" t="n">
        <v>83.36</v>
      </c>
      <c r="U277" s="2" t="n">
        <v>83.36</v>
      </c>
      <c r="V277" s="2" t="n">
        <v>83.36</v>
      </c>
      <c r="W277" s="2" t="n">
        <v>83.36</v>
      </c>
      <c r="X277" s="2" t="n">
        <v>83.36</v>
      </c>
      <c r="Y277" s="2" t="n">
        <v>83.36</v>
      </c>
      <c r="Z277" s="2" t="n">
        <v>83.36</v>
      </c>
      <c r="AA277" s="2" t="n">
        <v>94.04000000000001</v>
      </c>
      <c r="AB277" s="2" t="n">
        <v>94.04000000000001</v>
      </c>
      <c r="AC277" s="2" t="n">
        <v>84.78</v>
      </c>
      <c r="AD277" s="2" t="n">
        <v>94.04000000000001</v>
      </c>
      <c r="AE277" s="2" t="n">
        <v>94.04000000000001</v>
      </c>
      <c r="AF277" s="2" t="n">
        <v>94.04000000000001</v>
      </c>
      <c r="AG277" s="2" t="n">
        <v>100</v>
      </c>
      <c r="AH277" s="2" t="n">
        <v>100</v>
      </c>
      <c r="AI277" s="2" t="n">
        <v>100</v>
      </c>
      <c r="AJ277" s="2" t="n">
        <v>100</v>
      </c>
      <c r="AK277" s="2" t="n">
        <v>100</v>
      </c>
      <c r="AL277" s="2" t="n">
        <v>100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83.36</v>
      </c>
      <c r="J278" s="2" t="n">
        <v>83.36</v>
      </c>
      <c r="K278" s="2" t="n">
        <v>0</v>
      </c>
      <c r="L278" s="2" t="n">
        <v>83.36</v>
      </c>
      <c r="M278" s="2" t="n">
        <v>83.36</v>
      </c>
      <c r="N278" s="2" t="n">
        <v>83.36</v>
      </c>
      <c r="O278" s="2" t="n">
        <v>83.36</v>
      </c>
      <c r="P278" s="2" t="n">
        <v>83.36</v>
      </c>
      <c r="Q278" s="2" t="n">
        <v>83.36</v>
      </c>
      <c r="R278" s="2" t="n">
        <v>83.36</v>
      </c>
      <c r="S278" s="2" t="n">
        <v>83.36</v>
      </c>
      <c r="T278" s="2" t="n">
        <v>83.36</v>
      </c>
      <c r="U278" s="2" t="n">
        <v>83.36</v>
      </c>
      <c r="V278" s="2" t="n">
        <v>83.36</v>
      </c>
      <c r="W278" s="2" t="n">
        <v>83.36</v>
      </c>
      <c r="X278" s="2" t="n">
        <v>83.36</v>
      </c>
      <c r="Y278" s="2" t="n">
        <v>83.36</v>
      </c>
      <c r="Z278" s="2" t="n">
        <v>83.36</v>
      </c>
      <c r="AA278" s="2" t="n">
        <v>94.04000000000001</v>
      </c>
      <c r="AB278" s="2" t="n">
        <v>94.04000000000001</v>
      </c>
      <c r="AC278" s="2" t="n">
        <v>84.78</v>
      </c>
      <c r="AD278" s="2" t="n">
        <v>94.04000000000001</v>
      </c>
      <c r="AE278" s="2" t="n">
        <v>94.04000000000001</v>
      </c>
      <c r="AF278" s="2" t="n">
        <v>94.04000000000001</v>
      </c>
      <c r="AG278" s="2" t="n">
        <v>100</v>
      </c>
      <c r="AH278" s="2" t="n">
        <v>100</v>
      </c>
      <c r="AI278" s="2" t="n">
        <v>100</v>
      </c>
      <c r="AJ278" s="2" t="n">
        <v>100</v>
      </c>
      <c r="AK278" s="2" t="n">
        <v>100</v>
      </c>
      <c r="AL278" s="2" t="n">
        <v>100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83.36</v>
      </c>
      <c r="J279" s="2" t="n">
        <v>83.36</v>
      </c>
      <c r="K279" s="2" t="n">
        <v>0</v>
      </c>
      <c r="L279" s="2" t="n">
        <v>83.36</v>
      </c>
      <c r="M279" s="2" t="n">
        <v>83.36</v>
      </c>
      <c r="N279" s="2" t="n">
        <v>83.36</v>
      </c>
      <c r="O279" s="2" t="n">
        <v>83.36</v>
      </c>
      <c r="P279" s="2" t="n">
        <v>83.36</v>
      </c>
      <c r="Q279" s="2" t="n">
        <v>83.36</v>
      </c>
      <c r="R279" s="2" t="n">
        <v>83.36</v>
      </c>
      <c r="S279" s="2" t="n">
        <v>83.36</v>
      </c>
      <c r="T279" s="2" t="n">
        <v>83.36</v>
      </c>
      <c r="U279" s="2" t="n">
        <v>83.36</v>
      </c>
      <c r="V279" s="2" t="n">
        <v>83.36</v>
      </c>
      <c r="W279" s="2" t="n">
        <v>83.36</v>
      </c>
      <c r="X279" s="2" t="n">
        <v>83.36</v>
      </c>
      <c r="Y279" s="2" t="n">
        <v>83.36</v>
      </c>
      <c r="Z279" s="2" t="n">
        <v>83.36</v>
      </c>
      <c r="AA279" s="2" t="n">
        <v>94.04000000000001</v>
      </c>
      <c r="AB279" s="2" t="n">
        <v>94.04000000000001</v>
      </c>
      <c r="AC279" s="2" t="n">
        <v>84.78</v>
      </c>
      <c r="AD279" s="2" t="n">
        <v>94.04000000000001</v>
      </c>
      <c r="AE279" s="2" t="n">
        <v>94.04000000000001</v>
      </c>
      <c r="AF279" s="2" t="n">
        <v>94.04000000000001</v>
      </c>
      <c r="AG279" s="2" t="n">
        <v>100</v>
      </c>
      <c r="AH279" s="2" t="n">
        <v>100</v>
      </c>
      <c r="AI279" s="2" t="n">
        <v>100</v>
      </c>
      <c r="AJ279" s="2" t="n">
        <v>100</v>
      </c>
      <c r="AK279" s="2" t="n">
        <v>100</v>
      </c>
      <c r="AL279" s="2" t="n">
        <v>100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83.36</v>
      </c>
      <c r="J280" s="2" t="n">
        <v>83.36</v>
      </c>
      <c r="K280" s="2" t="n">
        <v>0</v>
      </c>
      <c r="L280" s="2" t="n">
        <v>83.36</v>
      </c>
      <c r="M280" s="2" t="n">
        <v>83.36</v>
      </c>
      <c r="N280" s="2" t="n">
        <v>83.36</v>
      </c>
      <c r="O280" s="2" t="n">
        <v>83.36</v>
      </c>
      <c r="P280" s="2" t="n">
        <v>83.36</v>
      </c>
      <c r="Q280" s="2" t="n">
        <v>83.36</v>
      </c>
      <c r="R280" s="2" t="n">
        <v>83.36</v>
      </c>
      <c r="S280" s="2" t="n">
        <v>83.36</v>
      </c>
      <c r="T280" s="2" t="n">
        <v>83.36</v>
      </c>
      <c r="U280" s="2" t="n">
        <v>83.36</v>
      </c>
      <c r="V280" s="2" t="n">
        <v>83.36</v>
      </c>
      <c r="W280" s="2" t="n">
        <v>83.36</v>
      </c>
      <c r="X280" s="2" t="n">
        <v>83.36</v>
      </c>
      <c r="Y280" s="2" t="n">
        <v>83.36</v>
      </c>
      <c r="Z280" s="2" t="n">
        <v>83.36</v>
      </c>
      <c r="AA280" s="2" t="n">
        <v>94.04000000000001</v>
      </c>
      <c r="AB280" s="2" t="n">
        <v>94.04000000000001</v>
      </c>
      <c r="AC280" s="2" t="n">
        <v>84.78</v>
      </c>
      <c r="AD280" s="2" t="n">
        <v>94.04000000000001</v>
      </c>
      <c r="AE280" s="2" t="n">
        <v>94.04000000000001</v>
      </c>
      <c r="AF280" s="2" t="n">
        <v>94.04000000000001</v>
      </c>
      <c r="AG280" s="2" t="n">
        <v>100</v>
      </c>
      <c r="AH280" s="2" t="n">
        <v>100</v>
      </c>
      <c r="AI280" s="2" t="n">
        <v>100</v>
      </c>
      <c r="AJ280" s="2" t="n">
        <v>100</v>
      </c>
      <c r="AK280" s="2" t="n">
        <v>100</v>
      </c>
      <c r="AL280" s="2" t="n">
        <v>100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89</v>
      </c>
      <c r="J281" s="2" t="n">
        <v>89</v>
      </c>
      <c r="K281" s="2" t="n">
        <v>0</v>
      </c>
      <c r="L281" s="2" t="n">
        <v>89</v>
      </c>
      <c r="M281" s="2" t="n">
        <v>89</v>
      </c>
      <c r="N281" s="2" t="n">
        <v>84</v>
      </c>
      <c r="O281" s="2" t="n">
        <v>89</v>
      </c>
      <c r="P281" s="2" t="n">
        <v>89</v>
      </c>
      <c r="Q281" s="2" t="n">
        <v>89</v>
      </c>
      <c r="R281" s="2" t="n">
        <v>89</v>
      </c>
      <c r="S281" s="2" t="n">
        <v>89</v>
      </c>
      <c r="T281" s="2" t="n">
        <v>89</v>
      </c>
      <c r="U281" s="2" t="n">
        <v>89</v>
      </c>
      <c r="V281" s="2" t="n">
        <v>89</v>
      </c>
      <c r="W281" s="2" t="n">
        <v>89</v>
      </c>
      <c r="X281" s="2" t="n">
        <v>89</v>
      </c>
      <c r="Y281" s="2" t="n">
        <v>89</v>
      </c>
      <c r="Z281" s="2" t="n">
        <v>89</v>
      </c>
      <c r="AA281" s="2" t="n">
        <v>89</v>
      </c>
      <c r="AB281" s="2" t="n">
        <v>89</v>
      </c>
      <c r="AC281" s="2" t="n">
        <v>89</v>
      </c>
      <c r="AD281" s="2" t="n">
        <v>89</v>
      </c>
      <c r="AE281" s="2" t="n">
        <v>89</v>
      </c>
      <c r="AF281" s="2" t="n">
        <v>89</v>
      </c>
      <c r="AG281" s="2" t="n">
        <v>89</v>
      </c>
      <c r="AH281" s="2" t="n">
        <v>89</v>
      </c>
      <c r="AI281" s="2" t="n">
        <v>89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89.29000000000001</v>
      </c>
      <c r="CA281" s="2" t="n">
        <v>89.29000000000001</v>
      </c>
      <c r="CB281" s="2" t="n">
        <v>89</v>
      </c>
      <c r="CC281" s="2" t="n">
        <v>95.66</v>
      </c>
      <c r="CD281" s="2" t="n">
        <v>95.66</v>
      </c>
      <c r="CE281" s="2" t="n">
        <v>89</v>
      </c>
      <c r="CF281" s="2" t="n">
        <v>100</v>
      </c>
      <c r="CG281" s="2" t="n">
        <v>100</v>
      </c>
      <c r="CH281" s="2" t="n">
        <v>89</v>
      </c>
      <c r="CI281" s="2" t="n">
        <v>100</v>
      </c>
      <c r="CJ281" s="2" t="n">
        <v>100</v>
      </c>
      <c r="CK281" s="2" t="n">
        <v>89</v>
      </c>
      <c r="CL281" s="2" t="n">
        <v>100</v>
      </c>
      <c r="CM281" s="2" t="n">
        <v>100</v>
      </c>
      <c r="CN281" s="2" t="n">
        <v>89</v>
      </c>
      <c r="CO281" s="2" t="n">
        <v>100</v>
      </c>
      <c r="CP281" s="2" t="n">
        <v>100</v>
      </c>
      <c r="CQ281" s="2" t="n">
        <v>89</v>
      </c>
      <c r="CR281" s="2" t="n">
        <v>100</v>
      </c>
      <c r="CS281" s="2" t="n">
        <v>100</v>
      </c>
      <c r="CT281" s="2" t="n">
        <v>89</v>
      </c>
      <c r="CU281" s="2" t="n">
        <v>100</v>
      </c>
      <c r="CV281" s="2" t="n">
        <v>100</v>
      </c>
      <c r="CW281" s="2" t="n">
        <v>89</v>
      </c>
      <c r="CX281" s="2" t="n">
        <v>100</v>
      </c>
      <c r="CY281" s="2" t="n">
        <v>100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89</v>
      </c>
      <c r="J282" s="2" t="n">
        <v>89</v>
      </c>
      <c r="K282" s="2" t="n">
        <v>0</v>
      </c>
      <c r="L282" s="2" t="n">
        <v>89</v>
      </c>
      <c r="M282" s="2" t="n">
        <v>89</v>
      </c>
      <c r="N282" s="2" t="n">
        <v>84</v>
      </c>
      <c r="O282" s="2" t="n">
        <v>89</v>
      </c>
      <c r="P282" s="2" t="n">
        <v>89</v>
      </c>
      <c r="Q282" s="2" t="n">
        <v>89</v>
      </c>
      <c r="R282" s="2" t="n">
        <v>89</v>
      </c>
      <c r="S282" s="2" t="n">
        <v>89</v>
      </c>
      <c r="T282" s="2" t="n">
        <v>89</v>
      </c>
      <c r="U282" s="2" t="n">
        <v>89</v>
      </c>
      <c r="V282" s="2" t="n">
        <v>89</v>
      </c>
      <c r="W282" s="2" t="n">
        <v>89</v>
      </c>
      <c r="X282" s="2" t="n">
        <v>89</v>
      </c>
      <c r="Y282" s="2" t="n">
        <v>89</v>
      </c>
      <c r="Z282" s="2" t="n">
        <v>89</v>
      </c>
      <c r="AA282" s="2" t="n">
        <v>89</v>
      </c>
      <c r="AB282" s="2" t="n">
        <v>89</v>
      </c>
      <c r="AC282" s="2" t="n">
        <v>89</v>
      </c>
      <c r="AD282" s="2" t="n">
        <v>89</v>
      </c>
      <c r="AE282" s="2" t="n">
        <v>89</v>
      </c>
      <c r="AF282" s="2" t="n">
        <v>89</v>
      </c>
      <c r="AG282" s="2" t="n">
        <v>89</v>
      </c>
      <c r="AH282" s="2" t="n">
        <v>89</v>
      </c>
      <c r="AI282" s="2" t="n">
        <v>89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89.29000000000001</v>
      </c>
      <c r="CA282" s="2" t="n">
        <v>89.29000000000001</v>
      </c>
      <c r="CB282" s="2" t="n">
        <v>89</v>
      </c>
      <c r="CC282" s="2" t="n">
        <v>95.66</v>
      </c>
      <c r="CD282" s="2" t="n">
        <v>95.66</v>
      </c>
      <c r="CE282" s="2" t="n">
        <v>89</v>
      </c>
      <c r="CF282" s="2" t="n">
        <v>100</v>
      </c>
      <c r="CG282" s="2" t="n">
        <v>100</v>
      </c>
      <c r="CH282" s="2" t="n">
        <v>89</v>
      </c>
      <c r="CI282" s="2" t="n">
        <v>100</v>
      </c>
      <c r="CJ282" s="2" t="n">
        <v>100</v>
      </c>
      <c r="CK282" s="2" t="n">
        <v>89</v>
      </c>
      <c r="CL282" s="2" t="n">
        <v>100</v>
      </c>
      <c r="CM282" s="2" t="n">
        <v>100</v>
      </c>
      <c r="CN282" s="2" t="n">
        <v>89</v>
      </c>
      <c r="CO282" s="2" t="n">
        <v>100</v>
      </c>
      <c r="CP282" s="2" t="n">
        <v>100</v>
      </c>
      <c r="CQ282" s="2" t="n">
        <v>89</v>
      </c>
      <c r="CR282" s="2" t="n">
        <v>100</v>
      </c>
      <c r="CS282" s="2" t="n">
        <v>100</v>
      </c>
      <c r="CT282" s="2" t="n">
        <v>89</v>
      </c>
      <c r="CU282" s="2" t="n">
        <v>100</v>
      </c>
      <c r="CV282" s="2" t="n">
        <v>100</v>
      </c>
      <c r="CW282" s="2" t="n">
        <v>89</v>
      </c>
      <c r="CX282" s="2" t="n">
        <v>100</v>
      </c>
      <c r="CY282" s="2" t="n">
        <v>100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89</v>
      </c>
      <c r="J283" s="2" t="n">
        <v>89</v>
      </c>
      <c r="K283" s="2" t="n">
        <v>0</v>
      </c>
      <c r="L283" s="2" t="n">
        <v>89</v>
      </c>
      <c r="M283" s="2" t="n">
        <v>89</v>
      </c>
      <c r="N283" s="2" t="n">
        <v>84</v>
      </c>
      <c r="O283" s="2" t="n">
        <v>89</v>
      </c>
      <c r="P283" s="2" t="n">
        <v>89</v>
      </c>
      <c r="Q283" s="2" t="n">
        <v>89</v>
      </c>
      <c r="R283" s="2" t="n">
        <v>89</v>
      </c>
      <c r="S283" s="2" t="n">
        <v>89</v>
      </c>
      <c r="T283" s="2" t="n">
        <v>89</v>
      </c>
      <c r="U283" s="2" t="n">
        <v>89</v>
      </c>
      <c r="V283" s="2" t="n">
        <v>89</v>
      </c>
      <c r="W283" s="2" t="n">
        <v>89</v>
      </c>
      <c r="X283" s="2" t="n">
        <v>89</v>
      </c>
      <c r="Y283" s="2" t="n">
        <v>89</v>
      </c>
      <c r="Z283" s="2" t="n">
        <v>89</v>
      </c>
      <c r="AA283" s="2" t="n">
        <v>89</v>
      </c>
      <c r="AB283" s="2" t="n">
        <v>89</v>
      </c>
      <c r="AC283" s="2" t="n">
        <v>89</v>
      </c>
      <c r="AD283" s="2" t="n">
        <v>89</v>
      </c>
      <c r="AE283" s="2" t="n">
        <v>89</v>
      </c>
      <c r="AF283" s="2" t="n">
        <v>89</v>
      </c>
      <c r="AG283" s="2" t="n">
        <v>89</v>
      </c>
      <c r="AH283" s="2" t="n">
        <v>89</v>
      </c>
      <c r="AI283" s="2" t="n">
        <v>89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89.29000000000001</v>
      </c>
      <c r="CA283" s="2" t="n">
        <v>89.29000000000001</v>
      </c>
      <c r="CB283" s="2" t="n">
        <v>89</v>
      </c>
      <c r="CC283" s="2" t="n">
        <v>95.66</v>
      </c>
      <c r="CD283" s="2" t="n">
        <v>95.66</v>
      </c>
      <c r="CE283" s="2" t="n">
        <v>89</v>
      </c>
      <c r="CF283" s="2" t="n">
        <v>100</v>
      </c>
      <c r="CG283" s="2" t="n">
        <v>100</v>
      </c>
      <c r="CH283" s="2" t="n">
        <v>89</v>
      </c>
      <c r="CI283" s="2" t="n">
        <v>100</v>
      </c>
      <c r="CJ283" s="2" t="n">
        <v>100</v>
      </c>
      <c r="CK283" s="2" t="n">
        <v>89</v>
      </c>
      <c r="CL283" s="2" t="n">
        <v>100</v>
      </c>
      <c r="CM283" s="2" t="n">
        <v>100</v>
      </c>
      <c r="CN283" s="2" t="n">
        <v>89</v>
      </c>
      <c r="CO283" s="2" t="n">
        <v>100</v>
      </c>
      <c r="CP283" s="2" t="n">
        <v>100</v>
      </c>
      <c r="CQ283" s="2" t="n">
        <v>89</v>
      </c>
      <c r="CR283" s="2" t="n">
        <v>100</v>
      </c>
      <c r="CS283" s="2" t="n">
        <v>100</v>
      </c>
      <c r="CT283" s="2" t="n">
        <v>89</v>
      </c>
      <c r="CU283" s="2" t="n">
        <v>100</v>
      </c>
      <c r="CV283" s="2" t="n">
        <v>100</v>
      </c>
      <c r="CW283" s="2" t="n">
        <v>89</v>
      </c>
      <c r="CX283" s="2" t="n">
        <v>100</v>
      </c>
      <c r="CY283" s="2" t="n">
        <v>100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89</v>
      </c>
      <c r="J284" s="2" t="n">
        <v>89</v>
      </c>
      <c r="K284" s="2" t="n">
        <v>0</v>
      </c>
      <c r="L284" s="2" t="n">
        <v>89</v>
      </c>
      <c r="M284" s="2" t="n">
        <v>89</v>
      </c>
      <c r="N284" s="2" t="n">
        <v>84</v>
      </c>
      <c r="O284" s="2" t="n">
        <v>89</v>
      </c>
      <c r="P284" s="2" t="n">
        <v>89</v>
      </c>
      <c r="Q284" s="2" t="n">
        <v>89</v>
      </c>
      <c r="R284" s="2" t="n">
        <v>89</v>
      </c>
      <c r="S284" s="2" t="n">
        <v>89</v>
      </c>
      <c r="T284" s="2" t="n">
        <v>89</v>
      </c>
      <c r="U284" s="2" t="n">
        <v>89</v>
      </c>
      <c r="V284" s="2" t="n">
        <v>89</v>
      </c>
      <c r="W284" s="2" t="n">
        <v>89</v>
      </c>
      <c r="X284" s="2" t="n">
        <v>89</v>
      </c>
      <c r="Y284" s="2" t="n">
        <v>89</v>
      </c>
      <c r="Z284" s="2" t="n">
        <v>89</v>
      </c>
      <c r="AA284" s="2" t="n">
        <v>89</v>
      </c>
      <c r="AB284" s="2" t="n">
        <v>89</v>
      </c>
      <c r="AC284" s="2" t="n">
        <v>89</v>
      </c>
      <c r="AD284" s="2" t="n">
        <v>89</v>
      </c>
      <c r="AE284" s="2" t="n">
        <v>89</v>
      </c>
      <c r="AF284" s="2" t="n">
        <v>89</v>
      </c>
      <c r="AG284" s="2" t="n">
        <v>89</v>
      </c>
      <c r="AH284" s="2" t="n">
        <v>89</v>
      </c>
      <c r="AI284" s="2" t="n">
        <v>89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89.29000000000001</v>
      </c>
      <c r="CA284" s="2" t="n">
        <v>89.29000000000001</v>
      </c>
      <c r="CB284" s="2" t="n">
        <v>89</v>
      </c>
      <c r="CC284" s="2" t="n">
        <v>95.66</v>
      </c>
      <c r="CD284" s="2" t="n">
        <v>95.66</v>
      </c>
      <c r="CE284" s="2" t="n">
        <v>89</v>
      </c>
      <c r="CF284" s="2" t="n">
        <v>100</v>
      </c>
      <c r="CG284" s="2" t="n">
        <v>100</v>
      </c>
      <c r="CH284" s="2" t="n">
        <v>89</v>
      </c>
      <c r="CI284" s="2" t="n">
        <v>100</v>
      </c>
      <c r="CJ284" s="2" t="n">
        <v>100</v>
      </c>
      <c r="CK284" s="2" t="n">
        <v>89</v>
      </c>
      <c r="CL284" s="2" t="n">
        <v>100</v>
      </c>
      <c r="CM284" s="2" t="n">
        <v>100</v>
      </c>
      <c r="CN284" s="2" t="n">
        <v>89</v>
      </c>
      <c r="CO284" s="2" t="n">
        <v>100</v>
      </c>
      <c r="CP284" s="2" t="n">
        <v>100</v>
      </c>
      <c r="CQ284" s="2" t="n">
        <v>89</v>
      </c>
      <c r="CR284" s="2" t="n">
        <v>100</v>
      </c>
      <c r="CS284" s="2" t="n">
        <v>100</v>
      </c>
      <c r="CT284" s="2" t="n">
        <v>89</v>
      </c>
      <c r="CU284" s="2" t="n">
        <v>100</v>
      </c>
      <c r="CV284" s="2" t="n">
        <v>100</v>
      </c>
      <c r="CW284" s="2" t="n">
        <v>89</v>
      </c>
      <c r="CX284" s="2" t="n">
        <v>100</v>
      </c>
      <c r="CY284" s="2" t="n">
        <v>100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89</v>
      </c>
      <c r="J285" s="2" t="n">
        <v>89</v>
      </c>
      <c r="K285" s="2" t="n">
        <v>0</v>
      </c>
      <c r="L285" s="2" t="n">
        <v>89</v>
      </c>
      <c r="M285" s="2" t="n">
        <v>89</v>
      </c>
      <c r="N285" s="2" t="n">
        <v>84</v>
      </c>
      <c r="O285" s="2" t="n">
        <v>89</v>
      </c>
      <c r="P285" s="2" t="n">
        <v>89</v>
      </c>
      <c r="Q285" s="2" t="n">
        <v>89</v>
      </c>
      <c r="R285" s="2" t="n">
        <v>89</v>
      </c>
      <c r="S285" s="2" t="n">
        <v>89</v>
      </c>
      <c r="T285" s="2" t="n">
        <v>89</v>
      </c>
      <c r="U285" s="2" t="n">
        <v>89</v>
      </c>
      <c r="V285" s="2" t="n">
        <v>89</v>
      </c>
      <c r="W285" s="2" t="n">
        <v>89</v>
      </c>
      <c r="X285" s="2" t="n">
        <v>89</v>
      </c>
      <c r="Y285" s="2" t="n">
        <v>89</v>
      </c>
      <c r="Z285" s="2" t="n">
        <v>89</v>
      </c>
      <c r="AA285" s="2" t="n">
        <v>89</v>
      </c>
      <c r="AB285" s="2" t="n">
        <v>89</v>
      </c>
      <c r="AC285" s="2" t="n">
        <v>89</v>
      </c>
      <c r="AD285" s="2" t="n">
        <v>89</v>
      </c>
      <c r="AE285" s="2" t="n">
        <v>89</v>
      </c>
      <c r="AF285" s="2" t="n">
        <v>89</v>
      </c>
      <c r="AG285" s="2" t="n">
        <v>89</v>
      </c>
      <c r="AH285" s="2" t="n">
        <v>89</v>
      </c>
      <c r="AI285" s="2" t="n">
        <v>89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89.29000000000001</v>
      </c>
      <c r="CA285" s="2" t="n">
        <v>89.29000000000001</v>
      </c>
      <c r="CB285" s="2" t="n">
        <v>89</v>
      </c>
      <c r="CC285" s="2" t="n">
        <v>95.66</v>
      </c>
      <c r="CD285" s="2" t="n">
        <v>95.66</v>
      </c>
      <c r="CE285" s="2" t="n">
        <v>89</v>
      </c>
      <c r="CF285" s="2" t="n">
        <v>100</v>
      </c>
      <c r="CG285" s="2" t="n">
        <v>100</v>
      </c>
      <c r="CH285" s="2" t="n">
        <v>89</v>
      </c>
      <c r="CI285" s="2" t="n">
        <v>100</v>
      </c>
      <c r="CJ285" s="2" t="n">
        <v>100</v>
      </c>
      <c r="CK285" s="2" t="n">
        <v>89</v>
      </c>
      <c r="CL285" s="2" t="n">
        <v>100</v>
      </c>
      <c r="CM285" s="2" t="n">
        <v>100</v>
      </c>
      <c r="CN285" s="2" t="n">
        <v>89</v>
      </c>
      <c r="CO285" s="2" t="n">
        <v>100</v>
      </c>
      <c r="CP285" s="2" t="n">
        <v>100</v>
      </c>
      <c r="CQ285" s="2" t="n">
        <v>89</v>
      </c>
      <c r="CR285" s="2" t="n">
        <v>100</v>
      </c>
      <c r="CS285" s="2" t="n">
        <v>100</v>
      </c>
      <c r="CT285" s="2" t="n">
        <v>89</v>
      </c>
      <c r="CU285" s="2" t="n">
        <v>100</v>
      </c>
      <c r="CV285" s="2" t="n">
        <v>100</v>
      </c>
      <c r="CW285" s="2" t="n">
        <v>89</v>
      </c>
      <c r="CX285" s="2" t="n">
        <v>100</v>
      </c>
      <c r="CY285" s="2" t="n">
        <v>100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89</v>
      </c>
      <c r="J286" s="2" t="n">
        <v>89</v>
      </c>
      <c r="K286" s="2" t="n">
        <v>0</v>
      </c>
      <c r="L286" s="2" t="n">
        <v>89</v>
      </c>
      <c r="M286" s="2" t="n">
        <v>89</v>
      </c>
      <c r="N286" s="2" t="n">
        <v>84</v>
      </c>
      <c r="O286" s="2" t="n">
        <v>89</v>
      </c>
      <c r="P286" s="2" t="n">
        <v>89</v>
      </c>
      <c r="Q286" s="2" t="n">
        <v>89</v>
      </c>
      <c r="R286" s="2" t="n">
        <v>89</v>
      </c>
      <c r="S286" s="2" t="n">
        <v>89</v>
      </c>
      <c r="T286" s="2" t="n">
        <v>89</v>
      </c>
      <c r="U286" s="2" t="n">
        <v>89</v>
      </c>
      <c r="V286" s="2" t="n">
        <v>89</v>
      </c>
      <c r="W286" s="2" t="n">
        <v>89</v>
      </c>
      <c r="X286" s="2" t="n">
        <v>89</v>
      </c>
      <c r="Y286" s="2" t="n">
        <v>89</v>
      </c>
      <c r="Z286" s="2" t="n">
        <v>89</v>
      </c>
      <c r="AA286" s="2" t="n">
        <v>89</v>
      </c>
      <c r="AB286" s="2" t="n">
        <v>89</v>
      </c>
      <c r="AC286" s="2" t="n">
        <v>89</v>
      </c>
      <c r="AD286" s="2" t="n">
        <v>89</v>
      </c>
      <c r="AE286" s="2" t="n">
        <v>89</v>
      </c>
      <c r="AF286" s="2" t="n">
        <v>89</v>
      </c>
      <c r="AG286" s="2" t="n">
        <v>89</v>
      </c>
      <c r="AH286" s="2" t="n">
        <v>89</v>
      </c>
      <c r="AI286" s="2" t="n">
        <v>89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89.29000000000001</v>
      </c>
      <c r="CA286" s="2" t="n">
        <v>89.29000000000001</v>
      </c>
      <c r="CB286" s="2" t="n">
        <v>89</v>
      </c>
      <c r="CC286" s="2" t="n">
        <v>95.66</v>
      </c>
      <c r="CD286" s="2" t="n">
        <v>95.66</v>
      </c>
      <c r="CE286" s="2" t="n">
        <v>89</v>
      </c>
      <c r="CF286" s="2" t="n">
        <v>100</v>
      </c>
      <c r="CG286" s="2" t="n">
        <v>100</v>
      </c>
      <c r="CH286" s="2" t="n">
        <v>89</v>
      </c>
      <c r="CI286" s="2" t="n">
        <v>100</v>
      </c>
      <c r="CJ286" s="2" t="n">
        <v>100</v>
      </c>
      <c r="CK286" s="2" t="n">
        <v>89</v>
      </c>
      <c r="CL286" s="2" t="n">
        <v>100</v>
      </c>
      <c r="CM286" s="2" t="n">
        <v>100</v>
      </c>
      <c r="CN286" s="2" t="n">
        <v>89</v>
      </c>
      <c r="CO286" s="2" t="n">
        <v>100</v>
      </c>
      <c r="CP286" s="2" t="n">
        <v>100</v>
      </c>
      <c r="CQ286" s="2" t="n">
        <v>89</v>
      </c>
      <c r="CR286" s="2" t="n">
        <v>100</v>
      </c>
      <c r="CS286" s="2" t="n">
        <v>100</v>
      </c>
      <c r="CT286" s="2" t="n">
        <v>89</v>
      </c>
      <c r="CU286" s="2" t="n">
        <v>100</v>
      </c>
      <c r="CV286" s="2" t="n">
        <v>100</v>
      </c>
      <c r="CW286" s="2" t="n">
        <v>89</v>
      </c>
      <c r="CX286" s="2" t="n">
        <v>100</v>
      </c>
      <c r="CY286" s="2" t="n">
        <v>100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89</v>
      </c>
      <c r="J287" s="2" t="n">
        <v>89</v>
      </c>
      <c r="K287" s="2" t="n">
        <v>0</v>
      </c>
      <c r="L287" s="2" t="n">
        <v>89</v>
      </c>
      <c r="M287" s="2" t="n">
        <v>89</v>
      </c>
      <c r="N287" s="2" t="n">
        <v>84</v>
      </c>
      <c r="O287" s="2" t="n">
        <v>89</v>
      </c>
      <c r="P287" s="2" t="n">
        <v>89</v>
      </c>
      <c r="Q287" s="2" t="n">
        <v>89</v>
      </c>
      <c r="R287" s="2" t="n">
        <v>89</v>
      </c>
      <c r="S287" s="2" t="n">
        <v>89</v>
      </c>
      <c r="T287" s="2" t="n">
        <v>89</v>
      </c>
      <c r="U287" s="2" t="n">
        <v>89</v>
      </c>
      <c r="V287" s="2" t="n">
        <v>89</v>
      </c>
      <c r="W287" s="2" t="n">
        <v>89</v>
      </c>
      <c r="X287" s="2" t="n">
        <v>89</v>
      </c>
      <c r="Y287" s="2" t="n">
        <v>89</v>
      </c>
      <c r="Z287" s="2" t="n">
        <v>89</v>
      </c>
      <c r="AA287" s="2" t="n">
        <v>89</v>
      </c>
      <c r="AB287" s="2" t="n">
        <v>89</v>
      </c>
      <c r="AC287" s="2" t="n">
        <v>89</v>
      </c>
      <c r="AD287" s="2" t="n">
        <v>89</v>
      </c>
      <c r="AE287" s="2" t="n">
        <v>89</v>
      </c>
      <c r="AF287" s="2" t="n">
        <v>89</v>
      </c>
      <c r="AG287" s="2" t="n">
        <v>89</v>
      </c>
      <c r="AH287" s="2" t="n">
        <v>89</v>
      </c>
      <c r="AI287" s="2" t="n">
        <v>89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89.29000000000001</v>
      </c>
      <c r="CA287" s="2" t="n">
        <v>89.29000000000001</v>
      </c>
      <c r="CB287" s="2" t="n">
        <v>89</v>
      </c>
      <c r="CC287" s="2" t="n">
        <v>95.66</v>
      </c>
      <c r="CD287" s="2" t="n">
        <v>95.66</v>
      </c>
      <c r="CE287" s="2" t="n">
        <v>89</v>
      </c>
      <c r="CF287" s="2" t="n">
        <v>100</v>
      </c>
      <c r="CG287" s="2" t="n">
        <v>100</v>
      </c>
      <c r="CH287" s="2" t="n">
        <v>89</v>
      </c>
      <c r="CI287" s="2" t="n">
        <v>100</v>
      </c>
      <c r="CJ287" s="2" t="n">
        <v>100</v>
      </c>
      <c r="CK287" s="2" t="n">
        <v>89</v>
      </c>
      <c r="CL287" s="2" t="n">
        <v>100</v>
      </c>
      <c r="CM287" s="2" t="n">
        <v>100</v>
      </c>
      <c r="CN287" s="2" t="n">
        <v>89</v>
      </c>
      <c r="CO287" s="2" t="n">
        <v>100</v>
      </c>
      <c r="CP287" s="2" t="n">
        <v>100</v>
      </c>
      <c r="CQ287" s="2" t="n">
        <v>89</v>
      </c>
      <c r="CR287" s="2" t="n">
        <v>100</v>
      </c>
      <c r="CS287" s="2" t="n">
        <v>100</v>
      </c>
      <c r="CT287" s="2" t="n">
        <v>89</v>
      </c>
      <c r="CU287" s="2" t="n">
        <v>100</v>
      </c>
      <c r="CV287" s="2" t="n">
        <v>100</v>
      </c>
      <c r="CW287" s="2" t="n">
        <v>89</v>
      </c>
      <c r="CX287" s="2" t="n">
        <v>100</v>
      </c>
      <c r="CY287" s="2" t="n">
        <v>100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48.33</v>
      </c>
      <c r="J288" s="2" t="n">
        <v>48.33</v>
      </c>
      <c r="K288" s="2" t="n">
        <v>0</v>
      </c>
      <c r="L288" s="2" t="n">
        <v>81.67</v>
      </c>
      <c r="M288" s="2" t="n">
        <v>81.67</v>
      </c>
      <c r="N288" s="2" t="n">
        <v>70.06999999999999</v>
      </c>
      <c r="O288" s="2" t="n">
        <v>100</v>
      </c>
      <c r="P288" s="2" t="n">
        <v>100</v>
      </c>
      <c r="Q288" s="2" t="n">
        <v>100</v>
      </c>
      <c r="R288" s="2" t="n">
        <v>100</v>
      </c>
      <c r="S288" s="2" t="n">
        <v>100</v>
      </c>
      <c r="T288" s="2" t="n">
        <v>100</v>
      </c>
      <c r="U288" s="2" t="n">
        <v>100</v>
      </c>
      <c r="V288" s="2" t="n">
        <v>100</v>
      </c>
      <c r="W288" s="2" t="n">
        <v>100</v>
      </c>
      <c r="X288" s="2" t="n">
        <v>100</v>
      </c>
      <c r="Y288" s="2" t="n">
        <v>100</v>
      </c>
      <c r="Z288" s="2" t="n">
        <v>100</v>
      </c>
      <c r="AA288" s="2" t="n">
        <v>100</v>
      </c>
      <c r="AB288" s="2" t="n">
        <v>100</v>
      </c>
      <c r="AC288" s="2" t="n">
        <v>100</v>
      </c>
      <c r="AD288" s="2" t="n">
        <v>100</v>
      </c>
      <c r="AE288" s="2" t="n">
        <v>100</v>
      </c>
      <c r="AF288" s="2" t="n">
        <v>100</v>
      </c>
      <c r="AG288" s="2" t="n">
        <v>100</v>
      </c>
      <c r="AH288" s="2" t="n">
        <v>100</v>
      </c>
      <c r="AI288" s="2" t="n">
        <v>100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48.33</v>
      </c>
      <c r="J289" s="2" t="n">
        <v>48.33</v>
      </c>
      <c r="K289" s="2" t="n">
        <v>0</v>
      </c>
      <c r="L289" s="2" t="n">
        <v>81.67</v>
      </c>
      <c r="M289" s="2" t="n">
        <v>81.67</v>
      </c>
      <c r="N289" s="2" t="n">
        <v>70.06999999999999</v>
      </c>
      <c r="O289" s="2" t="n">
        <v>100</v>
      </c>
      <c r="P289" s="2" t="n">
        <v>100</v>
      </c>
      <c r="Q289" s="2" t="n">
        <v>100</v>
      </c>
      <c r="R289" s="2" t="n">
        <v>100</v>
      </c>
      <c r="S289" s="2" t="n">
        <v>100</v>
      </c>
      <c r="T289" s="2" t="n">
        <v>100</v>
      </c>
      <c r="U289" s="2" t="n">
        <v>100</v>
      </c>
      <c r="V289" s="2" t="n">
        <v>100</v>
      </c>
      <c r="W289" s="2" t="n">
        <v>100</v>
      </c>
      <c r="X289" s="2" t="n">
        <v>100</v>
      </c>
      <c r="Y289" s="2" t="n">
        <v>100</v>
      </c>
      <c r="Z289" s="2" t="n">
        <v>100</v>
      </c>
      <c r="AA289" s="2" t="n">
        <v>100</v>
      </c>
      <c r="AB289" s="2" t="n">
        <v>100</v>
      </c>
      <c r="AC289" s="2" t="n">
        <v>100</v>
      </c>
      <c r="AD289" s="2" t="n">
        <v>100</v>
      </c>
      <c r="AE289" s="2" t="n">
        <v>100</v>
      </c>
      <c r="AF289" s="2" t="n">
        <v>100</v>
      </c>
      <c r="AG289" s="2" t="n">
        <v>100</v>
      </c>
      <c r="AH289" s="2" t="n">
        <v>100</v>
      </c>
      <c r="AI289" s="2" t="n">
        <v>100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48.33</v>
      </c>
      <c r="J290" s="2" t="n">
        <v>48.33</v>
      </c>
      <c r="K290" s="2" t="n">
        <v>0</v>
      </c>
      <c r="L290" s="2" t="n">
        <v>81.67</v>
      </c>
      <c r="M290" s="2" t="n">
        <v>81.67</v>
      </c>
      <c r="N290" s="2" t="n">
        <v>70.06999999999999</v>
      </c>
      <c r="O290" s="2" t="n">
        <v>100</v>
      </c>
      <c r="P290" s="2" t="n">
        <v>100</v>
      </c>
      <c r="Q290" s="2" t="n">
        <v>100</v>
      </c>
      <c r="R290" s="2" t="n">
        <v>100</v>
      </c>
      <c r="S290" s="2" t="n">
        <v>100</v>
      </c>
      <c r="T290" s="2" t="n">
        <v>100</v>
      </c>
      <c r="U290" s="2" t="n">
        <v>100</v>
      </c>
      <c r="V290" s="2" t="n">
        <v>100</v>
      </c>
      <c r="W290" s="2" t="n">
        <v>100</v>
      </c>
      <c r="X290" s="2" t="n">
        <v>100</v>
      </c>
      <c r="Y290" s="2" t="n">
        <v>100</v>
      </c>
      <c r="Z290" s="2" t="n">
        <v>100</v>
      </c>
      <c r="AA290" s="2" t="n">
        <v>100</v>
      </c>
      <c r="AB290" s="2" t="n">
        <v>100</v>
      </c>
      <c r="AC290" s="2" t="n">
        <v>100</v>
      </c>
      <c r="AD290" s="2" t="n">
        <v>100</v>
      </c>
      <c r="AE290" s="2" t="n">
        <v>100</v>
      </c>
      <c r="AF290" s="2" t="n">
        <v>100</v>
      </c>
      <c r="AG290" s="2" t="n">
        <v>100</v>
      </c>
      <c r="AH290" s="2" t="n">
        <v>100</v>
      </c>
      <c r="AI290" s="2" t="n">
        <v>100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48.33</v>
      </c>
      <c r="J291" s="2" t="n">
        <v>48.33</v>
      </c>
      <c r="K291" s="2" t="n">
        <v>0</v>
      </c>
      <c r="L291" s="2" t="n">
        <v>81.67</v>
      </c>
      <c r="M291" s="2" t="n">
        <v>81.67</v>
      </c>
      <c r="N291" s="2" t="n">
        <v>70.06999999999999</v>
      </c>
      <c r="O291" s="2" t="n">
        <v>100</v>
      </c>
      <c r="P291" s="2" t="n">
        <v>100</v>
      </c>
      <c r="Q291" s="2" t="n">
        <v>100</v>
      </c>
      <c r="R291" s="2" t="n">
        <v>100</v>
      </c>
      <c r="S291" s="2" t="n">
        <v>100</v>
      </c>
      <c r="T291" s="2" t="n">
        <v>100</v>
      </c>
      <c r="U291" s="2" t="n">
        <v>100</v>
      </c>
      <c r="V291" s="2" t="n">
        <v>100</v>
      </c>
      <c r="W291" s="2" t="n">
        <v>100</v>
      </c>
      <c r="X291" s="2" t="n">
        <v>100</v>
      </c>
      <c r="Y291" s="2" t="n">
        <v>100</v>
      </c>
      <c r="Z291" s="2" t="n">
        <v>100</v>
      </c>
      <c r="AA291" s="2" t="n">
        <v>100</v>
      </c>
      <c r="AB291" s="2" t="n">
        <v>100</v>
      </c>
      <c r="AC291" s="2" t="n">
        <v>100</v>
      </c>
      <c r="AD291" s="2" t="n">
        <v>100</v>
      </c>
      <c r="AE291" s="2" t="n">
        <v>100</v>
      </c>
      <c r="AF291" s="2" t="n">
        <v>100</v>
      </c>
      <c r="AG291" s="2" t="n">
        <v>100</v>
      </c>
      <c r="AH291" s="2" t="n">
        <v>100</v>
      </c>
      <c r="AI291" s="2" t="n">
        <v>100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48.33</v>
      </c>
      <c r="J292" s="2" t="n">
        <v>48.33</v>
      </c>
      <c r="K292" s="2" t="n">
        <v>0</v>
      </c>
      <c r="L292" s="2" t="n">
        <v>81.67</v>
      </c>
      <c r="M292" s="2" t="n">
        <v>81.67</v>
      </c>
      <c r="N292" s="2" t="n">
        <v>70.06999999999999</v>
      </c>
      <c r="O292" s="2" t="n">
        <v>100</v>
      </c>
      <c r="P292" s="2" t="n">
        <v>100</v>
      </c>
      <c r="Q292" s="2" t="n">
        <v>100</v>
      </c>
      <c r="R292" s="2" t="n">
        <v>100</v>
      </c>
      <c r="S292" s="2" t="n">
        <v>100</v>
      </c>
      <c r="T292" s="2" t="n">
        <v>100</v>
      </c>
      <c r="U292" s="2" t="n">
        <v>100</v>
      </c>
      <c r="V292" s="2" t="n">
        <v>100</v>
      </c>
      <c r="W292" s="2" t="n">
        <v>100</v>
      </c>
      <c r="X292" s="2" t="n">
        <v>100</v>
      </c>
      <c r="Y292" s="2" t="n">
        <v>100</v>
      </c>
      <c r="Z292" s="2" t="n">
        <v>100</v>
      </c>
      <c r="AA292" s="2" t="n">
        <v>100</v>
      </c>
      <c r="AB292" s="2" t="n">
        <v>100</v>
      </c>
      <c r="AC292" s="2" t="n">
        <v>100</v>
      </c>
      <c r="AD292" s="2" t="n">
        <v>100</v>
      </c>
      <c r="AE292" s="2" t="n">
        <v>100</v>
      </c>
      <c r="AF292" s="2" t="n">
        <v>100</v>
      </c>
      <c r="AG292" s="2" t="n">
        <v>100</v>
      </c>
      <c r="AH292" s="2" t="n">
        <v>100</v>
      </c>
      <c r="AI292" s="2" t="n">
        <v>100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48.33</v>
      </c>
      <c r="J293" s="2" t="n">
        <v>48.33</v>
      </c>
      <c r="K293" s="2" t="n">
        <v>0</v>
      </c>
      <c r="L293" s="2" t="n">
        <v>81.67</v>
      </c>
      <c r="M293" s="2" t="n">
        <v>81.67</v>
      </c>
      <c r="N293" s="2" t="n">
        <v>70.06999999999999</v>
      </c>
      <c r="O293" s="2" t="n">
        <v>100</v>
      </c>
      <c r="P293" s="2" t="n">
        <v>100</v>
      </c>
      <c r="Q293" s="2" t="n">
        <v>100</v>
      </c>
      <c r="R293" s="2" t="n">
        <v>100</v>
      </c>
      <c r="S293" s="2" t="n">
        <v>100</v>
      </c>
      <c r="T293" s="2" t="n">
        <v>100</v>
      </c>
      <c r="U293" s="2" t="n">
        <v>100</v>
      </c>
      <c r="V293" s="2" t="n">
        <v>100</v>
      </c>
      <c r="W293" s="2" t="n">
        <v>100</v>
      </c>
      <c r="X293" s="2" t="n">
        <v>100</v>
      </c>
      <c r="Y293" s="2" t="n">
        <v>100</v>
      </c>
      <c r="Z293" s="2" t="n">
        <v>100</v>
      </c>
      <c r="AA293" s="2" t="n">
        <v>100</v>
      </c>
      <c r="AB293" s="2" t="n">
        <v>100</v>
      </c>
      <c r="AC293" s="2" t="n">
        <v>100</v>
      </c>
      <c r="AD293" s="2" t="n">
        <v>100</v>
      </c>
      <c r="AE293" s="2" t="n">
        <v>100</v>
      </c>
      <c r="AF293" s="2" t="n">
        <v>100</v>
      </c>
      <c r="AG293" s="2" t="n">
        <v>100</v>
      </c>
      <c r="AH293" s="2" t="n">
        <v>100</v>
      </c>
      <c r="AI293" s="2" t="n">
        <v>100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48.33</v>
      </c>
      <c r="J294" s="2" t="n">
        <v>48.33</v>
      </c>
      <c r="K294" s="2" t="n">
        <v>0</v>
      </c>
      <c r="L294" s="2" t="n">
        <v>81.67</v>
      </c>
      <c r="M294" s="2" t="n">
        <v>81.67</v>
      </c>
      <c r="N294" s="2" t="n">
        <v>70.06999999999999</v>
      </c>
      <c r="O294" s="2" t="n">
        <v>100</v>
      </c>
      <c r="P294" s="2" t="n">
        <v>100</v>
      </c>
      <c r="Q294" s="2" t="n">
        <v>100</v>
      </c>
      <c r="R294" s="2" t="n">
        <v>100</v>
      </c>
      <c r="S294" s="2" t="n">
        <v>100</v>
      </c>
      <c r="T294" s="2" t="n">
        <v>100</v>
      </c>
      <c r="U294" s="2" t="n">
        <v>100</v>
      </c>
      <c r="V294" s="2" t="n">
        <v>100</v>
      </c>
      <c r="W294" s="2" t="n">
        <v>100</v>
      </c>
      <c r="X294" s="2" t="n">
        <v>100</v>
      </c>
      <c r="Y294" s="2" t="n">
        <v>100</v>
      </c>
      <c r="Z294" s="2" t="n">
        <v>100</v>
      </c>
      <c r="AA294" s="2" t="n">
        <v>100</v>
      </c>
      <c r="AB294" s="2" t="n">
        <v>100</v>
      </c>
      <c r="AC294" s="2" t="n">
        <v>100</v>
      </c>
      <c r="AD294" s="2" t="n">
        <v>100</v>
      </c>
      <c r="AE294" s="2" t="n">
        <v>100</v>
      </c>
      <c r="AF294" s="2" t="n">
        <v>100</v>
      </c>
      <c r="AG294" s="2" t="n">
        <v>100</v>
      </c>
      <c r="AH294" s="2" t="n">
        <v>100</v>
      </c>
      <c r="AI294" s="2" t="n">
        <v>100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48.33</v>
      </c>
      <c r="J295" s="2" t="n">
        <v>48.33</v>
      </c>
      <c r="K295" s="2" t="n">
        <v>0</v>
      </c>
      <c r="L295" s="2" t="n">
        <v>81.67</v>
      </c>
      <c r="M295" s="2" t="n">
        <v>81.67</v>
      </c>
      <c r="N295" s="2" t="n">
        <v>70.06999999999999</v>
      </c>
      <c r="O295" s="2" t="n">
        <v>100</v>
      </c>
      <c r="P295" s="2" t="n">
        <v>100</v>
      </c>
      <c r="Q295" s="2" t="n">
        <v>100</v>
      </c>
      <c r="R295" s="2" t="n">
        <v>100</v>
      </c>
      <c r="S295" s="2" t="n">
        <v>100</v>
      </c>
      <c r="T295" s="2" t="n">
        <v>100</v>
      </c>
      <c r="U295" s="2" t="n">
        <v>100</v>
      </c>
      <c r="V295" s="2" t="n">
        <v>100</v>
      </c>
      <c r="W295" s="2" t="n">
        <v>100</v>
      </c>
      <c r="X295" s="2" t="n">
        <v>100</v>
      </c>
      <c r="Y295" s="2" t="n">
        <v>100</v>
      </c>
      <c r="Z295" s="2" t="n">
        <v>100</v>
      </c>
      <c r="AA295" s="2" t="n">
        <v>100</v>
      </c>
      <c r="AB295" s="2" t="n">
        <v>100</v>
      </c>
      <c r="AC295" s="2" t="n">
        <v>100</v>
      </c>
      <c r="AD295" s="2" t="n">
        <v>100</v>
      </c>
      <c r="AE295" s="2" t="n">
        <v>100</v>
      </c>
      <c r="AF295" s="2" t="n">
        <v>100</v>
      </c>
      <c r="AG295" s="2" t="n">
        <v>100</v>
      </c>
      <c r="AH295" s="2" t="n">
        <v>100</v>
      </c>
      <c r="AI295" s="2" t="n">
        <v>100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48.33</v>
      </c>
      <c r="J296" s="2" t="n">
        <v>48.33</v>
      </c>
      <c r="K296" s="2" t="n">
        <v>0</v>
      </c>
      <c r="L296" s="2" t="n">
        <v>81.67</v>
      </c>
      <c r="M296" s="2" t="n">
        <v>81.67</v>
      </c>
      <c r="N296" s="2" t="n">
        <v>70.06999999999999</v>
      </c>
      <c r="O296" s="2" t="n">
        <v>100</v>
      </c>
      <c r="P296" s="2" t="n">
        <v>100</v>
      </c>
      <c r="Q296" s="2" t="n">
        <v>100</v>
      </c>
      <c r="R296" s="2" t="n">
        <v>100</v>
      </c>
      <c r="S296" s="2" t="n">
        <v>100</v>
      </c>
      <c r="T296" s="2" t="n">
        <v>100</v>
      </c>
      <c r="U296" s="2" t="n">
        <v>100</v>
      </c>
      <c r="V296" s="2" t="n">
        <v>100</v>
      </c>
      <c r="W296" s="2" t="n">
        <v>100</v>
      </c>
      <c r="X296" s="2" t="n">
        <v>100</v>
      </c>
      <c r="Y296" s="2" t="n">
        <v>100</v>
      </c>
      <c r="Z296" s="2" t="n">
        <v>100</v>
      </c>
      <c r="AA296" s="2" t="n">
        <v>100</v>
      </c>
      <c r="AB296" s="2" t="n">
        <v>100</v>
      </c>
      <c r="AC296" s="2" t="n">
        <v>100</v>
      </c>
      <c r="AD296" s="2" t="n">
        <v>100</v>
      </c>
      <c r="AE296" s="2" t="n">
        <v>100</v>
      </c>
      <c r="AF296" s="2" t="n">
        <v>100</v>
      </c>
      <c r="AG296" s="2" t="n">
        <v>100</v>
      </c>
      <c r="AH296" s="2" t="n">
        <v>100</v>
      </c>
      <c r="AI296" s="2" t="n">
        <v>100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48.33</v>
      </c>
      <c r="J297" s="2" t="n">
        <v>48.33</v>
      </c>
      <c r="K297" s="2" t="n">
        <v>0</v>
      </c>
      <c r="L297" s="2" t="n">
        <v>81.67</v>
      </c>
      <c r="M297" s="2" t="n">
        <v>81.67</v>
      </c>
      <c r="N297" s="2" t="n">
        <v>70.06999999999999</v>
      </c>
      <c r="O297" s="2" t="n">
        <v>100</v>
      </c>
      <c r="P297" s="2" t="n">
        <v>100</v>
      </c>
      <c r="Q297" s="2" t="n">
        <v>100</v>
      </c>
      <c r="R297" s="2" t="n">
        <v>100</v>
      </c>
      <c r="S297" s="2" t="n">
        <v>100</v>
      </c>
      <c r="T297" s="2" t="n">
        <v>100</v>
      </c>
      <c r="U297" s="2" t="n">
        <v>100</v>
      </c>
      <c r="V297" s="2" t="n">
        <v>100</v>
      </c>
      <c r="W297" s="2" t="n">
        <v>100</v>
      </c>
      <c r="X297" s="2" t="n">
        <v>100</v>
      </c>
      <c r="Y297" s="2" t="n">
        <v>100</v>
      </c>
      <c r="Z297" s="2" t="n">
        <v>100</v>
      </c>
      <c r="AA297" s="2" t="n">
        <v>100</v>
      </c>
      <c r="AB297" s="2" t="n">
        <v>100</v>
      </c>
      <c r="AC297" s="2" t="n">
        <v>100</v>
      </c>
      <c r="AD297" s="2" t="n">
        <v>100</v>
      </c>
      <c r="AE297" s="2" t="n">
        <v>100</v>
      </c>
      <c r="AF297" s="2" t="n">
        <v>100</v>
      </c>
      <c r="AG297" s="2" t="n">
        <v>100</v>
      </c>
      <c r="AH297" s="2" t="n">
        <v>100</v>
      </c>
      <c r="AI297" s="2" t="n">
        <v>100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48.33</v>
      </c>
      <c r="J298" s="2" t="n">
        <v>48.33</v>
      </c>
      <c r="K298" s="2" t="n">
        <v>0</v>
      </c>
      <c r="L298" s="2" t="n">
        <v>81.67</v>
      </c>
      <c r="M298" s="2" t="n">
        <v>81.67</v>
      </c>
      <c r="N298" s="2" t="n">
        <v>70.06999999999999</v>
      </c>
      <c r="O298" s="2" t="n">
        <v>100</v>
      </c>
      <c r="P298" s="2" t="n">
        <v>100</v>
      </c>
      <c r="Q298" s="2" t="n">
        <v>100</v>
      </c>
      <c r="R298" s="2" t="n">
        <v>100</v>
      </c>
      <c r="S298" s="2" t="n">
        <v>100</v>
      </c>
      <c r="T298" s="2" t="n">
        <v>100</v>
      </c>
      <c r="U298" s="2" t="n">
        <v>100</v>
      </c>
      <c r="V298" s="2" t="n">
        <v>100</v>
      </c>
      <c r="W298" s="2" t="n">
        <v>100</v>
      </c>
      <c r="X298" s="2" t="n">
        <v>100</v>
      </c>
      <c r="Y298" s="2" t="n">
        <v>100</v>
      </c>
      <c r="Z298" s="2" t="n">
        <v>100</v>
      </c>
      <c r="AA298" s="2" t="n">
        <v>100</v>
      </c>
      <c r="AB298" s="2" t="n">
        <v>100</v>
      </c>
      <c r="AC298" s="2" t="n">
        <v>100</v>
      </c>
      <c r="AD298" s="2" t="n">
        <v>100</v>
      </c>
      <c r="AE298" s="2" t="n">
        <v>100</v>
      </c>
      <c r="AF298" s="2" t="n">
        <v>100</v>
      </c>
      <c r="AG298" s="2" t="n">
        <v>100</v>
      </c>
      <c r="AH298" s="2" t="n">
        <v>100</v>
      </c>
      <c r="AI298" s="2" t="n">
        <v>100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48.33</v>
      </c>
      <c r="J299" s="2" t="n">
        <v>48.33</v>
      </c>
      <c r="K299" s="2" t="n">
        <v>0</v>
      </c>
      <c r="L299" s="2" t="n">
        <v>81.67</v>
      </c>
      <c r="M299" s="2" t="n">
        <v>81.67</v>
      </c>
      <c r="N299" s="2" t="n">
        <v>70.06999999999999</v>
      </c>
      <c r="O299" s="2" t="n">
        <v>100</v>
      </c>
      <c r="P299" s="2" t="n">
        <v>100</v>
      </c>
      <c r="Q299" s="2" t="n">
        <v>100</v>
      </c>
      <c r="R299" s="2" t="n">
        <v>100</v>
      </c>
      <c r="S299" s="2" t="n">
        <v>100</v>
      </c>
      <c r="T299" s="2" t="n">
        <v>100</v>
      </c>
      <c r="U299" s="2" t="n">
        <v>100</v>
      </c>
      <c r="V299" s="2" t="n">
        <v>100</v>
      </c>
      <c r="W299" s="2" t="n">
        <v>100</v>
      </c>
      <c r="X299" s="2" t="n">
        <v>100</v>
      </c>
      <c r="Y299" s="2" t="n">
        <v>100</v>
      </c>
      <c r="Z299" s="2" t="n">
        <v>100</v>
      </c>
      <c r="AA299" s="2" t="n">
        <v>100</v>
      </c>
      <c r="AB299" s="2" t="n">
        <v>100</v>
      </c>
      <c r="AC299" s="2" t="n">
        <v>100</v>
      </c>
      <c r="AD299" s="2" t="n">
        <v>100</v>
      </c>
      <c r="AE299" s="2" t="n">
        <v>100</v>
      </c>
      <c r="AF299" s="2" t="n">
        <v>100</v>
      </c>
      <c r="AG299" s="2" t="n">
        <v>100</v>
      </c>
      <c r="AH299" s="2" t="n">
        <v>100</v>
      </c>
      <c r="AI299" s="2" t="n">
        <v>100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48.33</v>
      </c>
      <c r="J300" s="2" t="n">
        <v>48.33</v>
      </c>
      <c r="K300" s="2" t="n">
        <v>0</v>
      </c>
      <c r="L300" s="2" t="n">
        <v>81.67</v>
      </c>
      <c r="M300" s="2" t="n">
        <v>81.67</v>
      </c>
      <c r="N300" s="2" t="n">
        <v>70.06999999999999</v>
      </c>
      <c r="O300" s="2" t="n">
        <v>100</v>
      </c>
      <c r="P300" s="2" t="n">
        <v>100</v>
      </c>
      <c r="Q300" s="2" t="n">
        <v>100</v>
      </c>
      <c r="R300" s="2" t="n">
        <v>100</v>
      </c>
      <c r="S300" s="2" t="n">
        <v>100</v>
      </c>
      <c r="T300" s="2" t="n">
        <v>100</v>
      </c>
      <c r="U300" s="2" t="n">
        <v>100</v>
      </c>
      <c r="V300" s="2" t="n">
        <v>100</v>
      </c>
      <c r="W300" s="2" t="n">
        <v>100</v>
      </c>
      <c r="X300" s="2" t="n">
        <v>100</v>
      </c>
      <c r="Y300" s="2" t="n">
        <v>100</v>
      </c>
      <c r="Z300" s="2" t="n">
        <v>100</v>
      </c>
      <c r="AA300" s="2" t="n">
        <v>100</v>
      </c>
      <c r="AB300" s="2" t="n">
        <v>100</v>
      </c>
      <c r="AC300" s="2" t="n">
        <v>100</v>
      </c>
      <c r="AD300" s="2" t="n">
        <v>100</v>
      </c>
      <c r="AE300" s="2" t="n">
        <v>100</v>
      </c>
      <c r="AF300" s="2" t="n">
        <v>100</v>
      </c>
      <c r="AG300" s="2" t="n">
        <v>100</v>
      </c>
      <c r="AH300" s="2" t="n">
        <v>100</v>
      </c>
      <c r="AI300" s="2" t="n">
        <v>100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48.33</v>
      </c>
      <c r="J301" s="2" t="n">
        <v>48.33</v>
      </c>
      <c r="K301" s="2" t="n">
        <v>0</v>
      </c>
      <c r="L301" s="2" t="n">
        <v>81.67</v>
      </c>
      <c r="M301" s="2" t="n">
        <v>81.67</v>
      </c>
      <c r="N301" s="2" t="n">
        <v>70.06999999999999</v>
      </c>
      <c r="O301" s="2" t="n">
        <v>100</v>
      </c>
      <c r="P301" s="2" t="n">
        <v>100</v>
      </c>
      <c r="Q301" s="2" t="n">
        <v>100</v>
      </c>
      <c r="R301" s="2" t="n">
        <v>100</v>
      </c>
      <c r="S301" s="2" t="n">
        <v>100</v>
      </c>
      <c r="T301" s="2" t="n">
        <v>100</v>
      </c>
      <c r="U301" s="2" t="n">
        <v>100</v>
      </c>
      <c r="V301" s="2" t="n">
        <v>100</v>
      </c>
      <c r="W301" s="2" t="n">
        <v>100</v>
      </c>
      <c r="X301" s="2" t="n">
        <v>100</v>
      </c>
      <c r="Y301" s="2" t="n">
        <v>100</v>
      </c>
      <c r="Z301" s="2" t="n">
        <v>100</v>
      </c>
      <c r="AA301" s="2" t="n">
        <v>100</v>
      </c>
      <c r="AB301" s="2" t="n">
        <v>100</v>
      </c>
      <c r="AC301" s="2" t="n">
        <v>100</v>
      </c>
      <c r="AD301" s="2" t="n">
        <v>100</v>
      </c>
      <c r="AE301" s="2" t="n">
        <v>100</v>
      </c>
      <c r="AF301" s="2" t="n">
        <v>100</v>
      </c>
      <c r="AG301" s="2" t="n">
        <v>100</v>
      </c>
      <c r="AH301" s="2" t="n">
        <v>100</v>
      </c>
      <c r="AI301" s="2" t="n">
        <v>100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48.33</v>
      </c>
      <c r="J302" s="2" t="n">
        <v>48.33</v>
      </c>
      <c r="K302" s="2" t="n">
        <v>0</v>
      </c>
      <c r="L302" s="2" t="n">
        <v>81.67</v>
      </c>
      <c r="M302" s="2" t="n">
        <v>81.67</v>
      </c>
      <c r="N302" s="2" t="n">
        <v>70.06999999999999</v>
      </c>
      <c r="O302" s="2" t="n">
        <v>100</v>
      </c>
      <c r="P302" s="2" t="n">
        <v>100</v>
      </c>
      <c r="Q302" s="2" t="n">
        <v>100</v>
      </c>
      <c r="R302" s="2" t="n">
        <v>100</v>
      </c>
      <c r="S302" s="2" t="n">
        <v>100</v>
      </c>
      <c r="T302" s="2" t="n">
        <v>100</v>
      </c>
      <c r="U302" s="2" t="n">
        <v>100</v>
      </c>
      <c r="V302" s="2" t="n">
        <v>100</v>
      </c>
      <c r="W302" s="2" t="n">
        <v>100</v>
      </c>
      <c r="X302" s="2" t="n">
        <v>100</v>
      </c>
      <c r="Y302" s="2" t="n">
        <v>100</v>
      </c>
      <c r="Z302" s="2" t="n">
        <v>100</v>
      </c>
      <c r="AA302" s="2" t="n">
        <v>100</v>
      </c>
      <c r="AB302" s="2" t="n">
        <v>100</v>
      </c>
      <c r="AC302" s="2" t="n">
        <v>100</v>
      </c>
      <c r="AD302" s="2" t="n">
        <v>100</v>
      </c>
      <c r="AE302" s="2" t="n">
        <v>100</v>
      </c>
      <c r="AF302" s="2" t="n">
        <v>100</v>
      </c>
      <c r="AG302" s="2" t="n">
        <v>100</v>
      </c>
      <c r="AH302" s="2" t="n">
        <v>100</v>
      </c>
      <c r="AI302" s="2" t="n">
        <v>100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48.33</v>
      </c>
      <c r="J303" s="2" t="n">
        <v>48.33</v>
      </c>
      <c r="K303" s="2" t="n">
        <v>0</v>
      </c>
      <c r="L303" s="2" t="n">
        <v>81.67</v>
      </c>
      <c r="M303" s="2" t="n">
        <v>81.67</v>
      </c>
      <c r="N303" s="2" t="n">
        <v>70.06999999999999</v>
      </c>
      <c r="O303" s="2" t="n">
        <v>100</v>
      </c>
      <c r="P303" s="2" t="n">
        <v>100</v>
      </c>
      <c r="Q303" s="2" t="n">
        <v>100</v>
      </c>
      <c r="R303" s="2" t="n">
        <v>100</v>
      </c>
      <c r="S303" s="2" t="n">
        <v>100</v>
      </c>
      <c r="T303" s="2" t="n">
        <v>100</v>
      </c>
      <c r="U303" s="2" t="n">
        <v>100</v>
      </c>
      <c r="V303" s="2" t="n">
        <v>100</v>
      </c>
      <c r="W303" s="2" t="n">
        <v>100</v>
      </c>
      <c r="X303" s="2" t="n">
        <v>100</v>
      </c>
      <c r="Y303" s="2" t="n">
        <v>100</v>
      </c>
      <c r="Z303" s="2" t="n">
        <v>100</v>
      </c>
      <c r="AA303" s="2" t="n">
        <v>100</v>
      </c>
      <c r="AB303" s="2" t="n">
        <v>100</v>
      </c>
      <c r="AC303" s="2" t="n">
        <v>100</v>
      </c>
      <c r="AD303" s="2" t="n">
        <v>100</v>
      </c>
      <c r="AE303" s="2" t="n">
        <v>100</v>
      </c>
      <c r="AF303" s="2" t="n">
        <v>100</v>
      </c>
      <c r="AG303" s="2" t="n">
        <v>100</v>
      </c>
      <c r="AH303" s="2" t="n">
        <v>100</v>
      </c>
      <c r="AI303" s="2" t="n">
        <v>100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48.33</v>
      </c>
      <c r="J304" s="2" t="n">
        <v>48.33</v>
      </c>
      <c r="K304" s="2" t="n">
        <v>0</v>
      </c>
      <c r="L304" s="2" t="n">
        <v>81.67</v>
      </c>
      <c r="M304" s="2" t="n">
        <v>81.67</v>
      </c>
      <c r="N304" s="2" t="n">
        <v>70.06999999999999</v>
      </c>
      <c r="O304" s="2" t="n">
        <v>100</v>
      </c>
      <c r="P304" s="2" t="n">
        <v>100</v>
      </c>
      <c r="Q304" s="2" t="n">
        <v>100</v>
      </c>
      <c r="R304" s="2" t="n">
        <v>100</v>
      </c>
      <c r="S304" s="2" t="n">
        <v>100</v>
      </c>
      <c r="T304" s="2" t="n">
        <v>100</v>
      </c>
      <c r="U304" s="2" t="n">
        <v>100</v>
      </c>
      <c r="V304" s="2" t="n">
        <v>100</v>
      </c>
      <c r="W304" s="2" t="n">
        <v>100</v>
      </c>
      <c r="X304" s="2" t="n">
        <v>100</v>
      </c>
      <c r="Y304" s="2" t="n">
        <v>100</v>
      </c>
      <c r="Z304" s="2" t="n">
        <v>100</v>
      </c>
      <c r="AA304" s="2" t="n">
        <v>100</v>
      </c>
      <c r="AB304" s="2" t="n">
        <v>100</v>
      </c>
      <c r="AC304" s="2" t="n">
        <v>100</v>
      </c>
      <c r="AD304" s="2" t="n">
        <v>100</v>
      </c>
      <c r="AE304" s="2" t="n">
        <v>100</v>
      </c>
      <c r="AF304" s="2" t="n">
        <v>100</v>
      </c>
      <c r="AG304" s="2" t="n">
        <v>100</v>
      </c>
      <c r="AH304" s="2" t="n">
        <v>100</v>
      </c>
      <c r="AI304" s="2" t="n">
        <v>100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48.33</v>
      </c>
      <c r="J305" s="2" t="n">
        <v>48.33</v>
      </c>
      <c r="K305" s="2" t="n">
        <v>0</v>
      </c>
      <c r="L305" s="2" t="n">
        <v>81.67</v>
      </c>
      <c r="M305" s="2" t="n">
        <v>81.67</v>
      </c>
      <c r="N305" s="2" t="n">
        <v>70.06999999999999</v>
      </c>
      <c r="O305" s="2" t="n">
        <v>100</v>
      </c>
      <c r="P305" s="2" t="n">
        <v>100</v>
      </c>
      <c r="Q305" s="2" t="n">
        <v>100</v>
      </c>
      <c r="R305" s="2" t="n">
        <v>100</v>
      </c>
      <c r="S305" s="2" t="n">
        <v>100</v>
      </c>
      <c r="T305" s="2" t="n">
        <v>100</v>
      </c>
      <c r="U305" s="2" t="n">
        <v>100</v>
      </c>
      <c r="V305" s="2" t="n">
        <v>100</v>
      </c>
      <c r="W305" s="2" t="n">
        <v>100</v>
      </c>
      <c r="X305" s="2" t="n">
        <v>100</v>
      </c>
      <c r="Y305" s="2" t="n">
        <v>100</v>
      </c>
      <c r="Z305" s="2" t="n">
        <v>100</v>
      </c>
      <c r="AA305" s="2" t="n">
        <v>100</v>
      </c>
      <c r="AB305" s="2" t="n">
        <v>100</v>
      </c>
      <c r="AC305" s="2" t="n">
        <v>100</v>
      </c>
      <c r="AD305" s="2" t="n">
        <v>100</v>
      </c>
      <c r="AE305" s="2" t="n">
        <v>100</v>
      </c>
      <c r="AF305" s="2" t="n">
        <v>100</v>
      </c>
      <c r="AG305" s="2" t="n">
        <v>100</v>
      </c>
      <c r="AH305" s="2" t="n">
        <v>100</v>
      </c>
      <c r="AI305" s="2" t="n">
        <v>100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48.33</v>
      </c>
      <c r="J306" s="2" t="n">
        <v>48.33</v>
      </c>
      <c r="K306" s="2" t="n">
        <v>0</v>
      </c>
      <c r="L306" s="2" t="n">
        <v>81.67</v>
      </c>
      <c r="M306" s="2" t="n">
        <v>81.67</v>
      </c>
      <c r="N306" s="2" t="n">
        <v>70.06999999999999</v>
      </c>
      <c r="O306" s="2" t="n">
        <v>100</v>
      </c>
      <c r="P306" s="2" t="n">
        <v>100</v>
      </c>
      <c r="Q306" s="2" t="n">
        <v>100</v>
      </c>
      <c r="R306" s="2" t="n">
        <v>100</v>
      </c>
      <c r="S306" s="2" t="n">
        <v>100</v>
      </c>
      <c r="T306" s="2" t="n">
        <v>100</v>
      </c>
      <c r="U306" s="2" t="n">
        <v>100</v>
      </c>
      <c r="V306" s="2" t="n">
        <v>100</v>
      </c>
      <c r="W306" s="2" t="n">
        <v>100</v>
      </c>
      <c r="X306" s="2" t="n">
        <v>100</v>
      </c>
      <c r="Y306" s="2" t="n">
        <v>100</v>
      </c>
      <c r="Z306" s="2" t="n">
        <v>100</v>
      </c>
      <c r="AA306" s="2" t="n">
        <v>100</v>
      </c>
      <c r="AB306" s="2" t="n">
        <v>100</v>
      </c>
      <c r="AC306" s="2" t="n">
        <v>100</v>
      </c>
      <c r="AD306" s="2" t="n">
        <v>100</v>
      </c>
      <c r="AE306" s="2" t="n">
        <v>100</v>
      </c>
      <c r="AF306" s="2" t="n">
        <v>100</v>
      </c>
      <c r="AG306" s="2" t="n">
        <v>100</v>
      </c>
      <c r="AH306" s="2" t="n">
        <v>100</v>
      </c>
      <c r="AI306" s="2" t="n">
        <v>100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48.33</v>
      </c>
      <c r="J307" s="2" t="n">
        <v>48.33</v>
      </c>
      <c r="K307" s="2" t="n">
        <v>0</v>
      </c>
      <c r="L307" s="2" t="n">
        <v>81.67</v>
      </c>
      <c r="M307" s="2" t="n">
        <v>81.67</v>
      </c>
      <c r="N307" s="2" t="n">
        <v>70.06999999999999</v>
      </c>
      <c r="O307" s="2" t="n">
        <v>100</v>
      </c>
      <c r="P307" s="2" t="n">
        <v>100</v>
      </c>
      <c r="Q307" s="2" t="n">
        <v>100</v>
      </c>
      <c r="R307" s="2" t="n">
        <v>100</v>
      </c>
      <c r="S307" s="2" t="n">
        <v>100</v>
      </c>
      <c r="T307" s="2" t="n">
        <v>100</v>
      </c>
      <c r="U307" s="2" t="n">
        <v>100</v>
      </c>
      <c r="V307" s="2" t="n">
        <v>100</v>
      </c>
      <c r="W307" s="2" t="n">
        <v>100</v>
      </c>
      <c r="X307" s="2" t="n">
        <v>100</v>
      </c>
      <c r="Y307" s="2" t="n">
        <v>100</v>
      </c>
      <c r="Z307" s="2" t="n">
        <v>100</v>
      </c>
      <c r="AA307" s="2" t="n">
        <v>100</v>
      </c>
      <c r="AB307" s="2" t="n">
        <v>100</v>
      </c>
      <c r="AC307" s="2" t="n">
        <v>100</v>
      </c>
      <c r="AD307" s="2" t="n">
        <v>100</v>
      </c>
      <c r="AE307" s="2" t="n">
        <v>100</v>
      </c>
      <c r="AF307" s="2" t="n">
        <v>100</v>
      </c>
      <c r="AG307" s="2" t="n">
        <v>100</v>
      </c>
      <c r="AH307" s="2" t="n">
        <v>100</v>
      </c>
      <c r="AI307" s="2" t="n">
        <v>100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48.33</v>
      </c>
      <c r="J308" s="2" t="n">
        <v>48.33</v>
      </c>
      <c r="K308" s="2" t="n">
        <v>0</v>
      </c>
      <c r="L308" s="2" t="n">
        <v>81.67</v>
      </c>
      <c r="M308" s="2" t="n">
        <v>81.67</v>
      </c>
      <c r="N308" s="2" t="n">
        <v>70.06999999999999</v>
      </c>
      <c r="O308" s="2" t="n">
        <v>100</v>
      </c>
      <c r="P308" s="2" t="n">
        <v>100</v>
      </c>
      <c r="Q308" s="2" t="n">
        <v>100</v>
      </c>
      <c r="R308" s="2" t="n">
        <v>100</v>
      </c>
      <c r="S308" s="2" t="n">
        <v>100</v>
      </c>
      <c r="T308" s="2" t="n">
        <v>100</v>
      </c>
      <c r="U308" s="2" t="n">
        <v>100</v>
      </c>
      <c r="V308" s="2" t="n">
        <v>100</v>
      </c>
      <c r="W308" s="2" t="n">
        <v>100</v>
      </c>
      <c r="X308" s="2" t="n">
        <v>100</v>
      </c>
      <c r="Y308" s="2" t="n">
        <v>100</v>
      </c>
      <c r="Z308" s="2" t="n">
        <v>100</v>
      </c>
      <c r="AA308" s="2" t="n">
        <v>100</v>
      </c>
      <c r="AB308" s="2" t="n">
        <v>100</v>
      </c>
      <c r="AC308" s="2" t="n">
        <v>100</v>
      </c>
      <c r="AD308" s="2" t="n">
        <v>100</v>
      </c>
      <c r="AE308" s="2" t="n">
        <v>100</v>
      </c>
      <c r="AF308" s="2" t="n">
        <v>100</v>
      </c>
      <c r="AG308" s="2" t="n">
        <v>100</v>
      </c>
      <c r="AH308" s="2" t="n">
        <v>100</v>
      </c>
      <c r="AI308" s="2" t="n">
        <v>100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48.33</v>
      </c>
      <c r="J309" s="2" t="n">
        <v>48.33</v>
      </c>
      <c r="K309" s="2" t="n">
        <v>0</v>
      </c>
      <c r="L309" s="2" t="n">
        <v>81.67</v>
      </c>
      <c r="M309" s="2" t="n">
        <v>81.67</v>
      </c>
      <c r="N309" s="2" t="n">
        <v>70.06999999999999</v>
      </c>
      <c r="O309" s="2" t="n">
        <v>100</v>
      </c>
      <c r="P309" s="2" t="n">
        <v>100</v>
      </c>
      <c r="Q309" s="2" t="n">
        <v>100</v>
      </c>
      <c r="R309" s="2" t="n">
        <v>100</v>
      </c>
      <c r="S309" s="2" t="n">
        <v>100</v>
      </c>
      <c r="T309" s="2" t="n">
        <v>100</v>
      </c>
      <c r="U309" s="2" t="n">
        <v>100</v>
      </c>
      <c r="V309" s="2" t="n">
        <v>100</v>
      </c>
      <c r="W309" s="2" t="n">
        <v>100</v>
      </c>
      <c r="X309" s="2" t="n">
        <v>100</v>
      </c>
      <c r="Y309" s="2" t="n">
        <v>100</v>
      </c>
      <c r="Z309" s="2" t="n">
        <v>100</v>
      </c>
      <c r="AA309" s="2" t="n">
        <v>100</v>
      </c>
      <c r="AB309" s="2" t="n">
        <v>100</v>
      </c>
      <c r="AC309" s="2" t="n">
        <v>100</v>
      </c>
      <c r="AD309" s="2" t="n">
        <v>100</v>
      </c>
      <c r="AE309" s="2" t="n">
        <v>100</v>
      </c>
      <c r="AF309" s="2" t="n">
        <v>100</v>
      </c>
      <c r="AG309" s="2" t="n">
        <v>100</v>
      </c>
      <c r="AH309" s="2" t="n">
        <v>100</v>
      </c>
      <c r="AI309" s="2" t="n">
        <v>100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48.33</v>
      </c>
      <c r="J310" s="2" t="n">
        <v>48.33</v>
      </c>
      <c r="K310" s="2" t="n">
        <v>0</v>
      </c>
      <c r="L310" s="2" t="n">
        <v>81.67</v>
      </c>
      <c r="M310" s="2" t="n">
        <v>81.67</v>
      </c>
      <c r="N310" s="2" t="n">
        <v>70.06999999999999</v>
      </c>
      <c r="O310" s="2" t="n">
        <v>100</v>
      </c>
      <c r="P310" s="2" t="n">
        <v>100</v>
      </c>
      <c r="Q310" s="2" t="n">
        <v>100</v>
      </c>
      <c r="R310" s="2" t="n">
        <v>100</v>
      </c>
      <c r="S310" s="2" t="n">
        <v>100</v>
      </c>
      <c r="T310" s="2" t="n">
        <v>100</v>
      </c>
      <c r="U310" s="2" t="n">
        <v>100</v>
      </c>
      <c r="V310" s="2" t="n">
        <v>100</v>
      </c>
      <c r="W310" s="2" t="n">
        <v>100</v>
      </c>
      <c r="X310" s="2" t="n">
        <v>100</v>
      </c>
      <c r="Y310" s="2" t="n">
        <v>100</v>
      </c>
      <c r="Z310" s="2" t="n">
        <v>100</v>
      </c>
      <c r="AA310" s="2" t="n">
        <v>100</v>
      </c>
      <c r="AB310" s="2" t="n">
        <v>100</v>
      </c>
      <c r="AC310" s="2" t="n">
        <v>100</v>
      </c>
      <c r="AD310" s="2" t="n">
        <v>100</v>
      </c>
      <c r="AE310" s="2" t="n">
        <v>100</v>
      </c>
      <c r="AF310" s="2" t="n">
        <v>100</v>
      </c>
      <c r="AG310" s="2" t="n">
        <v>100</v>
      </c>
      <c r="AH310" s="2" t="n">
        <v>100</v>
      </c>
      <c r="AI310" s="2" t="n">
        <v>100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48.33</v>
      </c>
      <c r="J311" s="2" t="n">
        <v>48.33</v>
      </c>
      <c r="K311" s="2" t="n">
        <v>0</v>
      </c>
      <c r="L311" s="2" t="n">
        <v>81.67</v>
      </c>
      <c r="M311" s="2" t="n">
        <v>81.67</v>
      </c>
      <c r="N311" s="2" t="n">
        <v>70.06999999999999</v>
      </c>
      <c r="O311" s="2" t="n">
        <v>100</v>
      </c>
      <c r="P311" s="2" t="n">
        <v>100</v>
      </c>
      <c r="Q311" s="2" t="n">
        <v>100</v>
      </c>
      <c r="R311" s="2" t="n">
        <v>100</v>
      </c>
      <c r="S311" s="2" t="n">
        <v>100</v>
      </c>
      <c r="T311" s="2" t="n">
        <v>100</v>
      </c>
      <c r="U311" s="2" t="n">
        <v>100</v>
      </c>
      <c r="V311" s="2" t="n">
        <v>100</v>
      </c>
      <c r="W311" s="2" t="n">
        <v>100</v>
      </c>
      <c r="X311" s="2" t="n">
        <v>100</v>
      </c>
      <c r="Y311" s="2" t="n">
        <v>100</v>
      </c>
      <c r="Z311" s="2" t="n">
        <v>100</v>
      </c>
      <c r="AA311" s="2" t="n">
        <v>100</v>
      </c>
      <c r="AB311" s="2" t="n">
        <v>100</v>
      </c>
      <c r="AC311" s="2" t="n">
        <v>100</v>
      </c>
      <c r="AD311" s="2" t="n">
        <v>100</v>
      </c>
      <c r="AE311" s="2" t="n">
        <v>100</v>
      </c>
      <c r="AF311" s="2" t="n">
        <v>100</v>
      </c>
      <c r="AG311" s="2" t="n">
        <v>100</v>
      </c>
      <c r="AH311" s="2" t="n">
        <v>100</v>
      </c>
      <c r="AI311" s="2" t="n">
        <v>100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48.33</v>
      </c>
      <c r="J312" s="2" t="n">
        <v>48.33</v>
      </c>
      <c r="K312" s="2" t="n">
        <v>0</v>
      </c>
      <c r="L312" s="2" t="n">
        <v>81.67</v>
      </c>
      <c r="M312" s="2" t="n">
        <v>81.67</v>
      </c>
      <c r="N312" s="2" t="n">
        <v>70.06999999999999</v>
      </c>
      <c r="O312" s="2" t="n">
        <v>100</v>
      </c>
      <c r="P312" s="2" t="n">
        <v>100</v>
      </c>
      <c r="Q312" s="2" t="n">
        <v>100</v>
      </c>
      <c r="R312" s="2" t="n">
        <v>100</v>
      </c>
      <c r="S312" s="2" t="n">
        <v>100</v>
      </c>
      <c r="T312" s="2" t="n">
        <v>100</v>
      </c>
      <c r="U312" s="2" t="n">
        <v>100</v>
      </c>
      <c r="V312" s="2" t="n">
        <v>100</v>
      </c>
      <c r="W312" s="2" t="n">
        <v>100</v>
      </c>
      <c r="X312" s="2" t="n">
        <v>100</v>
      </c>
      <c r="Y312" s="2" t="n">
        <v>100</v>
      </c>
      <c r="Z312" s="2" t="n">
        <v>100</v>
      </c>
      <c r="AA312" s="2" t="n">
        <v>100</v>
      </c>
      <c r="AB312" s="2" t="n">
        <v>100</v>
      </c>
      <c r="AC312" s="2" t="n">
        <v>100</v>
      </c>
      <c r="AD312" s="2" t="n">
        <v>100</v>
      </c>
      <c r="AE312" s="2" t="n">
        <v>100</v>
      </c>
      <c r="AF312" s="2" t="n">
        <v>100</v>
      </c>
      <c r="AG312" s="2" t="n">
        <v>100</v>
      </c>
      <c r="AH312" s="2" t="n">
        <v>100</v>
      </c>
      <c r="AI312" s="2" t="n">
        <v>100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48.33</v>
      </c>
      <c r="J313" s="2" t="n">
        <v>48.33</v>
      </c>
      <c r="K313" s="2" t="n">
        <v>0</v>
      </c>
      <c r="L313" s="2" t="n">
        <v>81.67</v>
      </c>
      <c r="M313" s="2" t="n">
        <v>81.67</v>
      </c>
      <c r="N313" s="2" t="n">
        <v>70.06999999999999</v>
      </c>
      <c r="O313" s="2" t="n">
        <v>100</v>
      </c>
      <c r="P313" s="2" t="n">
        <v>100</v>
      </c>
      <c r="Q313" s="2" t="n">
        <v>100</v>
      </c>
      <c r="R313" s="2" t="n">
        <v>100</v>
      </c>
      <c r="S313" s="2" t="n">
        <v>100</v>
      </c>
      <c r="T313" s="2" t="n">
        <v>100</v>
      </c>
      <c r="U313" s="2" t="n">
        <v>100</v>
      </c>
      <c r="V313" s="2" t="n">
        <v>100</v>
      </c>
      <c r="W313" s="2" t="n">
        <v>100</v>
      </c>
      <c r="X313" s="2" t="n">
        <v>100</v>
      </c>
      <c r="Y313" s="2" t="n">
        <v>100</v>
      </c>
      <c r="Z313" s="2" t="n">
        <v>100</v>
      </c>
      <c r="AA313" s="2" t="n">
        <v>100</v>
      </c>
      <c r="AB313" s="2" t="n">
        <v>100</v>
      </c>
      <c r="AC313" s="2" t="n">
        <v>100</v>
      </c>
      <c r="AD313" s="2" t="n">
        <v>100</v>
      </c>
      <c r="AE313" s="2" t="n">
        <v>100</v>
      </c>
      <c r="AF313" s="2" t="n">
        <v>100</v>
      </c>
      <c r="AG313" s="2" t="n">
        <v>100</v>
      </c>
      <c r="AH313" s="2" t="n">
        <v>100</v>
      </c>
      <c r="AI313" s="2" t="n">
        <v>100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48.33</v>
      </c>
      <c r="J314" s="2" t="n">
        <v>48.33</v>
      </c>
      <c r="K314" s="2" t="n">
        <v>0</v>
      </c>
      <c r="L314" s="2" t="n">
        <v>81.67</v>
      </c>
      <c r="M314" s="2" t="n">
        <v>81.67</v>
      </c>
      <c r="N314" s="2" t="n">
        <v>70.06999999999999</v>
      </c>
      <c r="O314" s="2" t="n">
        <v>100</v>
      </c>
      <c r="P314" s="2" t="n">
        <v>100</v>
      </c>
      <c r="Q314" s="2" t="n">
        <v>100</v>
      </c>
      <c r="R314" s="2" t="n">
        <v>100</v>
      </c>
      <c r="S314" s="2" t="n">
        <v>100</v>
      </c>
      <c r="T314" s="2" t="n">
        <v>100</v>
      </c>
      <c r="U314" s="2" t="n">
        <v>100</v>
      </c>
      <c r="V314" s="2" t="n">
        <v>100</v>
      </c>
      <c r="W314" s="2" t="n">
        <v>100</v>
      </c>
      <c r="X314" s="2" t="n">
        <v>100</v>
      </c>
      <c r="Y314" s="2" t="n">
        <v>100</v>
      </c>
      <c r="Z314" s="2" t="n">
        <v>100</v>
      </c>
      <c r="AA314" s="2" t="n">
        <v>100</v>
      </c>
      <c r="AB314" s="2" t="n">
        <v>100</v>
      </c>
      <c r="AC314" s="2" t="n">
        <v>100</v>
      </c>
      <c r="AD314" s="2" t="n">
        <v>100</v>
      </c>
      <c r="AE314" s="2" t="n">
        <v>100</v>
      </c>
      <c r="AF314" s="2" t="n">
        <v>100</v>
      </c>
      <c r="AG314" s="2" t="n">
        <v>100</v>
      </c>
      <c r="AH314" s="2" t="n">
        <v>100</v>
      </c>
      <c r="AI314" s="2" t="n">
        <v>100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48.33</v>
      </c>
      <c r="J315" s="2" t="n">
        <v>48.33</v>
      </c>
      <c r="K315" s="2" t="n">
        <v>0</v>
      </c>
      <c r="L315" s="2" t="n">
        <v>81.67</v>
      </c>
      <c r="M315" s="2" t="n">
        <v>81.67</v>
      </c>
      <c r="N315" s="2" t="n">
        <v>70.06999999999999</v>
      </c>
      <c r="O315" s="2" t="n">
        <v>100</v>
      </c>
      <c r="P315" s="2" t="n">
        <v>100</v>
      </c>
      <c r="Q315" s="2" t="n">
        <v>100</v>
      </c>
      <c r="R315" s="2" t="n">
        <v>100</v>
      </c>
      <c r="S315" s="2" t="n">
        <v>100</v>
      </c>
      <c r="T315" s="2" t="n">
        <v>100</v>
      </c>
      <c r="U315" s="2" t="n">
        <v>100</v>
      </c>
      <c r="V315" s="2" t="n">
        <v>100</v>
      </c>
      <c r="W315" s="2" t="n">
        <v>100</v>
      </c>
      <c r="X315" s="2" t="n">
        <v>100</v>
      </c>
      <c r="Y315" s="2" t="n">
        <v>100</v>
      </c>
      <c r="Z315" s="2" t="n">
        <v>100</v>
      </c>
      <c r="AA315" s="2" t="n">
        <v>100</v>
      </c>
      <c r="AB315" s="2" t="n">
        <v>100</v>
      </c>
      <c r="AC315" s="2" t="n">
        <v>100</v>
      </c>
      <c r="AD315" s="2" t="n">
        <v>100</v>
      </c>
      <c r="AE315" s="2" t="n">
        <v>100</v>
      </c>
      <c r="AF315" s="2" t="n">
        <v>100</v>
      </c>
      <c r="AG315" s="2" t="n">
        <v>100</v>
      </c>
      <c r="AH315" s="2" t="n">
        <v>100</v>
      </c>
      <c r="AI315" s="2" t="n">
        <v>100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48.33</v>
      </c>
      <c r="J316" s="2" t="n">
        <v>48.33</v>
      </c>
      <c r="K316" s="2" t="n">
        <v>0</v>
      </c>
      <c r="L316" s="2" t="n">
        <v>81.67</v>
      </c>
      <c r="M316" s="2" t="n">
        <v>81.67</v>
      </c>
      <c r="N316" s="2" t="n">
        <v>70.06999999999999</v>
      </c>
      <c r="O316" s="2" t="n">
        <v>100</v>
      </c>
      <c r="P316" s="2" t="n">
        <v>100</v>
      </c>
      <c r="Q316" s="2" t="n">
        <v>100</v>
      </c>
      <c r="R316" s="2" t="n">
        <v>100</v>
      </c>
      <c r="S316" s="2" t="n">
        <v>100</v>
      </c>
      <c r="T316" s="2" t="n">
        <v>100</v>
      </c>
      <c r="U316" s="2" t="n">
        <v>100</v>
      </c>
      <c r="V316" s="2" t="n">
        <v>100</v>
      </c>
      <c r="W316" s="2" t="n">
        <v>100</v>
      </c>
      <c r="X316" s="2" t="n">
        <v>100</v>
      </c>
      <c r="Y316" s="2" t="n">
        <v>100</v>
      </c>
      <c r="Z316" s="2" t="n">
        <v>100</v>
      </c>
      <c r="AA316" s="2" t="n">
        <v>100</v>
      </c>
      <c r="AB316" s="2" t="n">
        <v>100</v>
      </c>
      <c r="AC316" s="2" t="n">
        <v>100</v>
      </c>
      <c r="AD316" s="2" t="n">
        <v>100</v>
      </c>
      <c r="AE316" s="2" t="n">
        <v>100</v>
      </c>
      <c r="AF316" s="2" t="n">
        <v>100</v>
      </c>
      <c r="AG316" s="2" t="n">
        <v>100</v>
      </c>
      <c r="AH316" s="2" t="n">
        <v>100</v>
      </c>
      <c r="AI316" s="2" t="n">
        <v>100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48.33</v>
      </c>
      <c r="J317" s="2" t="n">
        <v>48.33</v>
      </c>
      <c r="K317" s="2" t="n">
        <v>0</v>
      </c>
      <c r="L317" s="2" t="n">
        <v>81.67</v>
      </c>
      <c r="M317" s="2" t="n">
        <v>81.67</v>
      </c>
      <c r="N317" s="2" t="n">
        <v>70.06999999999999</v>
      </c>
      <c r="O317" s="2" t="n">
        <v>100</v>
      </c>
      <c r="P317" s="2" t="n">
        <v>100</v>
      </c>
      <c r="Q317" s="2" t="n">
        <v>100</v>
      </c>
      <c r="R317" s="2" t="n">
        <v>100</v>
      </c>
      <c r="S317" s="2" t="n">
        <v>100</v>
      </c>
      <c r="T317" s="2" t="n">
        <v>100</v>
      </c>
      <c r="U317" s="2" t="n">
        <v>100</v>
      </c>
      <c r="V317" s="2" t="n">
        <v>100</v>
      </c>
      <c r="W317" s="2" t="n">
        <v>100</v>
      </c>
      <c r="X317" s="2" t="n">
        <v>100</v>
      </c>
      <c r="Y317" s="2" t="n">
        <v>100</v>
      </c>
      <c r="Z317" s="2" t="n">
        <v>100</v>
      </c>
      <c r="AA317" s="2" t="n">
        <v>100</v>
      </c>
      <c r="AB317" s="2" t="n">
        <v>100</v>
      </c>
      <c r="AC317" s="2" t="n">
        <v>100</v>
      </c>
      <c r="AD317" s="2" t="n">
        <v>100</v>
      </c>
      <c r="AE317" s="2" t="n">
        <v>100</v>
      </c>
      <c r="AF317" s="2" t="n">
        <v>100</v>
      </c>
      <c r="AG317" s="2" t="n">
        <v>100</v>
      </c>
      <c r="AH317" s="2" t="n">
        <v>100</v>
      </c>
      <c r="AI317" s="2" t="n">
        <v>100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48.33</v>
      </c>
      <c r="J318" s="2" t="n">
        <v>48.33</v>
      </c>
      <c r="K318" s="2" t="n">
        <v>0</v>
      </c>
      <c r="L318" s="2" t="n">
        <v>81.67</v>
      </c>
      <c r="M318" s="2" t="n">
        <v>81.67</v>
      </c>
      <c r="N318" s="2" t="n">
        <v>70.06999999999999</v>
      </c>
      <c r="O318" s="2" t="n">
        <v>100</v>
      </c>
      <c r="P318" s="2" t="n">
        <v>100</v>
      </c>
      <c r="Q318" s="2" t="n">
        <v>100</v>
      </c>
      <c r="R318" s="2" t="n">
        <v>100</v>
      </c>
      <c r="S318" s="2" t="n">
        <v>100</v>
      </c>
      <c r="T318" s="2" t="n">
        <v>100</v>
      </c>
      <c r="U318" s="2" t="n">
        <v>100</v>
      </c>
      <c r="V318" s="2" t="n">
        <v>100</v>
      </c>
      <c r="W318" s="2" t="n">
        <v>100</v>
      </c>
      <c r="X318" s="2" t="n">
        <v>100</v>
      </c>
      <c r="Y318" s="2" t="n">
        <v>100</v>
      </c>
      <c r="Z318" s="2" t="n">
        <v>100</v>
      </c>
      <c r="AA318" s="2" t="n">
        <v>100</v>
      </c>
      <c r="AB318" s="2" t="n">
        <v>100</v>
      </c>
      <c r="AC318" s="2" t="n">
        <v>100</v>
      </c>
      <c r="AD318" s="2" t="n">
        <v>100</v>
      </c>
      <c r="AE318" s="2" t="n">
        <v>100</v>
      </c>
      <c r="AF318" s="2" t="n">
        <v>100</v>
      </c>
      <c r="AG318" s="2" t="n">
        <v>100</v>
      </c>
      <c r="AH318" s="2" t="n">
        <v>100</v>
      </c>
      <c r="AI318" s="2" t="n">
        <v>100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48.33</v>
      </c>
      <c r="J319" s="2" t="n">
        <v>48.33</v>
      </c>
      <c r="K319" s="2" t="n">
        <v>0</v>
      </c>
      <c r="L319" s="2" t="n">
        <v>81.67</v>
      </c>
      <c r="M319" s="2" t="n">
        <v>81.67</v>
      </c>
      <c r="N319" s="2" t="n">
        <v>70.06999999999999</v>
      </c>
      <c r="O319" s="2" t="n">
        <v>100</v>
      </c>
      <c r="P319" s="2" t="n">
        <v>100</v>
      </c>
      <c r="Q319" s="2" t="n">
        <v>100</v>
      </c>
      <c r="R319" s="2" t="n">
        <v>100</v>
      </c>
      <c r="S319" s="2" t="n">
        <v>100</v>
      </c>
      <c r="T319" s="2" t="n">
        <v>100</v>
      </c>
      <c r="U319" s="2" t="n">
        <v>100</v>
      </c>
      <c r="V319" s="2" t="n">
        <v>100</v>
      </c>
      <c r="W319" s="2" t="n">
        <v>100</v>
      </c>
      <c r="X319" s="2" t="n">
        <v>100</v>
      </c>
      <c r="Y319" s="2" t="n">
        <v>100</v>
      </c>
      <c r="Z319" s="2" t="n">
        <v>100</v>
      </c>
      <c r="AA319" s="2" t="n">
        <v>100</v>
      </c>
      <c r="AB319" s="2" t="n">
        <v>100</v>
      </c>
      <c r="AC319" s="2" t="n">
        <v>100</v>
      </c>
      <c r="AD319" s="2" t="n">
        <v>100</v>
      </c>
      <c r="AE319" s="2" t="n">
        <v>100</v>
      </c>
      <c r="AF319" s="2" t="n">
        <v>100</v>
      </c>
      <c r="AG319" s="2" t="n">
        <v>100</v>
      </c>
      <c r="AH319" s="2" t="n">
        <v>100</v>
      </c>
      <c r="AI319" s="2" t="n">
        <v>100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48.33</v>
      </c>
      <c r="J320" s="2" t="n">
        <v>48.33</v>
      </c>
      <c r="K320" s="2" t="n">
        <v>0</v>
      </c>
      <c r="L320" s="2" t="n">
        <v>81.67</v>
      </c>
      <c r="M320" s="2" t="n">
        <v>81.67</v>
      </c>
      <c r="N320" s="2" t="n">
        <v>70.06999999999999</v>
      </c>
      <c r="O320" s="2" t="n">
        <v>100</v>
      </c>
      <c r="P320" s="2" t="n">
        <v>100</v>
      </c>
      <c r="Q320" s="2" t="n">
        <v>100</v>
      </c>
      <c r="R320" s="2" t="n">
        <v>100</v>
      </c>
      <c r="S320" s="2" t="n">
        <v>100</v>
      </c>
      <c r="T320" s="2" t="n">
        <v>100</v>
      </c>
      <c r="U320" s="2" t="n">
        <v>100</v>
      </c>
      <c r="V320" s="2" t="n">
        <v>100</v>
      </c>
      <c r="W320" s="2" t="n">
        <v>100</v>
      </c>
      <c r="X320" s="2" t="n">
        <v>100</v>
      </c>
      <c r="Y320" s="2" t="n">
        <v>100</v>
      </c>
      <c r="Z320" s="2" t="n">
        <v>100</v>
      </c>
      <c r="AA320" s="2" t="n">
        <v>100</v>
      </c>
      <c r="AB320" s="2" t="n">
        <v>100</v>
      </c>
      <c r="AC320" s="2" t="n">
        <v>100</v>
      </c>
      <c r="AD320" s="2" t="n">
        <v>100</v>
      </c>
      <c r="AE320" s="2" t="n">
        <v>100</v>
      </c>
      <c r="AF320" s="2" t="n">
        <v>100</v>
      </c>
      <c r="AG320" s="2" t="n">
        <v>100</v>
      </c>
      <c r="AH320" s="2" t="n">
        <v>100</v>
      </c>
      <c r="AI320" s="2" t="n">
        <v>100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48.33</v>
      </c>
      <c r="J321" s="2" t="n">
        <v>48.33</v>
      </c>
      <c r="K321" s="2" t="n">
        <v>0</v>
      </c>
      <c r="L321" s="2" t="n">
        <v>81.67</v>
      </c>
      <c r="M321" s="2" t="n">
        <v>81.67</v>
      </c>
      <c r="N321" s="2" t="n">
        <v>70.06999999999999</v>
      </c>
      <c r="O321" s="2" t="n">
        <v>100</v>
      </c>
      <c r="P321" s="2" t="n">
        <v>100</v>
      </c>
      <c r="Q321" s="2" t="n">
        <v>100</v>
      </c>
      <c r="R321" s="2" t="n">
        <v>100</v>
      </c>
      <c r="S321" s="2" t="n">
        <v>100</v>
      </c>
      <c r="T321" s="2" t="n">
        <v>100</v>
      </c>
      <c r="U321" s="2" t="n">
        <v>100</v>
      </c>
      <c r="V321" s="2" t="n">
        <v>100</v>
      </c>
      <c r="W321" s="2" t="n">
        <v>100</v>
      </c>
      <c r="X321" s="2" t="n">
        <v>100</v>
      </c>
      <c r="Y321" s="2" t="n">
        <v>100</v>
      </c>
      <c r="Z321" s="2" t="n">
        <v>100</v>
      </c>
      <c r="AA321" s="2" t="n">
        <v>100</v>
      </c>
      <c r="AB321" s="2" t="n">
        <v>100</v>
      </c>
      <c r="AC321" s="2" t="n">
        <v>100</v>
      </c>
      <c r="AD321" s="2" t="n">
        <v>100</v>
      </c>
      <c r="AE321" s="2" t="n">
        <v>100</v>
      </c>
      <c r="AF321" s="2" t="n">
        <v>100</v>
      </c>
      <c r="AG321" s="2" t="n">
        <v>100</v>
      </c>
      <c r="AH321" s="2" t="n">
        <v>100</v>
      </c>
      <c r="AI321" s="2" t="n">
        <v>100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48.33</v>
      </c>
      <c r="J322" s="2" t="n">
        <v>48.33</v>
      </c>
      <c r="K322" s="2" t="n">
        <v>0</v>
      </c>
      <c r="L322" s="2" t="n">
        <v>81.67</v>
      </c>
      <c r="M322" s="2" t="n">
        <v>81.67</v>
      </c>
      <c r="N322" s="2" t="n">
        <v>70.06999999999999</v>
      </c>
      <c r="O322" s="2" t="n">
        <v>100</v>
      </c>
      <c r="P322" s="2" t="n">
        <v>100</v>
      </c>
      <c r="Q322" s="2" t="n">
        <v>100</v>
      </c>
      <c r="R322" s="2" t="n">
        <v>100</v>
      </c>
      <c r="S322" s="2" t="n">
        <v>100</v>
      </c>
      <c r="T322" s="2" t="n">
        <v>100</v>
      </c>
      <c r="U322" s="2" t="n">
        <v>100</v>
      </c>
      <c r="V322" s="2" t="n">
        <v>100</v>
      </c>
      <c r="W322" s="2" t="n">
        <v>100</v>
      </c>
      <c r="X322" s="2" t="n">
        <v>100</v>
      </c>
      <c r="Y322" s="2" t="n">
        <v>100</v>
      </c>
      <c r="Z322" s="2" t="n">
        <v>100</v>
      </c>
      <c r="AA322" s="2" t="n">
        <v>100</v>
      </c>
      <c r="AB322" s="2" t="n">
        <v>100</v>
      </c>
      <c r="AC322" s="2" t="n">
        <v>100</v>
      </c>
      <c r="AD322" s="2" t="n">
        <v>100</v>
      </c>
      <c r="AE322" s="2" t="n">
        <v>100</v>
      </c>
      <c r="AF322" s="2" t="n">
        <v>100</v>
      </c>
      <c r="AG322" s="2" t="n">
        <v>100</v>
      </c>
      <c r="AH322" s="2" t="n">
        <v>100</v>
      </c>
      <c r="AI322" s="2" t="n">
        <v>100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48.33</v>
      </c>
      <c r="J323" s="2" t="n">
        <v>48.33</v>
      </c>
      <c r="K323" s="2" t="n">
        <v>0</v>
      </c>
      <c r="L323" s="2" t="n">
        <v>81.67</v>
      </c>
      <c r="M323" s="2" t="n">
        <v>81.67</v>
      </c>
      <c r="N323" s="2" t="n">
        <v>70.06999999999999</v>
      </c>
      <c r="O323" s="2" t="n">
        <v>100</v>
      </c>
      <c r="P323" s="2" t="n">
        <v>100</v>
      </c>
      <c r="Q323" s="2" t="n">
        <v>100</v>
      </c>
      <c r="R323" s="2" t="n">
        <v>100</v>
      </c>
      <c r="S323" s="2" t="n">
        <v>100</v>
      </c>
      <c r="T323" s="2" t="n">
        <v>100</v>
      </c>
      <c r="U323" s="2" t="n">
        <v>100</v>
      </c>
      <c r="V323" s="2" t="n">
        <v>100</v>
      </c>
      <c r="W323" s="2" t="n">
        <v>100</v>
      </c>
      <c r="X323" s="2" t="n">
        <v>100</v>
      </c>
      <c r="Y323" s="2" t="n">
        <v>100</v>
      </c>
      <c r="Z323" s="2" t="n">
        <v>100</v>
      </c>
      <c r="AA323" s="2" t="n">
        <v>100</v>
      </c>
      <c r="AB323" s="2" t="n">
        <v>100</v>
      </c>
      <c r="AC323" s="2" t="n">
        <v>100</v>
      </c>
      <c r="AD323" s="2" t="n">
        <v>100</v>
      </c>
      <c r="AE323" s="2" t="n">
        <v>100</v>
      </c>
      <c r="AF323" s="2" t="n">
        <v>100</v>
      </c>
      <c r="AG323" s="2" t="n">
        <v>100</v>
      </c>
      <c r="AH323" s="2" t="n">
        <v>100</v>
      </c>
      <c r="AI323" s="2" t="n">
        <v>100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48.33</v>
      </c>
      <c r="J324" s="2" t="n">
        <v>48.33</v>
      </c>
      <c r="K324" s="2" t="n">
        <v>0</v>
      </c>
      <c r="L324" s="2" t="n">
        <v>81.67</v>
      </c>
      <c r="M324" s="2" t="n">
        <v>81.67</v>
      </c>
      <c r="N324" s="2" t="n">
        <v>70.06999999999999</v>
      </c>
      <c r="O324" s="2" t="n">
        <v>100</v>
      </c>
      <c r="P324" s="2" t="n">
        <v>100</v>
      </c>
      <c r="Q324" s="2" t="n">
        <v>100</v>
      </c>
      <c r="R324" s="2" t="n">
        <v>100</v>
      </c>
      <c r="S324" s="2" t="n">
        <v>100</v>
      </c>
      <c r="T324" s="2" t="n">
        <v>100</v>
      </c>
      <c r="U324" s="2" t="n">
        <v>100</v>
      </c>
      <c r="V324" s="2" t="n">
        <v>100</v>
      </c>
      <c r="W324" s="2" t="n">
        <v>100</v>
      </c>
      <c r="X324" s="2" t="n">
        <v>100</v>
      </c>
      <c r="Y324" s="2" t="n">
        <v>100</v>
      </c>
      <c r="Z324" s="2" t="n">
        <v>100</v>
      </c>
      <c r="AA324" s="2" t="n">
        <v>100</v>
      </c>
      <c r="AB324" s="2" t="n">
        <v>100</v>
      </c>
      <c r="AC324" s="2" t="n">
        <v>100</v>
      </c>
      <c r="AD324" s="2" t="n">
        <v>100</v>
      </c>
      <c r="AE324" s="2" t="n">
        <v>100</v>
      </c>
      <c r="AF324" s="2" t="n">
        <v>100</v>
      </c>
      <c r="AG324" s="2" t="n">
        <v>100</v>
      </c>
      <c r="AH324" s="2" t="n">
        <v>100</v>
      </c>
      <c r="AI324" s="2" t="n">
        <v>100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48.33</v>
      </c>
      <c r="J325" s="2" t="n">
        <v>48.33</v>
      </c>
      <c r="K325" s="2" t="n">
        <v>0</v>
      </c>
      <c r="L325" s="2" t="n">
        <v>81.67</v>
      </c>
      <c r="M325" s="2" t="n">
        <v>81.67</v>
      </c>
      <c r="N325" s="2" t="n">
        <v>70.06999999999999</v>
      </c>
      <c r="O325" s="2" t="n">
        <v>100</v>
      </c>
      <c r="P325" s="2" t="n">
        <v>100</v>
      </c>
      <c r="Q325" s="2" t="n">
        <v>100</v>
      </c>
      <c r="R325" s="2" t="n">
        <v>100</v>
      </c>
      <c r="S325" s="2" t="n">
        <v>100</v>
      </c>
      <c r="T325" s="2" t="n">
        <v>100</v>
      </c>
      <c r="U325" s="2" t="n">
        <v>100</v>
      </c>
      <c r="V325" s="2" t="n">
        <v>100</v>
      </c>
      <c r="W325" s="2" t="n">
        <v>100</v>
      </c>
      <c r="X325" s="2" t="n">
        <v>100</v>
      </c>
      <c r="Y325" s="2" t="n">
        <v>100</v>
      </c>
      <c r="Z325" s="2" t="n">
        <v>100</v>
      </c>
      <c r="AA325" s="2" t="n">
        <v>100</v>
      </c>
      <c r="AB325" s="2" t="n">
        <v>100</v>
      </c>
      <c r="AC325" s="2" t="n">
        <v>100</v>
      </c>
      <c r="AD325" s="2" t="n">
        <v>100</v>
      </c>
      <c r="AE325" s="2" t="n">
        <v>100</v>
      </c>
      <c r="AF325" s="2" t="n">
        <v>100</v>
      </c>
      <c r="AG325" s="2" t="n">
        <v>100</v>
      </c>
      <c r="AH325" s="2" t="n">
        <v>100</v>
      </c>
      <c r="AI325" s="2" t="n">
        <v>100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48.33</v>
      </c>
      <c r="J326" s="2" t="n">
        <v>48.33</v>
      </c>
      <c r="K326" s="2" t="n">
        <v>0</v>
      </c>
      <c r="L326" s="2" t="n">
        <v>81.67</v>
      </c>
      <c r="M326" s="2" t="n">
        <v>81.67</v>
      </c>
      <c r="N326" s="2" t="n">
        <v>70.06999999999999</v>
      </c>
      <c r="O326" s="2" t="n">
        <v>100</v>
      </c>
      <c r="P326" s="2" t="n">
        <v>100</v>
      </c>
      <c r="Q326" s="2" t="n">
        <v>100</v>
      </c>
      <c r="R326" s="2" t="n">
        <v>100</v>
      </c>
      <c r="S326" s="2" t="n">
        <v>100</v>
      </c>
      <c r="T326" s="2" t="n">
        <v>100</v>
      </c>
      <c r="U326" s="2" t="n">
        <v>100</v>
      </c>
      <c r="V326" s="2" t="n">
        <v>100</v>
      </c>
      <c r="W326" s="2" t="n">
        <v>100</v>
      </c>
      <c r="X326" s="2" t="n">
        <v>100</v>
      </c>
      <c r="Y326" s="2" t="n">
        <v>100</v>
      </c>
      <c r="Z326" s="2" t="n">
        <v>100</v>
      </c>
      <c r="AA326" s="2" t="n">
        <v>100</v>
      </c>
      <c r="AB326" s="2" t="n">
        <v>100</v>
      </c>
      <c r="AC326" s="2" t="n">
        <v>100</v>
      </c>
      <c r="AD326" s="2" t="n">
        <v>100</v>
      </c>
      <c r="AE326" s="2" t="n">
        <v>100</v>
      </c>
      <c r="AF326" s="2" t="n">
        <v>100</v>
      </c>
      <c r="AG326" s="2" t="n">
        <v>100</v>
      </c>
      <c r="AH326" s="2" t="n">
        <v>100</v>
      </c>
      <c r="AI326" s="2" t="n">
        <v>100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48.33</v>
      </c>
      <c r="J327" s="2" t="n">
        <v>48.33</v>
      </c>
      <c r="K327" s="2" t="n">
        <v>0</v>
      </c>
      <c r="L327" s="2" t="n">
        <v>81.67</v>
      </c>
      <c r="M327" s="2" t="n">
        <v>81.67</v>
      </c>
      <c r="N327" s="2" t="n">
        <v>70.06999999999999</v>
      </c>
      <c r="O327" s="2" t="n">
        <v>100</v>
      </c>
      <c r="P327" s="2" t="n">
        <v>100</v>
      </c>
      <c r="Q327" s="2" t="n">
        <v>100</v>
      </c>
      <c r="R327" s="2" t="n">
        <v>100</v>
      </c>
      <c r="S327" s="2" t="n">
        <v>100</v>
      </c>
      <c r="T327" s="2" t="n">
        <v>100</v>
      </c>
      <c r="U327" s="2" t="n">
        <v>100</v>
      </c>
      <c r="V327" s="2" t="n">
        <v>100</v>
      </c>
      <c r="W327" s="2" t="n">
        <v>100</v>
      </c>
      <c r="X327" s="2" t="n">
        <v>100</v>
      </c>
      <c r="Y327" s="2" t="n">
        <v>100</v>
      </c>
      <c r="Z327" s="2" t="n">
        <v>100</v>
      </c>
      <c r="AA327" s="2" t="n">
        <v>100</v>
      </c>
      <c r="AB327" s="2" t="n">
        <v>100</v>
      </c>
      <c r="AC327" s="2" t="n">
        <v>100</v>
      </c>
      <c r="AD327" s="2" t="n">
        <v>100</v>
      </c>
      <c r="AE327" s="2" t="n">
        <v>100</v>
      </c>
      <c r="AF327" s="2" t="n">
        <v>100</v>
      </c>
      <c r="AG327" s="2" t="n">
        <v>100</v>
      </c>
      <c r="AH327" s="2" t="n">
        <v>100</v>
      </c>
      <c r="AI327" s="2" t="n">
        <v>100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48.33</v>
      </c>
      <c r="J328" s="2" t="n">
        <v>48.33</v>
      </c>
      <c r="K328" s="2" t="n">
        <v>0</v>
      </c>
      <c r="L328" s="2" t="n">
        <v>81.67</v>
      </c>
      <c r="M328" s="2" t="n">
        <v>81.67</v>
      </c>
      <c r="N328" s="2" t="n">
        <v>70.06999999999999</v>
      </c>
      <c r="O328" s="2" t="n">
        <v>100</v>
      </c>
      <c r="P328" s="2" t="n">
        <v>100</v>
      </c>
      <c r="Q328" s="2" t="n">
        <v>100</v>
      </c>
      <c r="R328" s="2" t="n">
        <v>100</v>
      </c>
      <c r="S328" s="2" t="n">
        <v>100</v>
      </c>
      <c r="T328" s="2" t="n">
        <v>100</v>
      </c>
      <c r="U328" s="2" t="n">
        <v>100</v>
      </c>
      <c r="V328" s="2" t="n">
        <v>100</v>
      </c>
      <c r="W328" s="2" t="n">
        <v>100</v>
      </c>
      <c r="X328" s="2" t="n">
        <v>100</v>
      </c>
      <c r="Y328" s="2" t="n">
        <v>100</v>
      </c>
      <c r="Z328" s="2" t="n">
        <v>100</v>
      </c>
      <c r="AA328" s="2" t="n">
        <v>100</v>
      </c>
      <c r="AB328" s="2" t="n">
        <v>100</v>
      </c>
      <c r="AC328" s="2" t="n">
        <v>100</v>
      </c>
      <c r="AD328" s="2" t="n">
        <v>100</v>
      </c>
      <c r="AE328" s="2" t="n">
        <v>100</v>
      </c>
      <c r="AF328" s="2" t="n">
        <v>100</v>
      </c>
      <c r="AG328" s="2" t="n">
        <v>100</v>
      </c>
      <c r="AH328" s="2" t="n">
        <v>100</v>
      </c>
      <c r="AI328" s="2" t="n">
        <v>100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48.33</v>
      </c>
      <c r="J329" s="2" t="n">
        <v>48.33</v>
      </c>
      <c r="K329" s="2" t="n">
        <v>0</v>
      </c>
      <c r="L329" s="2" t="n">
        <v>81.67</v>
      </c>
      <c r="M329" s="2" t="n">
        <v>81.67</v>
      </c>
      <c r="N329" s="2" t="n">
        <v>70.06999999999999</v>
      </c>
      <c r="O329" s="2" t="n">
        <v>100</v>
      </c>
      <c r="P329" s="2" t="n">
        <v>100</v>
      </c>
      <c r="Q329" s="2" t="n">
        <v>100</v>
      </c>
      <c r="R329" s="2" t="n">
        <v>100</v>
      </c>
      <c r="S329" s="2" t="n">
        <v>100</v>
      </c>
      <c r="T329" s="2" t="n">
        <v>100</v>
      </c>
      <c r="U329" s="2" t="n">
        <v>100</v>
      </c>
      <c r="V329" s="2" t="n">
        <v>100</v>
      </c>
      <c r="W329" s="2" t="n">
        <v>100</v>
      </c>
      <c r="X329" s="2" t="n">
        <v>100</v>
      </c>
      <c r="Y329" s="2" t="n">
        <v>100</v>
      </c>
      <c r="Z329" s="2" t="n">
        <v>100</v>
      </c>
      <c r="AA329" s="2" t="n">
        <v>100</v>
      </c>
      <c r="AB329" s="2" t="n">
        <v>100</v>
      </c>
      <c r="AC329" s="2" t="n">
        <v>100</v>
      </c>
      <c r="AD329" s="2" t="n">
        <v>100</v>
      </c>
      <c r="AE329" s="2" t="n">
        <v>100</v>
      </c>
      <c r="AF329" s="2" t="n">
        <v>100</v>
      </c>
      <c r="AG329" s="2" t="n">
        <v>100</v>
      </c>
      <c r="AH329" s="2" t="n">
        <v>100</v>
      </c>
      <c r="AI329" s="2" t="n">
        <v>100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48.33</v>
      </c>
      <c r="J330" s="2" t="n">
        <v>48.33</v>
      </c>
      <c r="K330" s="2" t="n">
        <v>0</v>
      </c>
      <c r="L330" s="2" t="n">
        <v>81.67</v>
      </c>
      <c r="M330" s="2" t="n">
        <v>81.67</v>
      </c>
      <c r="N330" s="2" t="n">
        <v>70.06999999999999</v>
      </c>
      <c r="O330" s="2" t="n">
        <v>100</v>
      </c>
      <c r="P330" s="2" t="n">
        <v>100</v>
      </c>
      <c r="Q330" s="2" t="n">
        <v>100</v>
      </c>
      <c r="R330" s="2" t="n">
        <v>100</v>
      </c>
      <c r="S330" s="2" t="n">
        <v>100</v>
      </c>
      <c r="T330" s="2" t="n">
        <v>100</v>
      </c>
      <c r="U330" s="2" t="n">
        <v>100</v>
      </c>
      <c r="V330" s="2" t="n">
        <v>100</v>
      </c>
      <c r="W330" s="2" t="n">
        <v>100</v>
      </c>
      <c r="X330" s="2" t="n">
        <v>100</v>
      </c>
      <c r="Y330" s="2" t="n">
        <v>100</v>
      </c>
      <c r="Z330" s="2" t="n">
        <v>100</v>
      </c>
      <c r="AA330" s="2" t="n">
        <v>100</v>
      </c>
      <c r="AB330" s="2" t="n">
        <v>100</v>
      </c>
      <c r="AC330" s="2" t="n">
        <v>100</v>
      </c>
      <c r="AD330" s="2" t="n">
        <v>100</v>
      </c>
      <c r="AE330" s="2" t="n">
        <v>100</v>
      </c>
      <c r="AF330" s="2" t="n">
        <v>100</v>
      </c>
      <c r="AG330" s="2" t="n">
        <v>100</v>
      </c>
      <c r="AH330" s="2" t="n">
        <v>100</v>
      </c>
      <c r="AI330" s="2" t="n">
        <v>100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48.33</v>
      </c>
      <c r="J331" s="2" t="n">
        <v>48.33</v>
      </c>
      <c r="K331" s="2" t="n">
        <v>0</v>
      </c>
      <c r="L331" s="2" t="n">
        <v>81.67</v>
      </c>
      <c r="M331" s="2" t="n">
        <v>81.67</v>
      </c>
      <c r="N331" s="2" t="n">
        <v>70.06999999999999</v>
      </c>
      <c r="O331" s="2" t="n">
        <v>100</v>
      </c>
      <c r="P331" s="2" t="n">
        <v>100</v>
      </c>
      <c r="Q331" s="2" t="n">
        <v>100</v>
      </c>
      <c r="R331" s="2" t="n">
        <v>100</v>
      </c>
      <c r="S331" s="2" t="n">
        <v>100</v>
      </c>
      <c r="T331" s="2" t="n">
        <v>100</v>
      </c>
      <c r="U331" s="2" t="n">
        <v>100</v>
      </c>
      <c r="V331" s="2" t="n">
        <v>100</v>
      </c>
      <c r="W331" s="2" t="n">
        <v>100</v>
      </c>
      <c r="X331" s="2" t="n">
        <v>100</v>
      </c>
      <c r="Y331" s="2" t="n">
        <v>100</v>
      </c>
      <c r="Z331" s="2" t="n">
        <v>100</v>
      </c>
      <c r="AA331" s="2" t="n">
        <v>100</v>
      </c>
      <c r="AB331" s="2" t="n">
        <v>100</v>
      </c>
      <c r="AC331" s="2" t="n">
        <v>100</v>
      </c>
      <c r="AD331" s="2" t="n">
        <v>100</v>
      </c>
      <c r="AE331" s="2" t="n">
        <v>100</v>
      </c>
      <c r="AF331" s="2" t="n">
        <v>100</v>
      </c>
      <c r="AG331" s="2" t="n">
        <v>100</v>
      </c>
      <c r="AH331" s="2" t="n">
        <v>100</v>
      </c>
      <c r="AI331" s="2" t="n">
        <v>100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48.33</v>
      </c>
      <c r="J332" s="2" t="n">
        <v>48.33</v>
      </c>
      <c r="K332" s="2" t="n">
        <v>0</v>
      </c>
      <c r="L332" s="2" t="n">
        <v>81.67</v>
      </c>
      <c r="M332" s="2" t="n">
        <v>81.67</v>
      </c>
      <c r="N332" s="2" t="n">
        <v>70.06999999999999</v>
      </c>
      <c r="O332" s="2" t="n">
        <v>100</v>
      </c>
      <c r="P332" s="2" t="n">
        <v>100</v>
      </c>
      <c r="Q332" s="2" t="n">
        <v>100</v>
      </c>
      <c r="R332" s="2" t="n">
        <v>100</v>
      </c>
      <c r="S332" s="2" t="n">
        <v>100</v>
      </c>
      <c r="T332" s="2" t="n">
        <v>100</v>
      </c>
      <c r="U332" s="2" t="n">
        <v>100</v>
      </c>
      <c r="V332" s="2" t="n">
        <v>100</v>
      </c>
      <c r="W332" s="2" t="n">
        <v>100</v>
      </c>
      <c r="X332" s="2" t="n">
        <v>100</v>
      </c>
      <c r="Y332" s="2" t="n">
        <v>100</v>
      </c>
      <c r="Z332" s="2" t="n">
        <v>100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48.33</v>
      </c>
      <c r="J333" s="2" t="n">
        <v>48.33</v>
      </c>
      <c r="K333" s="2" t="n">
        <v>0</v>
      </c>
      <c r="L333" s="2" t="n">
        <v>81.67</v>
      </c>
      <c r="M333" s="2" t="n">
        <v>81.67</v>
      </c>
      <c r="N333" s="2" t="n">
        <v>70.06999999999999</v>
      </c>
      <c r="O333" s="2" t="n">
        <v>100</v>
      </c>
      <c r="P333" s="2" t="n">
        <v>100</v>
      </c>
      <c r="Q333" s="2" t="n">
        <v>100</v>
      </c>
      <c r="R333" s="2" t="n">
        <v>100</v>
      </c>
      <c r="S333" s="2" t="n">
        <v>100</v>
      </c>
      <c r="T333" s="2" t="n">
        <v>100</v>
      </c>
      <c r="U333" s="2" t="n">
        <v>100</v>
      </c>
      <c r="V333" s="2" t="n">
        <v>100</v>
      </c>
      <c r="W333" s="2" t="n">
        <v>100</v>
      </c>
      <c r="X333" s="2" t="n">
        <v>100</v>
      </c>
      <c r="Y333" s="2" t="n">
        <v>100</v>
      </c>
      <c r="Z333" s="2" t="n">
        <v>100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48.33</v>
      </c>
      <c r="J334" s="2" t="n">
        <v>48.33</v>
      </c>
      <c r="K334" s="2" t="n">
        <v>0</v>
      </c>
      <c r="L334" s="2" t="n">
        <v>81.67</v>
      </c>
      <c r="M334" s="2" t="n">
        <v>81.67</v>
      </c>
      <c r="N334" s="2" t="n">
        <v>70.06999999999999</v>
      </c>
      <c r="O334" s="2" t="n">
        <v>100</v>
      </c>
      <c r="P334" s="2" t="n">
        <v>100</v>
      </c>
      <c r="Q334" s="2" t="n">
        <v>100</v>
      </c>
      <c r="R334" s="2" t="n">
        <v>100</v>
      </c>
      <c r="S334" s="2" t="n">
        <v>100</v>
      </c>
      <c r="T334" s="2" t="n">
        <v>100</v>
      </c>
      <c r="U334" s="2" t="n">
        <v>100</v>
      </c>
      <c r="V334" s="2" t="n">
        <v>100</v>
      </c>
      <c r="W334" s="2" t="n">
        <v>100</v>
      </c>
      <c r="X334" s="2" t="n">
        <v>100</v>
      </c>
      <c r="Y334" s="2" t="n">
        <v>100</v>
      </c>
      <c r="Z334" s="2" t="n">
        <v>100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48.33</v>
      </c>
      <c r="J335" s="2" t="n">
        <v>48.33</v>
      </c>
      <c r="K335" s="2" t="n">
        <v>0</v>
      </c>
      <c r="L335" s="2" t="n">
        <v>81.67</v>
      </c>
      <c r="M335" s="2" t="n">
        <v>81.67</v>
      </c>
      <c r="N335" s="2" t="n">
        <v>70.06999999999999</v>
      </c>
      <c r="O335" s="2" t="n">
        <v>100</v>
      </c>
      <c r="P335" s="2" t="n">
        <v>100</v>
      </c>
      <c r="Q335" s="2" t="n">
        <v>100</v>
      </c>
      <c r="R335" s="2" t="n">
        <v>100</v>
      </c>
      <c r="S335" s="2" t="n">
        <v>100</v>
      </c>
      <c r="T335" s="2" t="n">
        <v>100</v>
      </c>
      <c r="U335" s="2" t="n">
        <v>100</v>
      </c>
      <c r="V335" s="2" t="n">
        <v>100</v>
      </c>
      <c r="W335" s="2" t="n">
        <v>100</v>
      </c>
      <c r="X335" s="2" t="n">
        <v>100</v>
      </c>
      <c r="Y335" s="2" t="n">
        <v>100</v>
      </c>
      <c r="Z335" s="2" t="n">
        <v>100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11.02</v>
      </c>
      <c r="P336" s="2" t="n">
        <v>11.02</v>
      </c>
      <c r="Q336" s="2" t="n">
        <v>8.74</v>
      </c>
      <c r="R336" s="2" t="n">
        <v>27.98</v>
      </c>
      <c r="S336" s="2" t="n">
        <v>27.98</v>
      </c>
      <c r="T336" s="2" t="n">
        <v>31.43</v>
      </c>
      <c r="U336" s="2" t="n">
        <v>47.48</v>
      </c>
      <c r="V336" s="2" t="n">
        <v>47.48</v>
      </c>
      <c r="W336" s="2" t="n">
        <v>52</v>
      </c>
      <c r="X336" s="2" t="n">
        <v>65.29000000000001</v>
      </c>
      <c r="Y336" s="2" t="n">
        <v>65.29000000000001</v>
      </c>
      <c r="Z336" s="2" t="n">
        <v>67.23</v>
      </c>
      <c r="AA336" s="2" t="n">
        <v>73.77</v>
      </c>
      <c r="AB336" s="2" t="n">
        <v>73.77</v>
      </c>
      <c r="AC336" s="2" t="n">
        <v>73.68000000000001</v>
      </c>
      <c r="AD336" s="2" t="n">
        <v>73.77</v>
      </c>
      <c r="AE336" s="2" t="n">
        <v>73.77</v>
      </c>
      <c r="AF336" s="2" t="n">
        <v>73.62</v>
      </c>
      <c r="AG336" s="2" t="n">
        <v>73.77</v>
      </c>
      <c r="AH336" s="2" t="n">
        <v>73.77</v>
      </c>
      <c r="AI336" s="2" t="n">
        <v>73.77</v>
      </c>
      <c r="AJ336" s="2" t="n">
        <v>73.77</v>
      </c>
      <c r="AK336" s="2" t="n">
        <v>73.77</v>
      </c>
      <c r="AL336" s="2" t="n">
        <v>73.77</v>
      </c>
      <c r="AM336" s="2" t="n">
        <v>73.77</v>
      </c>
      <c r="AN336" s="2" t="n">
        <v>73.77</v>
      </c>
      <c r="AO336" s="2" t="n">
        <v>73.77</v>
      </c>
      <c r="AP336" s="2" t="n">
        <v>73.77</v>
      </c>
      <c r="AQ336" s="2" t="n">
        <v>73.77</v>
      </c>
      <c r="AR336" s="2" t="n">
        <v>73.77</v>
      </c>
      <c r="AS336" s="2" t="n">
        <v>73.77</v>
      </c>
      <c r="AT336" s="2" t="n">
        <v>73.77</v>
      </c>
      <c r="AU336" s="2" t="n">
        <v>73.77</v>
      </c>
      <c r="AV336" s="2" t="n">
        <v>73.77</v>
      </c>
      <c r="AW336" s="2" t="n">
        <v>73.77</v>
      </c>
      <c r="AX336" s="2" t="n">
        <v>73.77</v>
      </c>
      <c r="AY336" s="2" t="n">
        <v>73.77</v>
      </c>
      <c r="AZ336" s="2" t="n">
        <v>73.77</v>
      </c>
      <c r="BA336" s="2" t="n">
        <v>73.77</v>
      </c>
      <c r="BB336" s="2" t="n">
        <v>81.64</v>
      </c>
      <c r="BC336" s="2" t="n">
        <v>81.64</v>
      </c>
      <c r="BD336" s="2" t="n">
        <v>75.58</v>
      </c>
      <c r="BE336" s="2" t="n">
        <v>91.86</v>
      </c>
      <c r="BF336" s="2" t="n">
        <v>91.86</v>
      </c>
      <c r="BG336" s="2" t="n">
        <v>91.86</v>
      </c>
      <c r="BH336" s="2" t="n">
        <v>91.86</v>
      </c>
      <c r="BI336" s="2" t="n">
        <v>91.86</v>
      </c>
      <c r="BJ336" s="2" t="n">
        <v>91.86</v>
      </c>
      <c r="BK336" s="2" t="n">
        <v>91.86</v>
      </c>
      <c r="BL336" s="2" t="n">
        <v>91.86</v>
      </c>
      <c r="BM336" s="2" t="n">
        <v>91.86</v>
      </c>
      <c r="BN336" s="2" t="n">
        <v>91.86</v>
      </c>
      <c r="BO336" s="2" t="n">
        <v>91.86</v>
      </c>
      <c r="BP336" s="2" t="n">
        <v>91.86</v>
      </c>
      <c r="BQ336" s="2" t="n">
        <v>91.86</v>
      </c>
      <c r="BR336" s="2" t="n">
        <v>91.86</v>
      </c>
      <c r="BS336" s="2" t="n">
        <v>91.86</v>
      </c>
      <c r="BT336" s="2" t="n">
        <v>91.86</v>
      </c>
      <c r="BU336" s="2" t="n">
        <v>91.86</v>
      </c>
      <c r="BV336" s="2" t="n">
        <v>91.86</v>
      </c>
      <c r="BW336" s="2" t="n">
        <v>91.86</v>
      </c>
      <c r="BX336" s="2" t="n">
        <v>91.86</v>
      </c>
      <c r="BY336" s="2" t="n">
        <v>91.86</v>
      </c>
      <c r="BZ336" s="2" t="n">
        <v>91.86</v>
      </c>
      <c r="CA336" s="2" t="n">
        <v>91.86</v>
      </c>
      <c r="CB336" s="2" t="n">
        <v>91.86</v>
      </c>
      <c r="CC336" s="2" t="n">
        <v>91.86</v>
      </c>
      <c r="CD336" s="2" t="n">
        <v>91.86</v>
      </c>
      <c r="CE336" s="2" t="n">
        <v>91.86</v>
      </c>
      <c r="CF336" s="2" t="n">
        <v>92.59999999999999</v>
      </c>
      <c r="CG336" s="2" t="n">
        <v>92.59999999999999</v>
      </c>
      <c r="CH336" s="2" t="n">
        <v>91.86</v>
      </c>
      <c r="CI336" s="2" t="n">
        <v>95.06999999999999</v>
      </c>
      <c r="CJ336" s="2" t="n">
        <v>95.06999999999999</v>
      </c>
      <c r="CK336" s="2" t="n">
        <v>91.86</v>
      </c>
      <c r="CL336" s="2" t="n">
        <v>97.78</v>
      </c>
      <c r="CM336" s="2" t="n">
        <v>97.78</v>
      </c>
      <c r="CN336" s="2" t="n">
        <v>91.86</v>
      </c>
      <c r="CO336" s="2" t="n">
        <v>100</v>
      </c>
      <c r="CP336" s="2" t="n">
        <v>100</v>
      </c>
      <c r="CQ336" s="2" t="n">
        <v>91.86</v>
      </c>
      <c r="CR336" s="2" t="n">
        <v>100</v>
      </c>
      <c r="CS336" s="2" t="n">
        <v>100</v>
      </c>
      <c r="CT336" s="2" t="n">
        <v>91.86</v>
      </c>
      <c r="CU336" s="2" t="n">
        <v>100</v>
      </c>
      <c r="CV336" s="2" t="n">
        <v>100</v>
      </c>
      <c r="CW336" s="2" t="n">
        <v>91.86</v>
      </c>
      <c r="CX336" s="2" t="n">
        <v>100</v>
      </c>
      <c r="CY336" s="2" t="n">
        <v>100</v>
      </c>
      <c r="CZ336" s="2" t="n">
        <v>91.86</v>
      </c>
      <c r="DA336" s="2" t="n">
        <v>100</v>
      </c>
      <c r="DB336" s="2" t="n">
        <v>100</v>
      </c>
      <c r="DC336" s="2" t="n">
        <v>91.86</v>
      </c>
      <c r="DD336" s="2" t="n">
        <v>100</v>
      </c>
      <c r="DE336" s="2" t="n">
        <v>100</v>
      </c>
      <c r="DF336" s="2" t="n">
        <v>91.86</v>
      </c>
      <c r="DG336" s="2" t="n">
        <v>100</v>
      </c>
      <c r="DH336" s="2" t="n">
        <v>100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11.02</v>
      </c>
      <c r="P337" s="2" t="n">
        <v>11.02</v>
      </c>
      <c r="Q337" s="2" t="n">
        <v>8.74</v>
      </c>
      <c r="R337" s="2" t="n">
        <v>27.98</v>
      </c>
      <c r="S337" s="2" t="n">
        <v>27.98</v>
      </c>
      <c r="T337" s="2" t="n">
        <v>31.43</v>
      </c>
      <c r="U337" s="2" t="n">
        <v>47.48</v>
      </c>
      <c r="V337" s="2" t="n">
        <v>47.48</v>
      </c>
      <c r="W337" s="2" t="n">
        <v>52</v>
      </c>
      <c r="X337" s="2" t="n">
        <v>65.29000000000001</v>
      </c>
      <c r="Y337" s="2" t="n">
        <v>65.29000000000001</v>
      </c>
      <c r="Z337" s="2" t="n">
        <v>67.23</v>
      </c>
      <c r="AA337" s="2" t="n">
        <v>73.77</v>
      </c>
      <c r="AB337" s="2" t="n">
        <v>73.77</v>
      </c>
      <c r="AC337" s="2" t="n">
        <v>73.68000000000001</v>
      </c>
      <c r="AD337" s="2" t="n">
        <v>73.77</v>
      </c>
      <c r="AE337" s="2" t="n">
        <v>73.77</v>
      </c>
      <c r="AF337" s="2" t="n">
        <v>73.62</v>
      </c>
      <c r="AG337" s="2" t="n">
        <v>73.77</v>
      </c>
      <c r="AH337" s="2" t="n">
        <v>73.77</v>
      </c>
      <c r="AI337" s="2" t="n">
        <v>73.77</v>
      </c>
      <c r="AJ337" s="2" t="n">
        <v>73.77</v>
      </c>
      <c r="AK337" s="2" t="n">
        <v>73.77</v>
      </c>
      <c r="AL337" s="2" t="n">
        <v>73.77</v>
      </c>
      <c r="AM337" s="2" t="n">
        <v>73.77</v>
      </c>
      <c r="AN337" s="2" t="n">
        <v>73.77</v>
      </c>
      <c r="AO337" s="2" t="n">
        <v>73.77</v>
      </c>
      <c r="AP337" s="2" t="n">
        <v>73.77</v>
      </c>
      <c r="AQ337" s="2" t="n">
        <v>73.77</v>
      </c>
      <c r="AR337" s="2" t="n">
        <v>73.77</v>
      </c>
      <c r="AS337" s="2" t="n">
        <v>73.77</v>
      </c>
      <c r="AT337" s="2" t="n">
        <v>73.77</v>
      </c>
      <c r="AU337" s="2" t="n">
        <v>73.77</v>
      </c>
      <c r="AV337" s="2" t="n">
        <v>73.77</v>
      </c>
      <c r="AW337" s="2" t="n">
        <v>73.77</v>
      </c>
      <c r="AX337" s="2" t="n">
        <v>73.77</v>
      </c>
      <c r="AY337" s="2" t="n">
        <v>73.77</v>
      </c>
      <c r="AZ337" s="2" t="n">
        <v>73.77</v>
      </c>
      <c r="BA337" s="2" t="n">
        <v>73.77</v>
      </c>
      <c r="BB337" s="2" t="n">
        <v>81.64</v>
      </c>
      <c r="BC337" s="2" t="n">
        <v>81.64</v>
      </c>
      <c r="BD337" s="2" t="n">
        <v>75.58</v>
      </c>
      <c r="BE337" s="2" t="n">
        <v>91.86</v>
      </c>
      <c r="BF337" s="2" t="n">
        <v>91.86</v>
      </c>
      <c r="BG337" s="2" t="n">
        <v>91.86</v>
      </c>
      <c r="BH337" s="2" t="n">
        <v>91.86</v>
      </c>
      <c r="BI337" s="2" t="n">
        <v>91.86</v>
      </c>
      <c r="BJ337" s="2" t="n">
        <v>91.86</v>
      </c>
      <c r="BK337" s="2" t="n">
        <v>91.86</v>
      </c>
      <c r="BL337" s="2" t="n">
        <v>91.86</v>
      </c>
      <c r="BM337" s="2" t="n">
        <v>91.86</v>
      </c>
      <c r="BN337" s="2" t="n">
        <v>91.86</v>
      </c>
      <c r="BO337" s="2" t="n">
        <v>91.86</v>
      </c>
      <c r="BP337" s="2" t="n">
        <v>91.86</v>
      </c>
      <c r="BQ337" s="2" t="n">
        <v>91.86</v>
      </c>
      <c r="BR337" s="2" t="n">
        <v>91.86</v>
      </c>
      <c r="BS337" s="2" t="n">
        <v>91.86</v>
      </c>
      <c r="BT337" s="2" t="n">
        <v>91.86</v>
      </c>
      <c r="BU337" s="2" t="n">
        <v>91.86</v>
      </c>
      <c r="BV337" s="2" t="n">
        <v>91.86</v>
      </c>
      <c r="BW337" s="2" t="n">
        <v>91.86</v>
      </c>
      <c r="BX337" s="2" t="n">
        <v>91.86</v>
      </c>
      <c r="BY337" s="2" t="n">
        <v>91.86</v>
      </c>
      <c r="BZ337" s="2" t="n">
        <v>91.86</v>
      </c>
      <c r="CA337" s="2" t="n">
        <v>91.86</v>
      </c>
      <c r="CB337" s="2" t="n">
        <v>91.86</v>
      </c>
      <c r="CC337" s="2" t="n">
        <v>91.86</v>
      </c>
      <c r="CD337" s="2" t="n">
        <v>91.86</v>
      </c>
      <c r="CE337" s="2" t="n">
        <v>91.86</v>
      </c>
      <c r="CF337" s="2" t="n">
        <v>92.59999999999999</v>
      </c>
      <c r="CG337" s="2" t="n">
        <v>92.59999999999999</v>
      </c>
      <c r="CH337" s="2" t="n">
        <v>91.86</v>
      </c>
      <c r="CI337" s="2" t="n">
        <v>95.06999999999999</v>
      </c>
      <c r="CJ337" s="2" t="n">
        <v>95.06999999999999</v>
      </c>
      <c r="CK337" s="2" t="n">
        <v>91.86</v>
      </c>
      <c r="CL337" s="2" t="n">
        <v>97.78</v>
      </c>
      <c r="CM337" s="2" t="n">
        <v>97.78</v>
      </c>
      <c r="CN337" s="2" t="n">
        <v>91.86</v>
      </c>
      <c r="CO337" s="2" t="n">
        <v>100</v>
      </c>
      <c r="CP337" s="2" t="n">
        <v>100</v>
      </c>
      <c r="CQ337" s="2" t="n">
        <v>91.86</v>
      </c>
      <c r="CR337" s="2" t="n">
        <v>100</v>
      </c>
      <c r="CS337" s="2" t="n">
        <v>100</v>
      </c>
      <c r="CT337" s="2" t="n">
        <v>91.86</v>
      </c>
      <c r="CU337" s="2" t="n">
        <v>100</v>
      </c>
      <c r="CV337" s="2" t="n">
        <v>100</v>
      </c>
      <c r="CW337" s="2" t="n">
        <v>91.86</v>
      </c>
      <c r="CX337" s="2" t="n">
        <v>100</v>
      </c>
      <c r="CY337" s="2" t="n">
        <v>100</v>
      </c>
      <c r="CZ337" s="2" t="n">
        <v>91.86</v>
      </c>
      <c r="DA337" s="2" t="n">
        <v>100</v>
      </c>
      <c r="DB337" s="2" t="n">
        <v>100</v>
      </c>
      <c r="DC337" s="2" t="n">
        <v>91.86</v>
      </c>
      <c r="DD337" s="2" t="n">
        <v>100</v>
      </c>
      <c r="DE337" s="2" t="n">
        <v>100</v>
      </c>
      <c r="DF337" s="2" t="n">
        <v>91.86</v>
      </c>
      <c r="DG337" s="2" t="n">
        <v>100</v>
      </c>
      <c r="DH337" s="2" t="n">
        <v>100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11.02</v>
      </c>
      <c r="P338" s="2" t="n">
        <v>11.02</v>
      </c>
      <c r="Q338" s="2" t="n">
        <v>8.74</v>
      </c>
      <c r="R338" s="2" t="n">
        <v>27.98</v>
      </c>
      <c r="S338" s="2" t="n">
        <v>27.98</v>
      </c>
      <c r="T338" s="2" t="n">
        <v>31.43</v>
      </c>
      <c r="U338" s="2" t="n">
        <v>47.48</v>
      </c>
      <c r="V338" s="2" t="n">
        <v>47.48</v>
      </c>
      <c r="W338" s="2" t="n">
        <v>52</v>
      </c>
      <c r="X338" s="2" t="n">
        <v>65.29000000000001</v>
      </c>
      <c r="Y338" s="2" t="n">
        <v>65.29000000000001</v>
      </c>
      <c r="Z338" s="2" t="n">
        <v>67.23</v>
      </c>
      <c r="AA338" s="2" t="n">
        <v>73.77</v>
      </c>
      <c r="AB338" s="2" t="n">
        <v>73.77</v>
      </c>
      <c r="AC338" s="2" t="n">
        <v>73.68000000000001</v>
      </c>
      <c r="AD338" s="2" t="n">
        <v>73.77</v>
      </c>
      <c r="AE338" s="2" t="n">
        <v>73.77</v>
      </c>
      <c r="AF338" s="2" t="n">
        <v>73.62</v>
      </c>
      <c r="AG338" s="2" t="n">
        <v>73.77</v>
      </c>
      <c r="AH338" s="2" t="n">
        <v>73.77</v>
      </c>
      <c r="AI338" s="2" t="n">
        <v>73.77</v>
      </c>
      <c r="AJ338" s="2" t="n">
        <v>73.77</v>
      </c>
      <c r="AK338" s="2" t="n">
        <v>73.77</v>
      </c>
      <c r="AL338" s="2" t="n">
        <v>73.77</v>
      </c>
      <c r="AM338" s="2" t="n">
        <v>73.77</v>
      </c>
      <c r="AN338" s="2" t="n">
        <v>73.77</v>
      </c>
      <c r="AO338" s="2" t="n">
        <v>73.77</v>
      </c>
      <c r="AP338" s="2" t="n">
        <v>73.77</v>
      </c>
      <c r="AQ338" s="2" t="n">
        <v>73.77</v>
      </c>
      <c r="AR338" s="2" t="n">
        <v>73.77</v>
      </c>
      <c r="AS338" s="2" t="n">
        <v>73.77</v>
      </c>
      <c r="AT338" s="2" t="n">
        <v>73.77</v>
      </c>
      <c r="AU338" s="2" t="n">
        <v>73.77</v>
      </c>
      <c r="AV338" s="2" t="n">
        <v>73.77</v>
      </c>
      <c r="AW338" s="2" t="n">
        <v>73.77</v>
      </c>
      <c r="AX338" s="2" t="n">
        <v>73.77</v>
      </c>
      <c r="AY338" s="2" t="n">
        <v>73.77</v>
      </c>
      <c r="AZ338" s="2" t="n">
        <v>73.77</v>
      </c>
      <c r="BA338" s="2" t="n">
        <v>73.77</v>
      </c>
      <c r="BB338" s="2" t="n">
        <v>81.64</v>
      </c>
      <c r="BC338" s="2" t="n">
        <v>81.64</v>
      </c>
      <c r="BD338" s="2" t="n">
        <v>75.58</v>
      </c>
      <c r="BE338" s="2" t="n">
        <v>91.86</v>
      </c>
      <c r="BF338" s="2" t="n">
        <v>91.86</v>
      </c>
      <c r="BG338" s="2" t="n">
        <v>91.86</v>
      </c>
      <c r="BH338" s="2" t="n">
        <v>91.86</v>
      </c>
      <c r="BI338" s="2" t="n">
        <v>91.86</v>
      </c>
      <c r="BJ338" s="2" t="n">
        <v>91.86</v>
      </c>
      <c r="BK338" s="2" t="n">
        <v>91.86</v>
      </c>
      <c r="BL338" s="2" t="n">
        <v>91.86</v>
      </c>
      <c r="BM338" s="2" t="n">
        <v>91.86</v>
      </c>
      <c r="BN338" s="2" t="n">
        <v>91.86</v>
      </c>
      <c r="BO338" s="2" t="n">
        <v>91.86</v>
      </c>
      <c r="BP338" s="2" t="n">
        <v>91.86</v>
      </c>
      <c r="BQ338" s="2" t="n">
        <v>91.86</v>
      </c>
      <c r="BR338" s="2" t="n">
        <v>91.86</v>
      </c>
      <c r="BS338" s="2" t="n">
        <v>91.86</v>
      </c>
      <c r="BT338" s="2" t="n">
        <v>91.86</v>
      </c>
      <c r="BU338" s="2" t="n">
        <v>91.86</v>
      </c>
      <c r="BV338" s="2" t="n">
        <v>91.86</v>
      </c>
      <c r="BW338" s="2" t="n">
        <v>91.86</v>
      </c>
      <c r="BX338" s="2" t="n">
        <v>91.86</v>
      </c>
      <c r="BY338" s="2" t="n">
        <v>91.86</v>
      </c>
      <c r="BZ338" s="2" t="n">
        <v>91.86</v>
      </c>
      <c r="CA338" s="2" t="n">
        <v>91.86</v>
      </c>
      <c r="CB338" s="2" t="n">
        <v>91.86</v>
      </c>
      <c r="CC338" s="2" t="n">
        <v>91.86</v>
      </c>
      <c r="CD338" s="2" t="n">
        <v>91.86</v>
      </c>
      <c r="CE338" s="2" t="n">
        <v>91.86</v>
      </c>
      <c r="CF338" s="2" t="n">
        <v>92.59999999999999</v>
      </c>
      <c r="CG338" s="2" t="n">
        <v>92.59999999999999</v>
      </c>
      <c r="CH338" s="2" t="n">
        <v>91.86</v>
      </c>
      <c r="CI338" s="2" t="n">
        <v>95.06999999999999</v>
      </c>
      <c r="CJ338" s="2" t="n">
        <v>95.06999999999999</v>
      </c>
      <c r="CK338" s="2" t="n">
        <v>91.86</v>
      </c>
      <c r="CL338" s="2" t="n">
        <v>97.78</v>
      </c>
      <c r="CM338" s="2" t="n">
        <v>97.78</v>
      </c>
      <c r="CN338" s="2" t="n">
        <v>91.86</v>
      </c>
      <c r="CO338" s="2" t="n">
        <v>100</v>
      </c>
      <c r="CP338" s="2" t="n">
        <v>100</v>
      </c>
      <c r="CQ338" s="2" t="n">
        <v>91.86</v>
      </c>
      <c r="CR338" s="2" t="n">
        <v>100</v>
      </c>
      <c r="CS338" s="2" t="n">
        <v>100</v>
      </c>
      <c r="CT338" s="2" t="n">
        <v>91.86</v>
      </c>
      <c r="CU338" s="2" t="n">
        <v>100</v>
      </c>
      <c r="CV338" s="2" t="n">
        <v>100</v>
      </c>
      <c r="CW338" s="2" t="n">
        <v>91.86</v>
      </c>
      <c r="CX338" s="2" t="n">
        <v>100</v>
      </c>
      <c r="CY338" s="2" t="n">
        <v>100</v>
      </c>
      <c r="CZ338" s="2" t="n">
        <v>91.86</v>
      </c>
      <c r="DA338" s="2" t="n">
        <v>100</v>
      </c>
      <c r="DB338" s="2" t="n">
        <v>100</v>
      </c>
      <c r="DC338" s="2" t="n">
        <v>91.86</v>
      </c>
      <c r="DD338" s="2" t="n">
        <v>100</v>
      </c>
      <c r="DE338" s="2" t="n">
        <v>100</v>
      </c>
      <c r="DF338" s="2" t="n">
        <v>91.86</v>
      </c>
      <c r="DG338" s="2" t="n">
        <v>100</v>
      </c>
      <c r="DH338" s="2" t="n">
        <v>100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11.02</v>
      </c>
      <c r="P339" s="2" t="n">
        <v>11.02</v>
      </c>
      <c r="Q339" s="2" t="n">
        <v>8.74</v>
      </c>
      <c r="R339" s="2" t="n">
        <v>27.98</v>
      </c>
      <c r="S339" s="2" t="n">
        <v>27.98</v>
      </c>
      <c r="T339" s="2" t="n">
        <v>31.43</v>
      </c>
      <c r="U339" s="2" t="n">
        <v>47.48</v>
      </c>
      <c r="V339" s="2" t="n">
        <v>47.48</v>
      </c>
      <c r="W339" s="2" t="n">
        <v>52</v>
      </c>
      <c r="X339" s="2" t="n">
        <v>65.29000000000001</v>
      </c>
      <c r="Y339" s="2" t="n">
        <v>65.29000000000001</v>
      </c>
      <c r="Z339" s="2" t="n">
        <v>67.23</v>
      </c>
      <c r="AA339" s="2" t="n">
        <v>73.77</v>
      </c>
      <c r="AB339" s="2" t="n">
        <v>73.77</v>
      </c>
      <c r="AC339" s="2" t="n">
        <v>73.68000000000001</v>
      </c>
      <c r="AD339" s="2" t="n">
        <v>73.77</v>
      </c>
      <c r="AE339" s="2" t="n">
        <v>73.77</v>
      </c>
      <c r="AF339" s="2" t="n">
        <v>73.62</v>
      </c>
      <c r="AG339" s="2" t="n">
        <v>73.77</v>
      </c>
      <c r="AH339" s="2" t="n">
        <v>73.77</v>
      </c>
      <c r="AI339" s="2" t="n">
        <v>73.77</v>
      </c>
      <c r="AJ339" s="2" t="n">
        <v>73.77</v>
      </c>
      <c r="AK339" s="2" t="n">
        <v>73.77</v>
      </c>
      <c r="AL339" s="2" t="n">
        <v>73.77</v>
      </c>
      <c r="AM339" s="2" t="n">
        <v>73.77</v>
      </c>
      <c r="AN339" s="2" t="n">
        <v>73.77</v>
      </c>
      <c r="AO339" s="2" t="n">
        <v>73.77</v>
      </c>
      <c r="AP339" s="2" t="n">
        <v>73.77</v>
      </c>
      <c r="AQ339" s="2" t="n">
        <v>73.77</v>
      </c>
      <c r="AR339" s="2" t="n">
        <v>73.77</v>
      </c>
      <c r="AS339" s="2" t="n">
        <v>73.77</v>
      </c>
      <c r="AT339" s="2" t="n">
        <v>73.77</v>
      </c>
      <c r="AU339" s="2" t="n">
        <v>73.77</v>
      </c>
      <c r="AV339" s="2" t="n">
        <v>73.77</v>
      </c>
      <c r="AW339" s="2" t="n">
        <v>73.77</v>
      </c>
      <c r="AX339" s="2" t="n">
        <v>73.77</v>
      </c>
      <c r="AY339" s="2" t="n">
        <v>73.77</v>
      </c>
      <c r="AZ339" s="2" t="n">
        <v>73.77</v>
      </c>
      <c r="BA339" s="2" t="n">
        <v>73.77</v>
      </c>
      <c r="BB339" s="2" t="n">
        <v>81.64</v>
      </c>
      <c r="BC339" s="2" t="n">
        <v>81.64</v>
      </c>
      <c r="BD339" s="2" t="n">
        <v>75.58</v>
      </c>
      <c r="BE339" s="2" t="n">
        <v>91.86</v>
      </c>
      <c r="BF339" s="2" t="n">
        <v>91.86</v>
      </c>
      <c r="BG339" s="2" t="n">
        <v>91.86</v>
      </c>
      <c r="BH339" s="2" t="n">
        <v>91.86</v>
      </c>
      <c r="BI339" s="2" t="n">
        <v>91.86</v>
      </c>
      <c r="BJ339" s="2" t="n">
        <v>91.86</v>
      </c>
      <c r="BK339" s="2" t="n">
        <v>91.86</v>
      </c>
      <c r="BL339" s="2" t="n">
        <v>91.86</v>
      </c>
      <c r="BM339" s="2" t="n">
        <v>91.86</v>
      </c>
      <c r="BN339" s="2" t="n">
        <v>91.86</v>
      </c>
      <c r="BO339" s="2" t="n">
        <v>91.86</v>
      </c>
      <c r="BP339" s="2" t="n">
        <v>91.86</v>
      </c>
      <c r="BQ339" s="2" t="n">
        <v>91.86</v>
      </c>
      <c r="BR339" s="2" t="n">
        <v>91.86</v>
      </c>
      <c r="BS339" s="2" t="n">
        <v>91.86</v>
      </c>
      <c r="BT339" s="2" t="n">
        <v>91.86</v>
      </c>
      <c r="BU339" s="2" t="n">
        <v>91.86</v>
      </c>
      <c r="BV339" s="2" t="n">
        <v>91.86</v>
      </c>
      <c r="BW339" s="2" t="n">
        <v>91.86</v>
      </c>
      <c r="BX339" s="2" t="n">
        <v>91.86</v>
      </c>
      <c r="BY339" s="2" t="n">
        <v>91.86</v>
      </c>
      <c r="BZ339" s="2" t="n">
        <v>91.86</v>
      </c>
      <c r="CA339" s="2" t="n">
        <v>91.86</v>
      </c>
      <c r="CB339" s="2" t="n">
        <v>91.86</v>
      </c>
      <c r="CC339" s="2" t="n">
        <v>91.86</v>
      </c>
      <c r="CD339" s="2" t="n">
        <v>91.86</v>
      </c>
      <c r="CE339" s="2" t="n">
        <v>91.86</v>
      </c>
      <c r="CF339" s="2" t="n">
        <v>92.59999999999999</v>
      </c>
      <c r="CG339" s="2" t="n">
        <v>92.59999999999999</v>
      </c>
      <c r="CH339" s="2" t="n">
        <v>91.86</v>
      </c>
      <c r="CI339" s="2" t="n">
        <v>95.06999999999999</v>
      </c>
      <c r="CJ339" s="2" t="n">
        <v>95.06999999999999</v>
      </c>
      <c r="CK339" s="2" t="n">
        <v>91.86</v>
      </c>
      <c r="CL339" s="2" t="n">
        <v>97.78</v>
      </c>
      <c r="CM339" s="2" t="n">
        <v>97.78</v>
      </c>
      <c r="CN339" s="2" t="n">
        <v>91.86</v>
      </c>
      <c r="CO339" s="2" t="n">
        <v>100</v>
      </c>
      <c r="CP339" s="2" t="n">
        <v>100</v>
      </c>
      <c r="CQ339" s="2" t="n">
        <v>91.86</v>
      </c>
      <c r="CR339" s="2" t="n">
        <v>100</v>
      </c>
      <c r="CS339" s="2" t="n">
        <v>100</v>
      </c>
      <c r="CT339" s="2" t="n">
        <v>91.86</v>
      </c>
      <c r="CU339" s="2" t="n">
        <v>100</v>
      </c>
      <c r="CV339" s="2" t="n">
        <v>100</v>
      </c>
      <c r="CW339" s="2" t="n">
        <v>91.86</v>
      </c>
      <c r="CX339" s="2" t="n">
        <v>100</v>
      </c>
      <c r="CY339" s="2" t="n">
        <v>100</v>
      </c>
      <c r="CZ339" s="2" t="n">
        <v>91.86</v>
      </c>
      <c r="DA339" s="2" t="n">
        <v>100</v>
      </c>
      <c r="DB339" s="2" t="n">
        <v>100</v>
      </c>
      <c r="DC339" s="2" t="n">
        <v>91.86</v>
      </c>
      <c r="DD339" s="2" t="n">
        <v>100</v>
      </c>
      <c r="DE339" s="2" t="n">
        <v>100</v>
      </c>
      <c r="DF339" s="2" t="n">
        <v>91.86</v>
      </c>
      <c r="DG339" s="2" t="n">
        <v>100</v>
      </c>
      <c r="DH339" s="2" t="n">
        <v>100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11.02</v>
      </c>
      <c r="P340" s="2" t="n">
        <v>11.02</v>
      </c>
      <c r="Q340" s="2" t="n">
        <v>8.74</v>
      </c>
      <c r="R340" s="2" t="n">
        <v>27.98</v>
      </c>
      <c r="S340" s="2" t="n">
        <v>27.98</v>
      </c>
      <c r="T340" s="2" t="n">
        <v>31.43</v>
      </c>
      <c r="U340" s="2" t="n">
        <v>47.48</v>
      </c>
      <c r="V340" s="2" t="n">
        <v>47.48</v>
      </c>
      <c r="W340" s="2" t="n">
        <v>52</v>
      </c>
      <c r="X340" s="2" t="n">
        <v>65.29000000000001</v>
      </c>
      <c r="Y340" s="2" t="n">
        <v>65.29000000000001</v>
      </c>
      <c r="Z340" s="2" t="n">
        <v>67.23</v>
      </c>
      <c r="AA340" s="2" t="n">
        <v>73.77</v>
      </c>
      <c r="AB340" s="2" t="n">
        <v>73.77</v>
      </c>
      <c r="AC340" s="2" t="n">
        <v>73.68000000000001</v>
      </c>
      <c r="AD340" s="2" t="n">
        <v>73.77</v>
      </c>
      <c r="AE340" s="2" t="n">
        <v>73.77</v>
      </c>
      <c r="AF340" s="2" t="n">
        <v>73.62</v>
      </c>
      <c r="AG340" s="2" t="n">
        <v>73.77</v>
      </c>
      <c r="AH340" s="2" t="n">
        <v>73.77</v>
      </c>
      <c r="AI340" s="2" t="n">
        <v>73.77</v>
      </c>
      <c r="AJ340" s="2" t="n">
        <v>73.77</v>
      </c>
      <c r="AK340" s="2" t="n">
        <v>73.77</v>
      </c>
      <c r="AL340" s="2" t="n">
        <v>73.77</v>
      </c>
      <c r="AM340" s="2" t="n">
        <v>73.77</v>
      </c>
      <c r="AN340" s="2" t="n">
        <v>73.77</v>
      </c>
      <c r="AO340" s="2" t="n">
        <v>73.77</v>
      </c>
      <c r="AP340" s="2" t="n">
        <v>73.77</v>
      </c>
      <c r="AQ340" s="2" t="n">
        <v>73.77</v>
      </c>
      <c r="AR340" s="2" t="n">
        <v>73.77</v>
      </c>
      <c r="AS340" s="2" t="n">
        <v>73.77</v>
      </c>
      <c r="AT340" s="2" t="n">
        <v>73.77</v>
      </c>
      <c r="AU340" s="2" t="n">
        <v>73.77</v>
      </c>
      <c r="AV340" s="2" t="n">
        <v>73.77</v>
      </c>
      <c r="AW340" s="2" t="n">
        <v>73.77</v>
      </c>
      <c r="AX340" s="2" t="n">
        <v>73.77</v>
      </c>
      <c r="AY340" s="2" t="n">
        <v>73.77</v>
      </c>
      <c r="AZ340" s="2" t="n">
        <v>73.77</v>
      </c>
      <c r="BA340" s="2" t="n">
        <v>73.77</v>
      </c>
      <c r="BB340" s="2" t="n">
        <v>81.64</v>
      </c>
      <c r="BC340" s="2" t="n">
        <v>81.64</v>
      </c>
      <c r="BD340" s="2" t="n">
        <v>75.58</v>
      </c>
      <c r="BE340" s="2" t="n">
        <v>91.86</v>
      </c>
      <c r="BF340" s="2" t="n">
        <v>91.86</v>
      </c>
      <c r="BG340" s="2" t="n">
        <v>91.86</v>
      </c>
      <c r="BH340" s="2" t="n">
        <v>91.86</v>
      </c>
      <c r="BI340" s="2" t="n">
        <v>91.86</v>
      </c>
      <c r="BJ340" s="2" t="n">
        <v>91.86</v>
      </c>
      <c r="BK340" s="2" t="n">
        <v>91.86</v>
      </c>
      <c r="BL340" s="2" t="n">
        <v>91.86</v>
      </c>
      <c r="BM340" s="2" t="n">
        <v>91.86</v>
      </c>
      <c r="BN340" s="2" t="n">
        <v>91.86</v>
      </c>
      <c r="BO340" s="2" t="n">
        <v>91.86</v>
      </c>
      <c r="BP340" s="2" t="n">
        <v>91.86</v>
      </c>
      <c r="BQ340" s="2" t="n">
        <v>91.86</v>
      </c>
      <c r="BR340" s="2" t="n">
        <v>91.86</v>
      </c>
      <c r="BS340" s="2" t="n">
        <v>91.86</v>
      </c>
      <c r="BT340" s="2" t="n">
        <v>91.86</v>
      </c>
      <c r="BU340" s="2" t="n">
        <v>91.86</v>
      </c>
      <c r="BV340" s="2" t="n">
        <v>91.86</v>
      </c>
      <c r="BW340" s="2" t="n">
        <v>91.86</v>
      </c>
      <c r="BX340" s="2" t="n">
        <v>91.86</v>
      </c>
      <c r="BY340" s="2" t="n">
        <v>91.86</v>
      </c>
      <c r="BZ340" s="2" t="n">
        <v>91.86</v>
      </c>
      <c r="CA340" s="2" t="n">
        <v>91.86</v>
      </c>
      <c r="CB340" s="2" t="n">
        <v>91.86</v>
      </c>
      <c r="CC340" s="2" t="n">
        <v>91.86</v>
      </c>
      <c r="CD340" s="2" t="n">
        <v>91.86</v>
      </c>
      <c r="CE340" s="2" t="n">
        <v>91.86</v>
      </c>
      <c r="CF340" s="2" t="n">
        <v>92.59999999999999</v>
      </c>
      <c r="CG340" s="2" t="n">
        <v>92.59999999999999</v>
      </c>
      <c r="CH340" s="2" t="n">
        <v>91.86</v>
      </c>
      <c r="CI340" s="2" t="n">
        <v>95.06999999999999</v>
      </c>
      <c r="CJ340" s="2" t="n">
        <v>95.06999999999999</v>
      </c>
      <c r="CK340" s="2" t="n">
        <v>91.86</v>
      </c>
      <c r="CL340" s="2" t="n">
        <v>97.78</v>
      </c>
      <c r="CM340" s="2" t="n">
        <v>97.78</v>
      </c>
      <c r="CN340" s="2" t="n">
        <v>91.86</v>
      </c>
      <c r="CO340" s="2" t="n">
        <v>100</v>
      </c>
      <c r="CP340" s="2" t="n">
        <v>100</v>
      </c>
      <c r="CQ340" s="2" t="n">
        <v>91.86</v>
      </c>
      <c r="CR340" s="2" t="n">
        <v>100</v>
      </c>
      <c r="CS340" s="2" t="n">
        <v>100</v>
      </c>
      <c r="CT340" s="2" t="n">
        <v>91.86</v>
      </c>
      <c r="CU340" s="2" t="n">
        <v>100</v>
      </c>
      <c r="CV340" s="2" t="n">
        <v>100</v>
      </c>
      <c r="CW340" s="2" t="n">
        <v>91.86</v>
      </c>
      <c r="CX340" s="2" t="n">
        <v>100</v>
      </c>
      <c r="CY340" s="2" t="n">
        <v>100</v>
      </c>
      <c r="CZ340" s="2" t="n">
        <v>91.86</v>
      </c>
      <c r="DA340" s="2" t="n">
        <v>100</v>
      </c>
      <c r="DB340" s="2" t="n">
        <v>100</v>
      </c>
      <c r="DC340" s="2" t="n">
        <v>91.86</v>
      </c>
      <c r="DD340" s="2" t="n">
        <v>100</v>
      </c>
      <c r="DE340" s="2" t="n">
        <v>100</v>
      </c>
      <c r="DF340" s="2" t="n">
        <v>91.86</v>
      </c>
      <c r="DG340" s="2" t="n">
        <v>100</v>
      </c>
      <c r="DH340" s="2" t="n">
        <v>100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11.02</v>
      </c>
      <c r="P341" s="2" t="n">
        <v>11.02</v>
      </c>
      <c r="Q341" s="2" t="n">
        <v>8.74</v>
      </c>
      <c r="R341" s="2" t="n">
        <v>27.98</v>
      </c>
      <c r="S341" s="2" t="n">
        <v>27.98</v>
      </c>
      <c r="T341" s="2" t="n">
        <v>31.43</v>
      </c>
      <c r="U341" s="2" t="n">
        <v>47.48</v>
      </c>
      <c r="V341" s="2" t="n">
        <v>47.48</v>
      </c>
      <c r="W341" s="2" t="n">
        <v>52</v>
      </c>
      <c r="X341" s="2" t="n">
        <v>65.29000000000001</v>
      </c>
      <c r="Y341" s="2" t="n">
        <v>65.29000000000001</v>
      </c>
      <c r="Z341" s="2" t="n">
        <v>67.23</v>
      </c>
      <c r="AA341" s="2" t="n">
        <v>73.77</v>
      </c>
      <c r="AB341" s="2" t="n">
        <v>73.77</v>
      </c>
      <c r="AC341" s="2" t="n">
        <v>73.68000000000001</v>
      </c>
      <c r="AD341" s="2" t="n">
        <v>73.77</v>
      </c>
      <c r="AE341" s="2" t="n">
        <v>73.77</v>
      </c>
      <c r="AF341" s="2" t="n">
        <v>73.62</v>
      </c>
      <c r="AG341" s="2" t="n">
        <v>73.77</v>
      </c>
      <c r="AH341" s="2" t="n">
        <v>73.77</v>
      </c>
      <c r="AI341" s="2" t="n">
        <v>73.77</v>
      </c>
      <c r="AJ341" s="2" t="n">
        <v>73.77</v>
      </c>
      <c r="AK341" s="2" t="n">
        <v>73.77</v>
      </c>
      <c r="AL341" s="2" t="n">
        <v>73.77</v>
      </c>
      <c r="AM341" s="2" t="n">
        <v>73.77</v>
      </c>
      <c r="AN341" s="2" t="n">
        <v>73.77</v>
      </c>
      <c r="AO341" s="2" t="n">
        <v>73.77</v>
      </c>
      <c r="AP341" s="2" t="n">
        <v>73.77</v>
      </c>
      <c r="AQ341" s="2" t="n">
        <v>73.77</v>
      </c>
      <c r="AR341" s="2" t="n">
        <v>73.77</v>
      </c>
      <c r="AS341" s="2" t="n">
        <v>73.77</v>
      </c>
      <c r="AT341" s="2" t="n">
        <v>73.77</v>
      </c>
      <c r="AU341" s="2" t="n">
        <v>73.77</v>
      </c>
      <c r="AV341" s="2" t="n">
        <v>73.77</v>
      </c>
      <c r="AW341" s="2" t="n">
        <v>73.77</v>
      </c>
      <c r="AX341" s="2" t="n">
        <v>73.77</v>
      </c>
      <c r="AY341" s="2" t="n">
        <v>73.77</v>
      </c>
      <c r="AZ341" s="2" t="n">
        <v>73.77</v>
      </c>
      <c r="BA341" s="2" t="n">
        <v>73.77</v>
      </c>
      <c r="BB341" s="2" t="n">
        <v>81.64</v>
      </c>
      <c r="BC341" s="2" t="n">
        <v>81.64</v>
      </c>
      <c r="BD341" s="2" t="n">
        <v>75.58</v>
      </c>
      <c r="BE341" s="2" t="n">
        <v>91.86</v>
      </c>
      <c r="BF341" s="2" t="n">
        <v>91.86</v>
      </c>
      <c r="BG341" s="2" t="n">
        <v>91.86</v>
      </c>
      <c r="BH341" s="2" t="n">
        <v>91.86</v>
      </c>
      <c r="BI341" s="2" t="n">
        <v>91.86</v>
      </c>
      <c r="BJ341" s="2" t="n">
        <v>91.86</v>
      </c>
      <c r="BK341" s="2" t="n">
        <v>91.86</v>
      </c>
      <c r="BL341" s="2" t="n">
        <v>91.86</v>
      </c>
      <c r="BM341" s="2" t="n">
        <v>91.86</v>
      </c>
      <c r="BN341" s="2" t="n">
        <v>91.86</v>
      </c>
      <c r="BO341" s="2" t="n">
        <v>91.86</v>
      </c>
      <c r="BP341" s="2" t="n">
        <v>91.86</v>
      </c>
      <c r="BQ341" s="2" t="n">
        <v>91.86</v>
      </c>
      <c r="BR341" s="2" t="n">
        <v>91.86</v>
      </c>
      <c r="BS341" s="2" t="n">
        <v>91.86</v>
      </c>
      <c r="BT341" s="2" t="n">
        <v>91.86</v>
      </c>
      <c r="BU341" s="2" t="n">
        <v>91.86</v>
      </c>
      <c r="BV341" s="2" t="n">
        <v>91.86</v>
      </c>
      <c r="BW341" s="2" t="n">
        <v>91.86</v>
      </c>
      <c r="BX341" s="2" t="n">
        <v>91.86</v>
      </c>
      <c r="BY341" s="2" t="n">
        <v>91.86</v>
      </c>
      <c r="BZ341" s="2" t="n">
        <v>91.86</v>
      </c>
      <c r="CA341" s="2" t="n">
        <v>91.86</v>
      </c>
      <c r="CB341" s="2" t="n">
        <v>91.86</v>
      </c>
      <c r="CC341" s="2" t="n">
        <v>91.86</v>
      </c>
      <c r="CD341" s="2" t="n">
        <v>91.86</v>
      </c>
      <c r="CE341" s="2" t="n">
        <v>91.86</v>
      </c>
      <c r="CF341" s="2" t="n">
        <v>92.59999999999999</v>
      </c>
      <c r="CG341" s="2" t="n">
        <v>92.59999999999999</v>
      </c>
      <c r="CH341" s="2" t="n">
        <v>91.86</v>
      </c>
      <c r="CI341" s="2" t="n">
        <v>95.06999999999999</v>
      </c>
      <c r="CJ341" s="2" t="n">
        <v>95.06999999999999</v>
      </c>
      <c r="CK341" s="2" t="n">
        <v>91.86</v>
      </c>
      <c r="CL341" s="2" t="n">
        <v>97.78</v>
      </c>
      <c r="CM341" s="2" t="n">
        <v>97.78</v>
      </c>
      <c r="CN341" s="2" t="n">
        <v>91.86</v>
      </c>
      <c r="CO341" s="2" t="n">
        <v>100</v>
      </c>
      <c r="CP341" s="2" t="n">
        <v>100</v>
      </c>
      <c r="CQ341" s="2" t="n">
        <v>91.86</v>
      </c>
      <c r="CR341" s="2" t="n">
        <v>100</v>
      </c>
      <c r="CS341" s="2" t="n">
        <v>100</v>
      </c>
      <c r="CT341" s="2" t="n">
        <v>91.86</v>
      </c>
      <c r="CU341" s="2" t="n">
        <v>100</v>
      </c>
      <c r="CV341" s="2" t="n">
        <v>100</v>
      </c>
      <c r="CW341" s="2" t="n">
        <v>91.86</v>
      </c>
      <c r="CX341" s="2" t="n">
        <v>100</v>
      </c>
      <c r="CY341" s="2" t="n">
        <v>100</v>
      </c>
      <c r="CZ341" s="2" t="n">
        <v>91.86</v>
      </c>
      <c r="DA341" s="2" t="n">
        <v>100</v>
      </c>
      <c r="DB341" s="2" t="n">
        <v>100</v>
      </c>
      <c r="DC341" s="2" t="n">
        <v>91.86</v>
      </c>
      <c r="DD341" s="2" t="n">
        <v>100</v>
      </c>
      <c r="DE341" s="2" t="n">
        <v>100</v>
      </c>
      <c r="DF341" s="2" t="n">
        <v>91.86</v>
      </c>
      <c r="DG341" s="2" t="n">
        <v>100</v>
      </c>
      <c r="DH341" s="2" t="n">
        <v>100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11.02</v>
      </c>
      <c r="P342" s="2" t="n">
        <v>11.02</v>
      </c>
      <c r="Q342" s="2" t="n">
        <v>8.74</v>
      </c>
      <c r="R342" s="2" t="n">
        <v>27.98</v>
      </c>
      <c r="S342" s="2" t="n">
        <v>27.98</v>
      </c>
      <c r="T342" s="2" t="n">
        <v>31.43</v>
      </c>
      <c r="U342" s="2" t="n">
        <v>47.48</v>
      </c>
      <c r="V342" s="2" t="n">
        <v>47.48</v>
      </c>
      <c r="W342" s="2" t="n">
        <v>52</v>
      </c>
      <c r="X342" s="2" t="n">
        <v>65.29000000000001</v>
      </c>
      <c r="Y342" s="2" t="n">
        <v>65.29000000000001</v>
      </c>
      <c r="Z342" s="2" t="n">
        <v>67.23</v>
      </c>
      <c r="AA342" s="2" t="n">
        <v>73.77</v>
      </c>
      <c r="AB342" s="2" t="n">
        <v>73.77</v>
      </c>
      <c r="AC342" s="2" t="n">
        <v>73.68000000000001</v>
      </c>
      <c r="AD342" s="2" t="n">
        <v>73.77</v>
      </c>
      <c r="AE342" s="2" t="n">
        <v>73.77</v>
      </c>
      <c r="AF342" s="2" t="n">
        <v>73.62</v>
      </c>
      <c r="AG342" s="2" t="n">
        <v>73.77</v>
      </c>
      <c r="AH342" s="2" t="n">
        <v>73.77</v>
      </c>
      <c r="AI342" s="2" t="n">
        <v>73.77</v>
      </c>
      <c r="AJ342" s="2" t="n">
        <v>73.77</v>
      </c>
      <c r="AK342" s="2" t="n">
        <v>73.77</v>
      </c>
      <c r="AL342" s="2" t="n">
        <v>73.77</v>
      </c>
      <c r="AM342" s="2" t="n">
        <v>73.77</v>
      </c>
      <c r="AN342" s="2" t="n">
        <v>73.77</v>
      </c>
      <c r="AO342" s="2" t="n">
        <v>73.77</v>
      </c>
      <c r="AP342" s="2" t="n">
        <v>73.77</v>
      </c>
      <c r="AQ342" s="2" t="n">
        <v>73.77</v>
      </c>
      <c r="AR342" s="2" t="n">
        <v>73.77</v>
      </c>
      <c r="AS342" s="2" t="n">
        <v>73.77</v>
      </c>
      <c r="AT342" s="2" t="n">
        <v>73.77</v>
      </c>
      <c r="AU342" s="2" t="n">
        <v>73.77</v>
      </c>
      <c r="AV342" s="2" t="n">
        <v>73.77</v>
      </c>
      <c r="AW342" s="2" t="n">
        <v>73.77</v>
      </c>
      <c r="AX342" s="2" t="n">
        <v>73.77</v>
      </c>
      <c r="AY342" s="2" t="n">
        <v>73.77</v>
      </c>
      <c r="AZ342" s="2" t="n">
        <v>73.77</v>
      </c>
      <c r="BA342" s="2" t="n">
        <v>73.77</v>
      </c>
      <c r="BB342" s="2" t="n">
        <v>81.64</v>
      </c>
      <c r="BC342" s="2" t="n">
        <v>81.64</v>
      </c>
      <c r="BD342" s="2" t="n">
        <v>75.58</v>
      </c>
      <c r="BE342" s="2" t="n">
        <v>91.86</v>
      </c>
      <c r="BF342" s="2" t="n">
        <v>91.86</v>
      </c>
      <c r="BG342" s="2" t="n">
        <v>91.86</v>
      </c>
      <c r="BH342" s="2" t="n">
        <v>91.86</v>
      </c>
      <c r="BI342" s="2" t="n">
        <v>91.86</v>
      </c>
      <c r="BJ342" s="2" t="n">
        <v>91.86</v>
      </c>
      <c r="BK342" s="2" t="n">
        <v>91.86</v>
      </c>
      <c r="BL342" s="2" t="n">
        <v>91.86</v>
      </c>
      <c r="BM342" s="2" t="n">
        <v>91.86</v>
      </c>
      <c r="BN342" s="2" t="n">
        <v>91.86</v>
      </c>
      <c r="BO342" s="2" t="n">
        <v>91.86</v>
      </c>
      <c r="BP342" s="2" t="n">
        <v>91.86</v>
      </c>
      <c r="BQ342" s="2" t="n">
        <v>91.86</v>
      </c>
      <c r="BR342" s="2" t="n">
        <v>91.86</v>
      </c>
      <c r="BS342" s="2" t="n">
        <v>91.86</v>
      </c>
      <c r="BT342" s="2" t="n">
        <v>91.86</v>
      </c>
      <c r="BU342" s="2" t="n">
        <v>91.86</v>
      </c>
      <c r="BV342" s="2" t="n">
        <v>91.86</v>
      </c>
      <c r="BW342" s="2" t="n">
        <v>91.86</v>
      </c>
      <c r="BX342" s="2" t="n">
        <v>91.86</v>
      </c>
      <c r="BY342" s="2" t="n">
        <v>91.86</v>
      </c>
      <c r="BZ342" s="2" t="n">
        <v>91.86</v>
      </c>
      <c r="CA342" s="2" t="n">
        <v>91.86</v>
      </c>
      <c r="CB342" s="2" t="n">
        <v>91.86</v>
      </c>
      <c r="CC342" s="2" t="n">
        <v>91.86</v>
      </c>
      <c r="CD342" s="2" t="n">
        <v>91.86</v>
      </c>
      <c r="CE342" s="2" t="n">
        <v>91.86</v>
      </c>
      <c r="CF342" s="2" t="n">
        <v>92.59999999999999</v>
      </c>
      <c r="CG342" s="2" t="n">
        <v>92.59999999999999</v>
      </c>
      <c r="CH342" s="2" t="n">
        <v>91.86</v>
      </c>
      <c r="CI342" s="2" t="n">
        <v>95.06999999999999</v>
      </c>
      <c r="CJ342" s="2" t="n">
        <v>95.06999999999999</v>
      </c>
      <c r="CK342" s="2" t="n">
        <v>91.86</v>
      </c>
      <c r="CL342" s="2" t="n">
        <v>97.78</v>
      </c>
      <c r="CM342" s="2" t="n">
        <v>97.78</v>
      </c>
      <c r="CN342" s="2" t="n">
        <v>91.86</v>
      </c>
      <c r="CO342" s="2" t="n">
        <v>100</v>
      </c>
      <c r="CP342" s="2" t="n">
        <v>100</v>
      </c>
      <c r="CQ342" s="2" t="n">
        <v>91.86</v>
      </c>
      <c r="CR342" s="2" t="n">
        <v>100</v>
      </c>
      <c r="CS342" s="2" t="n">
        <v>100</v>
      </c>
      <c r="CT342" s="2" t="n">
        <v>91.86</v>
      </c>
      <c r="CU342" s="2" t="n">
        <v>100</v>
      </c>
      <c r="CV342" s="2" t="n">
        <v>100</v>
      </c>
      <c r="CW342" s="2" t="n">
        <v>91.86</v>
      </c>
      <c r="CX342" s="2" t="n">
        <v>100</v>
      </c>
      <c r="CY342" s="2" t="n">
        <v>100</v>
      </c>
      <c r="CZ342" s="2" t="n">
        <v>91.86</v>
      </c>
      <c r="DA342" s="2" t="n">
        <v>100</v>
      </c>
      <c r="DB342" s="2" t="n">
        <v>100</v>
      </c>
      <c r="DC342" s="2" t="n">
        <v>91.86</v>
      </c>
      <c r="DD342" s="2" t="n">
        <v>100</v>
      </c>
      <c r="DE342" s="2" t="n">
        <v>100</v>
      </c>
      <c r="DF342" s="2" t="n">
        <v>91.86</v>
      </c>
      <c r="DG342" s="2" t="n">
        <v>100</v>
      </c>
      <c r="DH342" s="2" t="n">
        <v>100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11.02</v>
      </c>
      <c r="P343" s="2" t="n">
        <v>11.02</v>
      </c>
      <c r="Q343" s="2" t="n">
        <v>8.74</v>
      </c>
      <c r="R343" s="2" t="n">
        <v>27.98</v>
      </c>
      <c r="S343" s="2" t="n">
        <v>27.98</v>
      </c>
      <c r="T343" s="2" t="n">
        <v>31.43</v>
      </c>
      <c r="U343" s="2" t="n">
        <v>47.48</v>
      </c>
      <c r="V343" s="2" t="n">
        <v>47.48</v>
      </c>
      <c r="W343" s="2" t="n">
        <v>52</v>
      </c>
      <c r="X343" s="2" t="n">
        <v>65.29000000000001</v>
      </c>
      <c r="Y343" s="2" t="n">
        <v>65.29000000000001</v>
      </c>
      <c r="Z343" s="2" t="n">
        <v>67.23</v>
      </c>
      <c r="AA343" s="2" t="n">
        <v>73.77</v>
      </c>
      <c r="AB343" s="2" t="n">
        <v>73.77</v>
      </c>
      <c r="AC343" s="2" t="n">
        <v>73.68000000000001</v>
      </c>
      <c r="AD343" s="2" t="n">
        <v>73.77</v>
      </c>
      <c r="AE343" s="2" t="n">
        <v>73.77</v>
      </c>
      <c r="AF343" s="2" t="n">
        <v>73.62</v>
      </c>
      <c r="AG343" s="2" t="n">
        <v>73.77</v>
      </c>
      <c r="AH343" s="2" t="n">
        <v>73.77</v>
      </c>
      <c r="AI343" s="2" t="n">
        <v>73.77</v>
      </c>
      <c r="AJ343" s="2" t="n">
        <v>73.77</v>
      </c>
      <c r="AK343" s="2" t="n">
        <v>73.77</v>
      </c>
      <c r="AL343" s="2" t="n">
        <v>73.77</v>
      </c>
      <c r="AM343" s="2" t="n">
        <v>73.77</v>
      </c>
      <c r="AN343" s="2" t="n">
        <v>73.77</v>
      </c>
      <c r="AO343" s="2" t="n">
        <v>73.77</v>
      </c>
      <c r="AP343" s="2" t="n">
        <v>73.77</v>
      </c>
      <c r="AQ343" s="2" t="n">
        <v>73.77</v>
      </c>
      <c r="AR343" s="2" t="n">
        <v>73.77</v>
      </c>
      <c r="AS343" s="2" t="n">
        <v>73.77</v>
      </c>
      <c r="AT343" s="2" t="n">
        <v>73.77</v>
      </c>
      <c r="AU343" s="2" t="n">
        <v>73.77</v>
      </c>
      <c r="AV343" s="2" t="n">
        <v>73.77</v>
      </c>
      <c r="AW343" s="2" t="n">
        <v>73.77</v>
      </c>
      <c r="AX343" s="2" t="n">
        <v>73.77</v>
      </c>
      <c r="AY343" s="2" t="n">
        <v>73.77</v>
      </c>
      <c r="AZ343" s="2" t="n">
        <v>73.77</v>
      </c>
      <c r="BA343" s="2" t="n">
        <v>73.77</v>
      </c>
      <c r="BB343" s="2" t="n">
        <v>81.64</v>
      </c>
      <c r="BC343" s="2" t="n">
        <v>81.64</v>
      </c>
      <c r="BD343" s="2" t="n">
        <v>75.58</v>
      </c>
      <c r="BE343" s="2" t="n">
        <v>91.86</v>
      </c>
      <c r="BF343" s="2" t="n">
        <v>91.86</v>
      </c>
      <c r="BG343" s="2" t="n">
        <v>91.86</v>
      </c>
      <c r="BH343" s="2" t="n">
        <v>91.86</v>
      </c>
      <c r="BI343" s="2" t="n">
        <v>91.86</v>
      </c>
      <c r="BJ343" s="2" t="n">
        <v>91.86</v>
      </c>
      <c r="BK343" s="2" t="n">
        <v>91.86</v>
      </c>
      <c r="BL343" s="2" t="n">
        <v>91.86</v>
      </c>
      <c r="BM343" s="2" t="n">
        <v>91.86</v>
      </c>
      <c r="BN343" s="2" t="n">
        <v>91.86</v>
      </c>
      <c r="BO343" s="2" t="n">
        <v>91.86</v>
      </c>
      <c r="BP343" s="2" t="n">
        <v>91.86</v>
      </c>
      <c r="BQ343" s="2" t="n">
        <v>91.86</v>
      </c>
      <c r="BR343" s="2" t="n">
        <v>91.86</v>
      </c>
      <c r="BS343" s="2" t="n">
        <v>91.86</v>
      </c>
      <c r="BT343" s="2" t="n">
        <v>91.86</v>
      </c>
      <c r="BU343" s="2" t="n">
        <v>91.86</v>
      </c>
      <c r="BV343" s="2" t="n">
        <v>91.86</v>
      </c>
      <c r="BW343" s="2" t="n">
        <v>91.86</v>
      </c>
      <c r="BX343" s="2" t="n">
        <v>91.86</v>
      </c>
      <c r="BY343" s="2" t="n">
        <v>91.86</v>
      </c>
      <c r="BZ343" s="2" t="n">
        <v>91.86</v>
      </c>
      <c r="CA343" s="2" t="n">
        <v>91.86</v>
      </c>
      <c r="CB343" s="2" t="n">
        <v>91.86</v>
      </c>
      <c r="CC343" s="2" t="n">
        <v>91.86</v>
      </c>
      <c r="CD343" s="2" t="n">
        <v>91.86</v>
      </c>
      <c r="CE343" s="2" t="n">
        <v>91.86</v>
      </c>
      <c r="CF343" s="2" t="n">
        <v>92.59999999999999</v>
      </c>
      <c r="CG343" s="2" t="n">
        <v>92.59999999999999</v>
      </c>
      <c r="CH343" s="2" t="n">
        <v>91.86</v>
      </c>
      <c r="CI343" s="2" t="n">
        <v>95.06999999999999</v>
      </c>
      <c r="CJ343" s="2" t="n">
        <v>95.06999999999999</v>
      </c>
      <c r="CK343" s="2" t="n">
        <v>91.86</v>
      </c>
      <c r="CL343" s="2" t="n">
        <v>97.78</v>
      </c>
      <c r="CM343" s="2" t="n">
        <v>97.78</v>
      </c>
      <c r="CN343" s="2" t="n">
        <v>91.86</v>
      </c>
      <c r="CO343" s="2" t="n">
        <v>100</v>
      </c>
      <c r="CP343" s="2" t="n">
        <v>100</v>
      </c>
      <c r="CQ343" s="2" t="n">
        <v>91.86</v>
      </c>
      <c r="CR343" s="2" t="n">
        <v>100</v>
      </c>
      <c r="CS343" s="2" t="n">
        <v>100</v>
      </c>
      <c r="CT343" s="2" t="n">
        <v>91.86</v>
      </c>
      <c r="CU343" s="2" t="n">
        <v>100</v>
      </c>
      <c r="CV343" s="2" t="n">
        <v>100</v>
      </c>
      <c r="CW343" s="2" t="n">
        <v>91.86</v>
      </c>
      <c r="CX343" s="2" t="n">
        <v>100</v>
      </c>
      <c r="CY343" s="2" t="n">
        <v>100</v>
      </c>
      <c r="CZ343" s="2" t="n">
        <v>91.86</v>
      </c>
      <c r="DA343" s="2" t="n">
        <v>100</v>
      </c>
      <c r="DB343" s="2" t="n">
        <v>100</v>
      </c>
      <c r="DC343" s="2" t="n">
        <v>91.86</v>
      </c>
      <c r="DD343" s="2" t="n">
        <v>100</v>
      </c>
      <c r="DE343" s="2" t="n">
        <v>100</v>
      </c>
      <c r="DF343" s="2" t="n">
        <v>91.86</v>
      </c>
      <c r="DG343" s="2" t="n">
        <v>100</v>
      </c>
      <c r="DH343" s="2" t="n">
        <v>100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11.02</v>
      </c>
      <c r="P344" s="2" t="n">
        <v>11.02</v>
      </c>
      <c r="Q344" s="2" t="n">
        <v>8.74</v>
      </c>
      <c r="R344" s="2" t="n">
        <v>27.98</v>
      </c>
      <c r="S344" s="2" t="n">
        <v>27.98</v>
      </c>
      <c r="T344" s="2" t="n">
        <v>31.43</v>
      </c>
      <c r="U344" s="2" t="n">
        <v>47.48</v>
      </c>
      <c r="V344" s="2" t="n">
        <v>47.48</v>
      </c>
      <c r="W344" s="2" t="n">
        <v>52</v>
      </c>
      <c r="X344" s="2" t="n">
        <v>65.29000000000001</v>
      </c>
      <c r="Y344" s="2" t="n">
        <v>65.29000000000001</v>
      </c>
      <c r="Z344" s="2" t="n">
        <v>67.23</v>
      </c>
      <c r="AA344" s="2" t="n">
        <v>73.77</v>
      </c>
      <c r="AB344" s="2" t="n">
        <v>73.77</v>
      </c>
      <c r="AC344" s="2" t="n">
        <v>73.68000000000001</v>
      </c>
      <c r="AD344" s="2" t="n">
        <v>73.77</v>
      </c>
      <c r="AE344" s="2" t="n">
        <v>73.77</v>
      </c>
      <c r="AF344" s="2" t="n">
        <v>73.62</v>
      </c>
      <c r="AG344" s="2" t="n">
        <v>73.77</v>
      </c>
      <c r="AH344" s="2" t="n">
        <v>73.77</v>
      </c>
      <c r="AI344" s="2" t="n">
        <v>73.77</v>
      </c>
      <c r="AJ344" s="2" t="n">
        <v>73.77</v>
      </c>
      <c r="AK344" s="2" t="n">
        <v>73.77</v>
      </c>
      <c r="AL344" s="2" t="n">
        <v>73.77</v>
      </c>
      <c r="AM344" s="2" t="n">
        <v>73.77</v>
      </c>
      <c r="AN344" s="2" t="n">
        <v>73.77</v>
      </c>
      <c r="AO344" s="2" t="n">
        <v>73.77</v>
      </c>
      <c r="AP344" s="2" t="n">
        <v>73.77</v>
      </c>
      <c r="AQ344" s="2" t="n">
        <v>73.77</v>
      </c>
      <c r="AR344" s="2" t="n">
        <v>73.77</v>
      </c>
      <c r="AS344" s="2" t="n">
        <v>73.77</v>
      </c>
      <c r="AT344" s="2" t="n">
        <v>73.77</v>
      </c>
      <c r="AU344" s="2" t="n">
        <v>73.77</v>
      </c>
      <c r="AV344" s="2" t="n">
        <v>73.77</v>
      </c>
      <c r="AW344" s="2" t="n">
        <v>73.77</v>
      </c>
      <c r="AX344" s="2" t="n">
        <v>73.77</v>
      </c>
      <c r="AY344" s="2" t="n">
        <v>73.77</v>
      </c>
      <c r="AZ344" s="2" t="n">
        <v>73.77</v>
      </c>
      <c r="BA344" s="2" t="n">
        <v>73.77</v>
      </c>
      <c r="BB344" s="2" t="n">
        <v>81.64</v>
      </c>
      <c r="BC344" s="2" t="n">
        <v>81.64</v>
      </c>
      <c r="BD344" s="2" t="n">
        <v>75.58</v>
      </c>
      <c r="BE344" s="2" t="n">
        <v>91.86</v>
      </c>
      <c r="BF344" s="2" t="n">
        <v>91.86</v>
      </c>
      <c r="BG344" s="2" t="n">
        <v>91.86</v>
      </c>
      <c r="BH344" s="2" t="n">
        <v>91.86</v>
      </c>
      <c r="BI344" s="2" t="n">
        <v>91.86</v>
      </c>
      <c r="BJ344" s="2" t="n">
        <v>91.86</v>
      </c>
      <c r="BK344" s="2" t="n">
        <v>91.86</v>
      </c>
      <c r="BL344" s="2" t="n">
        <v>91.86</v>
      </c>
      <c r="BM344" s="2" t="n">
        <v>91.86</v>
      </c>
      <c r="BN344" s="2" t="n">
        <v>91.86</v>
      </c>
      <c r="BO344" s="2" t="n">
        <v>91.86</v>
      </c>
      <c r="BP344" s="2" t="n">
        <v>91.86</v>
      </c>
      <c r="BQ344" s="2" t="n">
        <v>91.86</v>
      </c>
      <c r="BR344" s="2" t="n">
        <v>91.86</v>
      </c>
      <c r="BS344" s="2" t="n">
        <v>91.86</v>
      </c>
      <c r="BT344" s="2" t="n">
        <v>91.86</v>
      </c>
      <c r="BU344" s="2" t="n">
        <v>91.86</v>
      </c>
      <c r="BV344" s="2" t="n">
        <v>91.86</v>
      </c>
      <c r="BW344" s="2" t="n">
        <v>91.86</v>
      </c>
      <c r="BX344" s="2" t="n">
        <v>91.86</v>
      </c>
      <c r="BY344" s="2" t="n">
        <v>91.86</v>
      </c>
      <c r="BZ344" s="2" t="n">
        <v>91.86</v>
      </c>
      <c r="CA344" s="2" t="n">
        <v>91.86</v>
      </c>
      <c r="CB344" s="2" t="n">
        <v>91.86</v>
      </c>
      <c r="CC344" s="2" t="n">
        <v>91.86</v>
      </c>
      <c r="CD344" s="2" t="n">
        <v>91.86</v>
      </c>
      <c r="CE344" s="2" t="n">
        <v>91.86</v>
      </c>
      <c r="CF344" s="2" t="n">
        <v>92.59999999999999</v>
      </c>
      <c r="CG344" s="2" t="n">
        <v>92.59999999999999</v>
      </c>
      <c r="CH344" s="2" t="n">
        <v>91.86</v>
      </c>
      <c r="CI344" s="2" t="n">
        <v>95.06999999999999</v>
      </c>
      <c r="CJ344" s="2" t="n">
        <v>95.06999999999999</v>
      </c>
      <c r="CK344" s="2" t="n">
        <v>91.86</v>
      </c>
      <c r="CL344" s="2" t="n">
        <v>97.78</v>
      </c>
      <c r="CM344" s="2" t="n">
        <v>97.78</v>
      </c>
      <c r="CN344" s="2" t="n">
        <v>91.86</v>
      </c>
      <c r="CO344" s="2" t="n">
        <v>100</v>
      </c>
      <c r="CP344" s="2" t="n">
        <v>100</v>
      </c>
      <c r="CQ344" s="2" t="n">
        <v>91.86</v>
      </c>
      <c r="CR344" s="2" t="n">
        <v>100</v>
      </c>
      <c r="CS344" s="2" t="n">
        <v>100</v>
      </c>
      <c r="CT344" s="2" t="n">
        <v>91.86</v>
      </c>
      <c r="CU344" s="2" t="n">
        <v>100</v>
      </c>
      <c r="CV344" s="2" t="n">
        <v>100</v>
      </c>
      <c r="CW344" s="2" t="n">
        <v>91.86</v>
      </c>
      <c r="CX344" s="2" t="n">
        <v>100</v>
      </c>
      <c r="CY344" s="2" t="n">
        <v>100</v>
      </c>
      <c r="CZ344" s="2" t="n">
        <v>91.86</v>
      </c>
      <c r="DA344" s="2" t="n">
        <v>100</v>
      </c>
      <c r="DB344" s="2" t="n">
        <v>100</v>
      </c>
      <c r="DC344" s="2" t="n">
        <v>91.86</v>
      </c>
      <c r="DD344" s="2" t="n">
        <v>100</v>
      </c>
      <c r="DE344" s="2" t="n">
        <v>100</v>
      </c>
      <c r="DF344" s="2" t="n">
        <v>91.86</v>
      </c>
      <c r="DG344" s="2" t="n">
        <v>100</v>
      </c>
      <c r="DH344" s="2" t="n">
        <v>100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11.02</v>
      </c>
      <c r="P345" s="2" t="n">
        <v>11.02</v>
      </c>
      <c r="Q345" s="2" t="n">
        <v>8.74</v>
      </c>
      <c r="R345" s="2" t="n">
        <v>27.98</v>
      </c>
      <c r="S345" s="2" t="n">
        <v>27.98</v>
      </c>
      <c r="T345" s="2" t="n">
        <v>31.43</v>
      </c>
      <c r="U345" s="2" t="n">
        <v>47.48</v>
      </c>
      <c r="V345" s="2" t="n">
        <v>47.48</v>
      </c>
      <c r="W345" s="2" t="n">
        <v>52</v>
      </c>
      <c r="X345" s="2" t="n">
        <v>65.29000000000001</v>
      </c>
      <c r="Y345" s="2" t="n">
        <v>65.29000000000001</v>
      </c>
      <c r="Z345" s="2" t="n">
        <v>67.23</v>
      </c>
      <c r="AA345" s="2" t="n">
        <v>73.77</v>
      </c>
      <c r="AB345" s="2" t="n">
        <v>73.77</v>
      </c>
      <c r="AC345" s="2" t="n">
        <v>73.68000000000001</v>
      </c>
      <c r="AD345" s="2" t="n">
        <v>73.77</v>
      </c>
      <c r="AE345" s="2" t="n">
        <v>73.77</v>
      </c>
      <c r="AF345" s="2" t="n">
        <v>73.62</v>
      </c>
      <c r="AG345" s="2" t="n">
        <v>73.77</v>
      </c>
      <c r="AH345" s="2" t="n">
        <v>73.77</v>
      </c>
      <c r="AI345" s="2" t="n">
        <v>73.77</v>
      </c>
      <c r="AJ345" s="2" t="n">
        <v>73.77</v>
      </c>
      <c r="AK345" s="2" t="n">
        <v>73.77</v>
      </c>
      <c r="AL345" s="2" t="n">
        <v>73.77</v>
      </c>
      <c r="AM345" s="2" t="n">
        <v>73.77</v>
      </c>
      <c r="AN345" s="2" t="n">
        <v>73.77</v>
      </c>
      <c r="AO345" s="2" t="n">
        <v>73.77</v>
      </c>
      <c r="AP345" s="2" t="n">
        <v>73.77</v>
      </c>
      <c r="AQ345" s="2" t="n">
        <v>73.77</v>
      </c>
      <c r="AR345" s="2" t="n">
        <v>73.77</v>
      </c>
      <c r="AS345" s="2" t="n">
        <v>73.77</v>
      </c>
      <c r="AT345" s="2" t="n">
        <v>73.77</v>
      </c>
      <c r="AU345" s="2" t="n">
        <v>73.77</v>
      </c>
      <c r="AV345" s="2" t="n">
        <v>73.77</v>
      </c>
      <c r="AW345" s="2" t="n">
        <v>73.77</v>
      </c>
      <c r="AX345" s="2" t="n">
        <v>73.77</v>
      </c>
      <c r="AY345" s="2" t="n">
        <v>73.77</v>
      </c>
      <c r="AZ345" s="2" t="n">
        <v>73.77</v>
      </c>
      <c r="BA345" s="2" t="n">
        <v>73.77</v>
      </c>
      <c r="BB345" s="2" t="n">
        <v>81.64</v>
      </c>
      <c r="BC345" s="2" t="n">
        <v>81.64</v>
      </c>
      <c r="BD345" s="2" t="n">
        <v>75.58</v>
      </c>
      <c r="BE345" s="2" t="n">
        <v>91.86</v>
      </c>
      <c r="BF345" s="2" t="n">
        <v>91.86</v>
      </c>
      <c r="BG345" s="2" t="n">
        <v>91.86</v>
      </c>
      <c r="BH345" s="2" t="n">
        <v>91.86</v>
      </c>
      <c r="BI345" s="2" t="n">
        <v>91.86</v>
      </c>
      <c r="BJ345" s="2" t="n">
        <v>91.86</v>
      </c>
      <c r="BK345" s="2" t="n">
        <v>91.86</v>
      </c>
      <c r="BL345" s="2" t="n">
        <v>91.86</v>
      </c>
      <c r="BM345" s="2" t="n">
        <v>91.86</v>
      </c>
      <c r="BN345" s="2" t="n">
        <v>91.86</v>
      </c>
      <c r="BO345" s="2" t="n">
        <v>91.86</v>
      </c>
      <c r="BP345" s="2" t="n">
        <v>91.86</v>
      </c>
      <c r="BQ345" s="2" t="n">
        <v>91.86</v>
      </c>
      <c r="BR345" s="2" t="n">
        <v>91.86</v>
      </c>
      <c r="BS345" s="2" t="n">
        <v>91.86</v>
      </c>
      <c r="BT345" s="2" t="n">
        <v>91.86</v>
      </c>
      <c r="BU345" s="2" t="n">
        <v>91.86</v>
      </c>
      <c r="BV345" s="2" t="n">
        <v>91.86</v>
      </c>
      <c r="BW345" s="2" t="n">
        <v>91.86</v>
      </c>
      <c r="BX345" s="2" t="n">
        <v>91.86</v>
      </c>
      <c r="BY345" s="2" t="n">
        <v>91.86</v>
      </c>
      <c r="BZ345" s="2" t="n">
        <v>91.86</v>
      </c>
      <c r="CA345" s="2" t="n">
        <v>91.86</v>
      </c>
      <c r="CB345" s="2" t="n">
        <v>91.86</v>
      </c>
      <c r="CC345" s="2" t="n">
        <v>91.86</v>
      </c>
      <c r="CD345" s="2" t="n">
        <v>91.86</v>
      </c>
      <c r="CE345" s="2" t="n">
        <v>91.86</v>
      </c>
      <c r="CF345" s="2" t="n">
        <v>92.59999999999999</v>
      </c>
      <c r="CG345" s="2" t="n">
        <v>92.59999999999999</v>
      </c>
      <c r="CH345" s="2" t="n">
        <v>91.86</v>
      </c>
      <c r="CI345" s="2" t="n">
        <v>95.06999999999999</v>
      </c>
      <c r="CJ345" s="2" t="n">
        <v>95.06999999999999</v>
      </c>
      <c r="CK345" s="2" t="n">
        <v>91.86</v>
      </c>
      <c r="CL345" s="2" t="n">
        <v>97.78</v>
      </c>
      <c r="CM345" s="2" t="n">
        <v>97.78</v>
      </c>
      <c r="CN345" s="2" t="n">
        <v>91.86</v>
      </c>
      <c r="CO345" s="2" t="n">
        <v>100</v>
      </c>
      <c r="CP345" s="2" t="n">
        <v>100</v>
      </c>
      <c r="CQ345" s="2" t="n">
        <v>91.86</v>
      </c>
      <c r="CR345" s="2" t="n">
        <v>100</v>
      </c>
      <c r="CS345" s="2" t="n">
        <v>100</v>
      </c>
      <c r="CT345" s="2" t="n">
        <v>91.86</v>
      </c>
      <c r="CU345" s="2" t="n">
        <v>100</v>
      </c>
      <c r="CV345" s="2" t="n">
        <v>100</v>
      </c>
      <c r="CW345" s="2" t="n">
        <v>91.86</v>
      </c>
      <c r="CX345" s="2" t="n">
        <v>100</v>
      </c>
      <c r="CY345" s="2" t="n">
        <v>100</v>
      </c>
      <c r="CZ345" s="2" t="n">
        <v>91.86</v>
      </c>
      <c r="DA345" s="2" t="n">
        <v>100</v>
      </c>
      <c r="DB345" s="2" t="n">
        <v>100</v>
      </c>
      <c r="DC345" s="2" t="n">
        <v>91.86</v>
      </c>
      <c r="DD345" s="2" t="n">
        <v>100</v>
      </c>
      <c r="DE345" s="2" t="n">
        <v>100</v>
      </c>
      <c r="DF345" s="2" t="n">
        <v>91.86</v>
      </c>
      <c r="DG345" s="2" t="n">
        <v>100</v>
      </c>
      <c r="DH345" s="2" t="n">
        <v>100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11.02</v>
      </c>
      <c r="P346" s="2" t="n">
        <v>11.02</v>
      </c>
      <c r="Q346" s="2" t="n">
        <v>8.74</v>
      </c>
      <c r="R346" s="2" t="n">
        <v>27.98</v>
      </c>
      <c r="S346" s="2" t="n">
        <v>27.98</v>
      </c>
      <c r="T346" s="2" t="n">
        <v>31.43</v>
      </c>
      <c r="U346" s="2" t="n">
        <v>47.48</v>
      </c>
      <c r="V346" s="2" t="n">
        <v>47.48</v>
      </c>
      <c r="W346" s="2" t="n">
        <v>52</v>
      </c>
      <c r="X346" s="2" t="n">
        <v>65.29000000000001</v>
      </c>
      <c r="Y346" s="2" t="n">
        <v>65.29000000000001</v>
      </c>
      <c r="Z346" s="2" t="n">
        <v>67.23</v>
      </c>
      <c r="AA346" s="2" t="n">
        <v>73.77</v>
      </c>
      <c r="AB346" s="2" t="n">
        <v>73.77</v>
      </c>
      <c r="AC346" s="2" t="n">
        <v>73.68000000000001</v>
      </c>
      <c r="AD346" s="2" t="n">
        <v>73.77</v>
      </c>
      <c r="AE346" s="2" t="n">
        <v>73.77</v>
      </c>
      <c r="AF346" s="2" t="n">
        <v>73.62</v>
      </c>
      <c r="AG346" s="2" t="n">
        <v>73.77</v>
      </c>
      <c r="AH346" s="2" t="n">
        <v>73.77</v>
      </c>
      <c r="AI346" s="2" t="n">
        <v>73.77</v>
      </c>
      <c r="AJ346" s="2" t="n">
        <v>73.77</v>
      </c>
      <c r="AK346" s="2" t="n">
        <v>73.77</v>
      </c>
      <c r="AL346" s="2" t="n">
        <v>73.77</v>
      </c>
      <c r="AM346" s="2" t="n">
        <v>73.77</v>
      </c>
      <c r="AN346" s="2" t="n">
        <v>73.77</v>
      </c>
      <c r="AO346" s="2" t="n">
        <v>73.77</v>
      </c>
      <c r="AP346" s="2" t="n">
        <v>73.77</v>
      </c>
      <c r="AQ346" s="2" t="n">
        <v>73.77</v>
      </c>
      <c r="AR346" s="2" t="n">
        <v>73.77</v>
      </c>
      <c r="AS346" s="2" t="n">
        <v>73.77</v>
      </c>
      <c r="AT346" s="2" t="n">
        <v>73.77</v>
      </c>
      <c r="AU346" s="2" t="n">
        <v>73.77</v>
      </c>
      <c r="AV346" s="2" t="n">
        <v>73.77</v>
      </c>
      <c r="AW346" s="2" t="n">
        <v>73.77</v>
      </c>
      <c r="AX346" s="2" t="n">
        <v>73.77</v>
      </c>
      <c r="AY346" s="2" t="n">
        <v>73.77</v>
      </c>
      <c r="AZ346" s="2" t="n">
        <v>73.77</v>
      </c>
      <c r="BA346" s="2" t="n">
        <v>73.77</v>
      </c>
      <c r="BB346" s="2" t="n">
        <v>81.64</v>
      </c>
      <c r="BC346" s="2" t="n">
        <v>81.64</v>
      </c>
      <c r="BD346" s="2" t="n">
        <v>75.58</v>
      </c>
      <c r="BE346" s="2" t="n">
        <v>91.86</v>
      </c>
      <c r="BF346" s="2" t="n">
        <v>91.86</v>
      </c>
      <c r="BG346" s="2" t="n">
        <v>91.86</v>
      </c>
      <c r="BH346" s="2" t="n">
        <v>91.86</v>
      </c>
      <c r="BI346" s="2" t="n">
        <v>91.86</v>
      </c>
      <c r="BJ346" s="2" t="n">
        <v>91.86</v>
      </c>
      <c r="BK346" s="2" t="n">
        <v>91.86</v>
      </c>
      <c r="BL346" s="2" t="n">
        <v>91.86</v>
      </c>
      <c r="BM346" s="2" t="n">
        <v>91.86</v>
      </c>
      <c r="BN346" s="2" t="n">
        <v>91.86</v>
      </c>
      <c r="BO346" s="2" t="n">
        <v>91.86</v>
      </c>
      <c r="BP346" s="2" t="n">
        <v>91.86</v>
      </c>
      <c r="BQ346" s="2" t="n">
        <v>91.86</v>
      </c>
      <c r="BR346" s="2" t="n">
        <v>91.86</v>
      </c>
      <c r="BS346" s="2" t="n">
        <v>91.86</v>
      </c>
      <c r="BT346" s="2" t="n">
        <v>91.86</v>
      </c>
      <c r="BU346" s="2" t="n">
        <v>91.86</v>
      </c>
      <c r="BV346" s="2" t="n">
        <v>91.86</v>
      </c>
      <c r="BW346" s="2" t="n">
        <v>91.86</v>
      </c>
      <c r="BX346" s="2" t="n">
        <v>91.86</v>
      </c>
      <c r="BY346" s="2" t="n">
        <v>91.86</v>
      </c>
      <c r="BZ346" s="2" t="n">
        <v>91.86</v>
      </c>
      <c r="CA346" s="2" t="n">
        <v>91.86</v>
      </c>
      <c r="CB346" s="2" t="n">
        <v>91.86</v>
      </c>
      <c r="CC346" s="2" t="n">
        <v>91.86</v>
      </c>
      <c r="CD346" s="2" t="n">
        <v>91.86</v>
      </c>
      <c r="CE346" s="2" t="n">
        <v>91.86</v>
      </c>
      <c r="CF346" s="2" t="n">
        <v>92.59999999999999</v>
      </c>
      <c r="CG346" s="2" t="n">
        <v>92.59999999999999</v>
      </c>
      <c r="CH346" s="2" t="n">
        <v>91.86</v>
      </c>
      <c r="CI346" s="2" t="n">
        <v>95.06999999999999</v>
      </c>
      <c r="CJ346" s="2" t="n">
        <v>95.06999999999999</v>
      </c>
      <c r="CK346" s="2" t="n">
        <v>91.86</v>
      </c>
      <c r="CL346" s="2" t="n">
        <v>97.78</v>
      </c>
      <c r="CM346" s="2" t="n">
        <v>97.78</v>
      </c>
      <c r="CN346" s="2" t="n">
        <v>91.86</v>
      </c>
      <c r="CO346" s="2" t="n">
        <v>100</v>
      </c>
      <c r="CP346" s="2" t="n">
        <v>100</v>
      </c>
      <c r="CQ346" s="2" t="n">
        <v>91.86</v>
      </c>
      <c r="CR346" s="2" t="n">
        <v>100</v>
      </c>
      <c r="CS346" s="2" t="n">
        <v>100</v>
      </c>
      <c r="CT346" s="2" t="n">
        <v>91.86</v>
      </c>
      <c r="CU346" s="2" t="n">
        <v>100</v>
      </c>
      <c r="CV346" s="2" t="n">
        <v>100</v>
      </c>
      <c r="CW346" s="2" t="n">
        <v>91.86</v>
      </c>
      <c r="CX346" s="2" t="n">
        <v>100</v>
      </c>
      <c r="CY346" s="2" t="n">
        <v>100</v>
      </c>
      <c r="CZ346" s="2" t="n">
        <v>91.86</v>
      </c>
      <c r="DA346" s="2" t="n">
        <v>100</v>
      </c>
      <c r="DB346" s="2" t="n">
        <v>100</v>
      </c>
      <c r="DC346" s="2" t="n">
        <v>91.86</v>
      </c>
      <c r="DD346" s="2" t="n">
        <v>100</v>
      </c>
      <c r="DE346" s="2" t="n">
        <v>100</v>
      </c>
      <c r="DF346" s="2" t="n">
        <v>91.86</v>
      </c>
      <c r="DG346" s="2" t="n">
        <v>100</v>
      </c>
      <c r="DH346" s="2" t="n">
        <v>100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11.02</v>
      </c>
      <c r="P347" s="2" t="n">
        <v>11.02</v>
      </c>
      <c r="Q347" s="2" t="n">
        <v>8.74</v>
      </c>
      <c r="R347" s="2" t="n">
        <v>27.98</v>
      </c>
      <c r="S347" s="2" t="n">
        <v>27.98</v>
      </c>
      <c r="T347" s="2" t="n">
        <v>31.43</v>
      </c>
      <c r="U347" s="2" t="n">
        <v>47.48</v>
      </c>
      <c r="V347" s="2" t="n">
        <v>47.48</v>
      </c>
      <c r="W347" s="2" t="n">
        <v>52</v>
      </c>
      <c r="X347" s="2" t="n">
        <v>65.29000000000001</v>
      </c>
      <c r="Y347" s="2" t="n">
        <v>65.29000000000001</v>
      </c>
      <c r="Z347" s="2" t="n">
        <v>67.23</v>
      </c>
      <c r="AA347" s="2" t="n">
        <v>73.77</v>
      </c>
      <c r="AB347" s="2" t="n">
        <v>73.77</v>
      </c>
      <c r="AC347" s="2" t="n">
        <v>73.68000000000001</v>
      </c>
      <c r="AD347" s="2" t="n">
        <v>73.77</v>
      </c>
      <c r="AE347" s="2" t="n">
        <v>73.77</v>
      </c>
      <c r="AF347" s="2" t="n">
        <v>73.62</v>
      </c>
      <c r="AG347" s="2" t="n">
        <v>73.77</v>
      </c>
      <c r="AH347" s="2" t="n">
        <v>73.77</v>
      </c>
      <c r="AI347" s="2" t="n">
        <v>73.77</v>
      </c>
      <c r="AJ347" s="2" t="n">
        <v>73.77</v>
      </c>
      <c r="AK347" s="2" t="n">
        <v>73.77</v>
      </c>
      <c r="AL347" s="2" t="n">
        <v>73.77</v>
      </c>
      <c r="AM347" s="2" t="n">
        <v>73.77</v>
      </c>
      <c r="AN347" s="2" t="n">
        <v>73.77</v>
      </c>
      <c r="AO347" s="2" t="n">
        <v>73.77</v>
      </c>
      <c r="AP347" s="2" t="n">
        <v>73.77</v>
      </c>
      <c r="AQ347" s="2" t="n">
        <v>73.77</v>
      </c>
      <c r="AR347" s="2" t="n">
        <v>73.77</v>
      </c>
      <c r="AS347" s="2" t="n">
        <v>73.77</v>
      </c>
      <c r="AT347" s="2" t="n">
        <v>73.77</v>
      </c>
      <c r="AU347" s="2" t="n">
        <v>73.77</v>
      </c>
      <c r="AV347" s="2" t="n">
        <v>73.77</v>
      </c>
      <c r="AW347" s="2" t="n">
        <v>73.77</v>
      </c>
      <c r="AX347" s="2" t="n">
        <v>73.77</v>
      </c>
      <c r="AY347" s="2" t="n">
        <v>73.77</v>
      </c>
      <c r="AZ347" s="2" t="n">
        <v>73.77</v>
      </c>
      <c r="BA347" s="2" t="n">
        <v>73.77</v>
      </c>
      <c r="BB347" s="2" t="n">
        <v>81.64</v>
      </c>
      <c r="BC347" s="2" t="n">
        <v>81.64</v>
      </c>
      <c r="BD347" s="2" t="n">
        <v>75.58</v>
      </c>
      <c r="BE347" s="2" t="n">
        <v>91.86</v>
      </c>
      <c r="BF347" s="2" t="n">
        <v>91.86</v>
      </c>
      <c r="BG347" s="2" t="n">
        <v>91.86</v>
      </c>
      <c r="BH347" s="2" t="n">
        <v>91.86</v>
      </c>
      <c r="BI347" s="2" t="n">
        <v>91.86</v>
      </c>
      <c r="BJ347" s="2" t="n">
        <v>91.86</v>
      </c>
      <c r="BK347" s="2" t="n">
        <v>91.86</v>
      </c>
      <c r="BL347" s="2" t="n">
        <v>91.86</v>
      </c>
      <c r="BM347" s="2" t="n">
        <v>91.86</v>
      </c>
      <c r="BN347" s="2" t="n">
        <v>91.86</v>
      </c>
      <c r="BO347" s="2" t="n">
        <v>91.86</v>
      </c>
      <c r="BP347" s="2" t="n">
        <v>91.86</v>
      </c>
      <c r="BQ347" s="2" t="n">
        <v>91.86</v>
      </c>
      <c r="BR347" s="2" t="n">
        <v>91.86</v>
      </c>
      <c r="BS347" s="2" t="n">
        <v>91.86</v>
      </c>
      <c r="BT347" s="2" t="n">
        <v>91.86</v>
      </c>
      <c r="BU347" s="2" t="n">
        <v>91.86</v>
      </c>
      <c r="BV347" s="2" t="n">
        <v>91.86</v>
      </c>
      <c r="BW347" s="2" t="n">
        <v>91.86</v>
      </c>
      <c r="BX347" s="2" t="n">
        <v>91.86</v>
      </c>
      <c r="BY347" s="2" t="n">
        <v>91.86</v>
      </c>
      <c r="BZ347" s="2" t="n">
        <v>91.86</v>
      </c>
      <c r="CA347" s="2" t="n">
        <v>91.86</v>
      </c>
      <c r="CB347" s="2" t="n">
        <v>91.86</v>
      </c>
      <c r="CC347" s="2" t="n">
        <v>91.86</v>
      </c>
      <c r="CD347" s="2" t="n">
        <v>91.86</v>
      </c>
      <c r="CE347" s="2" t="n">
        <v>91.86</v>
      </c>
      <c r="CF347" s="2" t="n">
        <v>92.59999999999999</v>
      </c>
      <c r="CG347" s="2" t="n">
        <v>92.59999999999999</v>
      </c>
      <c r="CH347" s="2" t="n">
        <v>91.86</v>
      </c>
      <c r="CI347" s="2" t="n">
        <v>95.06999999999999</v>
      </c>
      <c r="CJ347" s="2" t="n">
        <v>95.06999999999999</v>
      </c>
      <c r="CK347" s="2" t="n">
        <v>91.86</v>
      </c>
      <c r="CL347" s="2" t="n">
        <v>97.78</v>
      </c>
      <c r="CM347" s="2" t="n">
        <v>97.78</v>
      </c>
      <c r="CN347" s="2" t="n">
        <v>91.86</v>
      </c>
      <c r="CO347" s="2" t="n">
        <v>100</v>
      </c>
      <c r="CP347" s="2" t="n">
        <v>100</v>
      </c>
      <c r="CQ347" s="2" t="n">
        <v>91.86</v>
      </c>
      <c r="CR347" s="2" t="n">
        <v>100</v>
      </c>
      <c r="CS347" s="2" t="n">
        <v>100</v>
      </c>
      <c r="CT347" s="2" t="n">
        <v>91.86</v>
      </c>
      <c r="CU347" s="2" t="n">
        <v>100</v>
      </c>
      <c r="CV347" s="2" t="n">
        <v>100</v>
      </c>
      <c r="CW347" s="2" t="n">
        <v>91.86</v>
      </c>
      <c r="CX347" s="2" t="n">
        <v>100</v>
      </c>
      <c r="CY347" s="2" t="n">
        <v>100</v>
      </c>
      <c r="CZ347" s="2" t="n">
        <v>91.86</v>
      </c>
      <c r="DA347" s="2" t="n">
        <v>100</v>
      </c>
      <c r="DB347" s="2" t="n">
        <v>100</v>
      </c>
      <c r="DC347" s="2" t="n">
        <v>91.86</v>
      </c>
      <c r="DD347" s="2" t="n">
        <v>100</v>
      </c>
      <c r="DE347" s="2" t="n">
        <v>100</v>
      </c>
      <c r="DF347" s="2" t="n">
        <v>91.86</v>
      </c>
      <c r="DG347" s="2" t="n">
        <v>100</v>
      </c>
      <c r="DH347" s="2" t="n">
        <v>100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11.02</v>
      </c>
      <c r="P348" s="2" t="n">
        <v>11.02</v>
      </c>
      <c r="Q348" s="2" t="n">
        <v>8.74</v>
      </c>
      <c r="R348" s="2" t="n">
        <v>27.98</v>
      </c>
      <c r="S348" s="2" t="n">
        <v>27.98</v>
      </c>
      <c r="T348" s="2" t="n">
        <v>31.43</v>
      </c>
      <c r="U348" s="2" t="n">
        <v>47.48</v>
      </c>
      <c r="V348" s="2" t="n">
        <v>47.48</v>
      </c>
      <c r="W348" s="2" t="n">
        <v>52</v>
      </c>
      <c r="X348" s="2" t="n">
        <v>65.29000000000001</v>
      </c>
      <c r="Y348" s="2" t="n">
        <v>65.29000000000001</v>
      </c>
      <c r="Z348" s="2" t="n">
        <v>67.23</v>
      </c>
      <c r="AA348" s="2" t="n">
        <v>73.77</v>
      </c>
      <c r="AB348" s="2" t="n">
        <v>73.77</v>
      </c>
      <c r="AC348" s="2" t="n">
        <v>73.68000000000001</v>
      </c>
      <c r="AD348" s="2" t="n">
        <v>73.77</v>
      </c>
      <c r="AE348" s="2" t="n">
        <v>73.77</v>
      </c>
      <c r="AF348" s="2" t="n">
        <v>73.62</v>
      </c>
      <c r="AG348" s="2" t="n">
        <v>73.77</v>
      </c>
      <c r="AH348" s="2" t="n">
        <v>73.77</v>
      </c>
      <c r="AI348" s="2" t="n">
        <v>73.77</v>
      </c>
      <c r="AJ348" s="2" t="n">
        <v>73.77</v>
      </c>
      <c r="AK348" s="2" t="n">
        <v>73.77</v>
      </c>
      <c r="AL348" s="2" t="n">
        <v>73.77</v>
      </c>
      <c r="AM348" s="2" t="n">
        <v>73.77</v>
      </c>
      <c r="AN348" s="2" t="n">
        <v>73.77</v>
      </c>
      <c r="AO348" s="2" t="n">
        <v>73.77</v>
      </c>
      <c r="AP348" s="2" t="n">
        <v>73.77</v>
      </c>
      <c r="AQ348" s="2" t="n">
        <v>73.77</v>
      </c>
      <c r="AR348" s="2" t="n">
        <v>73.77</v>
      </c>
      <c r="AS348" s="2" t="n">
        <v>73.77</v>
      </c>
      <c r="AT348" s="2" t="n">
        <v>73.77</v>
      </c>
      <c r="AU348" s="2" t="n">
        <v>73.77</v>
      </c>
      <c r="AV348" s="2" t="n">
        <v>73.77</v>
      </c>
      <c r="AW348" s="2" t="n">
        <v>73.77</v>
      </c>
      <c r="AX348" s="2" t="n">
        <v>73.77</v>
      </c>
      <c r="AY348" s="2" t="n">
        <v>73.77</v>
      </c>
      <c r="AZ348" s="2" t="n">
        <v>73.77</v>
      </c>
      <c r="BA348" s="2" t="n">
        <v>73.77</v>
      </c>
      <c r="BB348" s="2" t="n">
        <v>81.64</v>
      </c>
      <c r="BC348" s="2" t="n">
        <v>81.64</v>
      </c>
      <c r="BD348" s="2" t="n">
        <v>75.58</v>
      </c>
      <c r="BE348" s="2" t="n">
        <v>91.86</v>
      </c>
      <c r="BF348" s="2" t="n">
        <v>91.86</v>
      </c>
      <c r="BG348" s="2" t="n">
        <v>91.86</v>
      </c>
      <c r="BH348" s="2" t="n">
        <v>91.86</v>
      </c>
      <c r="BI348" s="2" t="n">
        <v>91.86</v>
      </c>
      <c r="BJ348" s="2" t="n">
        <v>91.86</v>
      </c>
      <c r="BK348" s="2" t="n">
        <v>91.86</v>
      </c>
      <c r="BL348" s="2" t="n">
        <v>91.86</v>
      </c>
      <c r="BM348" s="2" t="n">
        <v>91.86</v>
      </c>
      <c r="BN348" s="2" t="n">
        <v>91.86</v>
      </c>
      <c r="BO348" s="2" t="n">
        <v>91.86</v>
      </c>
      <c r="BP348" s="2" t="n">
        <v>91.86</v>
      </c>
      <c r="BQ348" s="2" t="n">
        <v>91.86</v>
      </c>
      <c r="BR348" s="2" t="n">
        <v>91.86</v>
      </c>
      <c r="BS348" s="2" t="n">
        <v>91.86</v>
      </c>
      <c r="BT348" s="2" t="n">
        <v>91.86</v>
      </c>
      <c r="BU348" s="2" t="n">
        <v>91.86</v>
      </c>
      <c r="BV348" s="2" t="n">
        <v>91.86</v>
      </c>
      <c r="BW348" s="2" t="n">
        <v>91.86</v>
      </c>
      <c r="BX348" s="2" t="n">
        <v>91.86</v>
      </c>
      <c r="BY348" s="2" t="n">
        <v>91.86</v>
      </c>
      <c r="BZ348" s="2" t="n">
        <v>91.86</v>
      </c>
      <c r="CA348" s="2" t="n">
        <v>91.86</v>
      </c>
      <c r="CB348" s="2" t="n">
        <v>91.86</v>
      </c>
      <c r="CC348" s="2" t="n">
        <v>91.86</v>
      </c>
      <c r="CD348" s="2" t="n">
        <v>91.86</v>
      </c>
      <c r="CE348" s="2" t="n">
        <v>91.86</v>
      </c>
      <c r="CF348" s="2" t="n">
        <v>92.59999999999999</v>
      </c>
      <c r="CG348" s="2" t="n">
        <v>92.59999999999999</v>
      </c>
      <c r="CH348" s="2" t="n">
        <v>91.86</v>
      </c>
      <c r="CI348" s="2" t="n">
        <v>95.06999999999999</v>
      </c>
      <c r="CJ348" s="2" t="n">
        <v>95.06999999999999</v>
      </c>
      <c r="CK348" s="2" t="n">
        <v>91.86</v>
      </c>
      <c r="CL348" s="2" t="n">
        <v>97.78</v>
      </c>
      <c r="CM348" s="2" t="n">
        <v>97.78</v>
      </c>
      <c r="CN348" s="2" t="n">
        <v>91.86</v>
      </c>
      <c r="CO348" s="2" t="n">
        <v>100</v>
      </c>
      <c r="CP348" s="2" t="n">
        <v>100</v>
      </c>
      <c r="CQ348" s="2" t="n">
        <v>91.86</v>
      </c>
      <c r="CR348" s="2" t="n">
        <v>100</v>
      </c>
      <c r="CS348" s="2" t="n">
        <v>100</v>
      </c>
      <c r="CT348" s="2" t="n">
        <v>91.86</v>
      </c>
      <c r="CU348" s="2" t="n">
        <v>100</v>
      </c>
      <c r="CV348" s="2" t="n">
        <v>100</v>
      </c>
      <c r="CW348" s="2" t="n">
        <v>91.86</v>
      </c>
      <c r="CX348" s="2" t="n">
        <v>100</v>
      </c>
      <c r="CY348" s="2" t="n">
        <v>100</v>
      </c>
      <c r="CZ348" s="2" t="n">
        <v>91.86</v>
      </c>
      <c r="DA348" s="2" t="n">
        <v>100</v>
      </c>
      <c r="DB348" s="2" t="n">
        <v>100</v>
      </c>
      <c r="DC348" s="2" t="n">
        <v>91.86</v>
      </c>
      <c r="DD348" s="2" t="n">
        <v>100</v>
      </c>
      <c r="DE348" s="2" t="n">
        <v>100</v>
      </c>
      <c r="DF348" s="2" t="n">
        <v>91.86</v>
      </c>
      <c r="DG348" s="2" t="n">
        <v>100</v>
      </c>
      <c r="DH348" s="2" t="n">
        <v>100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11.02</v>
      </c>
      <c r="P349" s="2" t="n">
        <v>11.02</v>
      </c>
      <c r="Q349" s="2" t="n">
        <v>8.74</v>
      </c>
      <c r="R349" s="2" t="n">
        <v>27.98</v>
      </c>
      <c r="S349" s="2" t="n">
        <v>27.98</v>
      </c>
      <c r="T349" s="2" t="n">
        <v>31.43</v>
      </c>
      <c r="U349" s="2" t="n">
        <v>47.48</v>
      </c>
      <c r="V349" s="2" t="n">
        <v>47.48</v>
      </c>
      <c r="W349" s="2" t="n">
        <v>52</v>
      </c>
      <c r="X349" s="2" t="n">
        <v>65.29000000000001</v>
      </c>
      <c r="Y349" s="2" t="n">
        <v>65.29000000000001</v>
      </c>
      <c r="Z349" s="2" t="n">
        <v>67.23</v>
      </c>
      <c r="AA349" s="2" t="n">
        <v>73.77</v>
      </c>
      <c r="AB349" s="2" t="n">
        <v>73.77</v>
      </c>
      <c r="AC349" s="2" t="n">
        <v>73.68000000000001</v>
      </c>
      <c r="AD349" s="2" t="n">
        <v>73.77</v>
      </c>
      <c r="AE349" s="2" t="n">
        <v>73.77</v>
      </c>
      <c r="AF349" s="2" t="n">
        <v>73.62</v>
      </c>
      <c r="AG349" s="2" t="n">
        <v>73.77</v>
      </c>
      <c r="AH349" s="2" t="n">
        <v>73.77</v>
      </c>
      <c r="AI349" s="2" t="n">
        <v>73.77</v>
      </c>
      <c r="AJ349" s="2" t="n">
        <v>73.77</v>
      </c>
      <c r="AK349" s="2" t="n">
        <v>73.77</v>
      </c>
      <c r="AL349" s="2" t="n">
        <v>73.77</v>
      </c>
      <c r="AM349" s="2" t="n">
        <v>73.77</v>
      </c>
      <c r="AN349" s="2" t="n">
        <v>73.77</v>
      </c>
      <c r="AO349" s="2" t="n">
        <v>73.77</v>
      </c>
      <c r="AP349" s="2" t="n">
        <v>73.77</v>
      </c>
      <c r="AQ349" s="2" t="n">
        <v>73.77</v>
      </c>
      <c r="AR349" s="2" t="n">
        <v>73.77</v>
      </c>
      <c r="AS349" s="2" t="n">
        <v>73.77</v>
      </c>
      <c r="AT349" s="2" t="n">
        <v>73.77</v>
      </c>
      <c r="AU349" s="2" t="n">
        <v>73.77</v>
      </c>
      <c r="AV349" s="2" t="n">
        <v>73.77</v>
      </c>
      <c r="AW349" s="2" t="n">
        <v>73.77</v>
      </c>
      <c r="AX349" s="2" t="n">
        <v>73.77</v>
      </c>
      <c r="AY349" s="2" t="n">
        <v>73.77</v>
      </c>
      <c r="AZ349" s="2" t="n">
        <v>73.77</v>
      </c>
      <c r="BA349" s="2" t="n">
        <v>73.77</v>
      </c>
      <c r="BB349" s="2" t="n">
        <v>81.64</v>
      </c>
      <c r="BC349" s="2" t="n">
        <v>81.64</v>
      </c>
      <c r="BD349" s="2" t="n">
        <v>75.58</v>
      </c>
      <c r="BE349" s="2" t="n">
        <v>91.86</v>
      </c>
      <c r="BF349" s="2" t="n">
        <v>91.86</v>
      </c>
      <c r="BG349" s="2" t="n">
        <v>91.86</v>
      </c>
      <c r="BH349" s="2" t="n">
        <v>91.86</v>
      </c>
      <c r="BI349" s="2" t="n">
        <v>91.86</v>
      </c>
      <c r="BJ349" s="2" t="n">
        <v>91.86</v>
      </c>
      <c r="BK349" s="2" t="n">
        <v>91.86</v>
      </c>
      <c r="BL349" s="2" t="n">
        <v>91.86</v>
      </c>
      <c r="BM349" s="2" t="n">
        <v>91.86</v>
      </c>
      <c r="BN349" s="2" t="n">
        <v>91.86</v>
      </c>
      <c r="BO349" s="2" t="n">
        <v>91.86</v>
      </c>
      <c r="BP349" s="2" t="n">
        <v>91.86</v>
      </c>
      <c r="BQ349" s="2" t="n">
        <v>91.86</v>
      </c>
      <c r="BR349" s="2" t="n">
        <v>91.86</v>
      </c>
      <c r="BS349" s="2" t="n">
        <v>91.86</v>
      </c>
      <c r="BT349" s="2" t="n">
        <v>91.86</v>
      </c>
      <c r="BU349" s="2" t="n">
        <v>91.86</v>
      </c>
      <c r="BV349" s="2" t="n">
        <v>91.86</v>
      </c>
      <c r="BW349" s="2" t="n">
        <v>91.86</v>
      </c>
      <c r="BX349" s="2" t="n">
        <v>91.86</v>
      </c>
      <c r="BY349" s="2" t="n">
        <v>91.86</v>
      </c>
      <c r="BZ349" s="2" t="n">
        <v>91.86</v>
      </c>
      <c r="CA349" s="2" t="n">
        <v>91.86</v>
      </c>
      <c r="CB349" s="2" t="n">
        <v>91.86</v>
      </c>
      <c r="CC349" s="2" t="n">
        <v>91.86</v>
      </c>
      <c r="CD349" s="2" t="n">
        <v>91.86</v>
      </c>
      <c r="CE349" s="2" t="n">
        <v>91.86</v>
      </c>
      <c r="CF349" s="2" t="n">
        <v>92.59999999999999</v>
      </c>
      <c r="CG349" s="2" t="n">
        <v>92.59999999999999</v>
      </c>
      <c r="CH349" s="2" t="n">
        <v>91.86</v>
      </c>
      <c r="CI349" s="2" t="n">
        <v>95.06999999999999</v>
      </c>
      <c r="CJ349" s="2" t="n">
        <v>95.06999999999999</v>
      </c>
      <c r="CK349" s="2" t="n">
        <v>91.86</v>
      </c>
      <c r="CL349" s="2" t="n">
        <v>97.78</v>
      </c>
      <c r="CM349" s="2" t="n">
        <v>97.78</v>
      </c>
      <c r="CN349" s="2" t="n">
        <v>91.86</v>
      </c>
      <c r="CO349" s="2" t="n">
        <v>100</v>
      </c>
      <c r="CP349" s="2" t="n">
        <v>100</v>
      </c>
      <c r="CQ349" s="2" t="n">
        <v>91.86</v>
      </c>
      <c r="CR349" s="2" t="n">
        <v>100</v>
      </c>
      <c r="CS349" s="2" t="n">
        <v>100</v>
      </c>
      <c r="CT349" s="2" t="n">
        <v>91.86</v>
      </c>
      <c r="CU349" s="2" t="n">
        <v>100</v>
      </c>
      <c r="CV349" s="2" t="n">
        <v>100</v>
      </c>
      <c r="CW349" s="2" t="n">
        <v>91.86</v>
      </c>
      <c r="CX349" s="2" t="n">
        <v>100</v>
      </c>
      <c r="CY349" s="2" t="n">
        <v>100</v>
      </c>
      <c r="CZ349" s="2" t="n">
        <v>91.86</v>
      </c>
      <c r="DA349" s="2" t="n">
        <v>100</v>
      </c>
      <c r="DB349" s="2" t="n">
        <v>100</v>
      </c>
      <c r="DC349" s="2" t="n">
        <v>91.86</v>
      </c>
      <c r="DD349" s="2" t="n">
        <v>100</v>
      </c>
      <c r="DE349" s="2" t="n">
        <v>100</v>
      </c>
      <c r="DF349" s="2" t="n">
        <v>91.86</v>
      </c>
      <c r="DG349" s="2" t="n">
        <v>100</v>
      </c>
      <c r="DH349" s="2" t="n">
        <v>100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11.02</v>
      </c>
      <c r="P350" s="2" t="n">
        <v>11.02</v>
      </c>
      <c r="Q350" s="2" t="n">
        <v>8.74</v>
      </c>
      <c r="R350" s="2" t="n">
        <v>27.98</v>
      </c>
      <c r="S350" s="2" t="n">
        <v>27.98</v>
      </c>
      <c r="T350" s="2" t="n">
        <v>31.43</v>
      </c>
      <c r="U350" s="2" t="n">
        <v>47.48</v>
      </c>
      <c r="V350" s="2" t="n">
        <v>47.48</v>
      </c>
      <c r="W350" s="2" t="n">
        <v>52</v>
      </c>
      <c r="X350" s="2" t="n">
        <v>65.29000000000001</v>
      </c>
      <c r="Y350" s="2" t="n">
        <v>65.29000000000001</v>
      </c>
      <c r="Z350" s="2" t="n">
        <v>67.23</v>
      </c>
      <c r="AA350" s="2" t="n">
        <v>73.77</v>
      </c>
      <c r="AB350" s="2" t="n">
        <v>73.77</v>
      </c>
      <c r="AC350" s="2" t="n">
        <v>73.68000000000001</v>
      </c>
      <c r="AD350" s="2" t="n">
        <v>73.77</v>
      </c>
      <c r="AE350" s="2" t="n">
        <v>73.77</v>
      </c>
      <c r="AF350" s="2" t="n">
        <v>73.62</v>
      </c>
      <c r="AG350" s="2" t="n">
        <v>73.77</v>
      </c>
      <c r="AH350" s="2" t="n">
        <v>73.77</v>
      </c>
      <c r="AI350" s="2" t="n">
        <v>73.77</v>
      </c>
      <c r="AJ350" s="2" t="n">
        <v>73.77</v>
      </c>
      <c r="AK350" s="2" t="n">
        <v>73.77</v>
      </c>
      <c r="AL350" s="2" t="n">
        <v>73.77</v>
      </c>
      <c r="AM350" s="2" t="n">
        <v>73.77</v>
      </c>
      <c r="AN350" s="2" t="n">
        <v>73.77</v>
      </c>
      <c r="AO350" s="2" t="n">
        <v>73.77</v>
      </c>
      <c r="AP350" s="2" t="n">
        <v>73.77</v>
      </c>
      <c r="AQ350" s="2" t="n">
        <v>73.77</v>
      </c>
      <c r="AR350" s="2" t="n">
        <v>73.77</v>
      </c>
      <c r="AS350" s="2" t="n">
        <v>73.77</v>
      </c>
      <c r="AT350" s="2" t="n">
        <v>73.77</v>
      </c>
      <c r="AU350" s="2" t="n">
        <v>73.77</v>
      </c>
      <c r="AV350" s="2" t="n">
        <v>73.77</v>
      </c>
      <c r="AW350" s="2" t="n">
        <v>73.77</v>
      </c>
      <c r="AX350" s="2" t="n">
        <v>73.77</v>
      </c>
      <c r="AY350" s="2" t="n">
        <v>73.77</v>
      </c>
      <c r="AZ350" s="2" t="n">
        <v>73.77</v>
      </c>
      <c r="BA350" s="2" t="n">
        <v>73.77</v>
      </c>
      <c r="BB350" s="2" t="n">
        <v>81.64</v>
      </c>
      <c r="BC350" s="2" t="n">
        <v>81.64</v>
      </c>
      <c r="BD350" s="2" t="n">
        <v>75.58</v>
      </c>
      <c r="BE350" s="2" t="n">
        <v>91.86</v>
      </c>
      <c r="BF350" s="2" t="n">
        <v>91.86</v>
      </c>
      <c r="BG350" s="2" t="n">
        <v>91.86</v>
      </c>
      <c r="BH350" s="2" t="n">
        <v>91.86</v>
      </c>
      <c r="BI350" s="2" t="n">
        <v>91.86</v>
      </c>
      <c r="BJ350" s="2" t="n">
        <v>91.86</v>
      </c>
      <c r="BK350" s="2" t="n">
        <v>91.86</v>
      </c>
      <c r="BL350" s="2" t="n">
        <v>91.86</v>
      </c>
      <c r="BM350" s="2" t="n">
        <v>91.86</v>
      </c>
      <c r="BN350" s="2" t="n">
        <v>91.86</v>
      </c>
      <c r="BO350" s="2" t="n">
        <v>91.86</v>
      </c>
      <c r="BP350" s="2" t="n">
        <v>91.86</v>
      </c>
      <c r="BQ350" s="2" t="n">
        <v>91.86</v>
      </c>
      <c r="BR350" s="2" t="n">
        <v>91.86</v>
      </c>
      <c r="BS350" s="2" t="n">
        <v>91.86</v>
      </c>
      <c r="BT350" s="2" t="n">
        <v>91.86</v>
      </c>
      <c r="BU350" s="2" t="n">
        <v>91.86</v>
      </c>
      <c r="BV350" s="2" t="n">
        <v>91.86</v>
      </c>
      <c r="BW350" s="2" t="n">
        <v>91.86</v>
      </c>
      <c r="BX350" s="2" t="n">
        <v>91.86</v>
      </c>
      <c r="BY350" s="2" t="n">
        <v>91.86</v>
      </c>
      <c r="BZ350" s="2" t="n">
        <v>91.86</v>
      </c>
      <c r="CA350" s="2" t="n">
        <v>91.86</v>
      </c>
      <c r="CB350" s="2" t="n">
        <v>91.86</v>
      </c>
      <c r="CC350" s="2" t="n">
        <v>91.86</v>
      </c>
      <c r="CD350" s="2" t="n">
        <v>91.86</v>
      </c>
      <c r="CE350" s="2" t="n">
        <v>91.86</v>
      </c>
      <c r="CF350" s="2" t="n">
        <v>92.59999999999999</v>
      </c>
      <c r="CG350" s="2" t="n">
        <v>92.59999999999999</v>
      </c>
      <c r="CH350" s="2" t="n">
        <v>91.86</v>
      </c>
      <c r="CI350" s="2" t="n">
        <v>95.06999999999999</v>
      </c>
      <c r="CJ350" s="2" t="n">
        <v>95.06999999999999</v>
      </c>
      <c r="CK350" s="2" t="n">
        <v>91.86</v>
      </c>
      <c r="CL350" s="2" t="n">
        <v>97.78</v>
      </c>
      <c r="CM350" s="2" t="n">
        <v>97.78</v>
      </c>
      <c r="CN350" s="2" t="n">
        <v>91.86</v>
      </c>
      <c r="CO350" s="2" t="n">
        <v>100</v>
      </c>
      <c r="CP350" s="2" t="n">
        <v>100</v>
      </c>
      <c r="CQ350" s="2" t="n">
        <v>91.86</v>
      </c>
      <c r="CR350" s="2" t="n">
        <v>100</v>
      </c>
      <c r="CS350" s="2" t="n">
        <v>100</v>
      </c>
      <c r="CT350" s="2" t="n">
        <v>91.86</v>
      </c>
      <c r="CU350" s="2" t="n">
        <v>100</v>
      </c>
      <c r="CV350" s="2" t="n">
        <v>100</v>
      </c>
      <c r="CW350" s="2" t="n">
        <v>91.86</v>
      </c>
      <c r="CX350" s="2" t="n">
        <v>100</v>
      </c>
      <c r="CY350" s="2" t="n">
        <v>100</v>
      </c>
      <c r="CZ350" s="2" t="n">
        <v>91.86</v>
      </c>
      <c r="DA350" s="2" t="n">
        <v>100</v>
      </c>
      <c r="DB350" s="2" t="n">
        <v>100</v>
      </c>
      <c r="DC350" s="2" t="n">
        <v>91.86</v>
      </c>
      <c r="DD350" s="2" t="n">
        <v>100</v>
      </c>
      <c r="DE350" s="2" t="n">
        <v>100</v>
      </c>
      <c r="DF350" s="2" t="n">
        <v>91.86</v>
      </c>
      <c r="DG350" s="2" t="n">
        <v>100</v>
      </c>
      <c r="DH350" s="2" t="n">
        <v>100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11.02</v>
      </c>
      <c r="P351" s="2" t="n">
        <v>11.02</v>
      </c>
      <c r="Q351" s="2" t="n">
        <v>8.74</v>
      </c>
      <c r="R351" s="2" t="n">
        <v>27.98</v>
      </c>
      <c r="S351" s="2" t="n">
        <v>27.98</v>
      </c>
      <c r="T351" s="2" t="n">
        <v>31.43</v>
      </c>
      <c r="U351" s="2" t="n">
        <v>47.48</v>
      </c>
      <c r="V351" s="2" t="n">
        <v>47.48</v>
      </c>
      <c r="W351" s="2" t="n">
        <v>52</v>
      </c>
      <c r="X351" s="2" t="n">
        <v>65.29000000000001</v>
      </c>
      <c r="Y351" s="2" t="n">
        <v>65.29000000000001</v>
      </c>
      <c r="Z351" s="2" t="n">
        <v>67.23</v>
      </c>
      <c r="AA351" s="2" t="n">
        <v>73.77</v>
      </c>
      <c r="AB351" s="2" t="n">
        <v>73.77</v>
      </c>
      <c r="AC351" s="2" t="n">
        <v>73.68000000000001</v>
      </c>
      <c r="AD351" s="2" t="n">
        <v>73.77</v>
      </c>
      <c r="AE351" s="2" t="n">
        <v>73.77</v>
      </c>
      <c r="AF351" s="2" t="n">
        <v>73.62</v>
      </c>
      <c r="AG351" s="2" t="n">
        <v>73.77</v>
      </c>
      <c r="AH351" s="2" t="n">
        <v>73.77</v>
      </c>
      <c r="AI351" s="2" t="n">
        <v>73.77</v>
      </c>
      <c r="AJ351" s="2" t="n">
        <v>73.77</v>
      </c>
      <c r="AK351" s="2" t="n">
        <v>73.77</v>
      </c>
      <c r="AL351" s="2" t="n">
        <v>73.77</v>
      </c>
      <c r="AM351" s="2" t="n">
        <v>73.77</v>
      </c>
      <c r="AN351" s="2" t="n">
        <v>73.77</v>
      </c>
      <c r="AO351" s="2" t="n">
        <v>73.77</v>
      </c>
      <c r="AP351" s="2" t="n">
        <v>73.77</v>
      </c>
      <c r="AQ351" s="2" t="n">
        <v>73.77</v>
      </c>
      <c r="AR351" s="2" t="n">
        <v>73.77</v>
      </c>
      <c r="AS351" s="2" t="n">
        <v>73.77</v>
      </c>
      <c r="AT351" s="2" t="n">
        <v>73.77</v>
      </c>
      <c r="AU351" s="2" t="n">
        <v>73.77</v>
      </c>
      <c r="AV351" s="2" t="n">
        <v>73.77</v>
      </c>
      <c r="AW351" s="2" t="n">
        <v>73.77</v>
      </c>
      <c r="AX351" s="2" t="n">
        <v>73.77</v>
      </c>
      <c r="AY351" s="2" t="n">
        <v>73.77</v>
      </c>
      <c r="AZ351" s="2" t="n">
        <v>73.77</v>
      </c>
      <c r="BA351" s="2" t="n">
        <v>73.77</v>
      </c>
      <c r="BB351" s="2" t="n">
        <v>81.64</v>
      </c>
      <c r="BC351" s="2" t="n">
        <v>81.64</v>
      </c>
      <c r="BD351" s="2" t="n">
        <v>75.58</v>
      </c>
      <c r="BE351" s="2" t="n">
        <v>91.86</v>
      </c>
      <c r="BF351" s="2" t="n">
        <v>91.86</v>
      </c>
      <c r="BG351" s="2" t="n">
        <v>91.86</v>
      </c>
      <c r="BH351" s="2" t="n">
        <v>91.86</v>
      </c>
      <c r="BI351" s="2" t="n">
        <v>91.86</v>
      </c>
      <c r="BJ351" s="2" t="n">
        <v>91.86</v>
      </c>
      <c r="BK351" s="2" t="n">
        <v>91.86</v>
      </c>
      <c r="BL351" s="2" t="n">
        <v>91.86</v>
      </c>
      <c r="BM351" s="2" t="n">
        <v>91.86</v>
      </c>
      <c r="BN351" s="2" t="n">
        <v>91.86</v>
      </c>
      <c r="BO351" s="2" t="n">
        <v>91.86</v>
      </c>
      <c r="BP351" s="2" t="n">
        <v>91.86</v>
      </c>
      <c r="BQ351" s="2" t="n">
        <v>91.86</v>
      </c>
      <c r="BR351" s="2" t="n">
        <v>91.86</v>
      </c>
      <c r="BS351" s="2" t="n">
        <v>91.86</v>
      </c>
      <c r="BT351" s="2" t="n">
        <v>91.86</v>
      </c>
      <c r="BU351" s="2" t="n">
        <v>91.86</v>
      </c>
      <c r="BV351" s="2" t="n">
        <v>91.86</v>
      </c>
      <c r="BW351" s="2" t="n">
        <v>91.86</v>
      </c>
      <c r="BX351" s="2" t="n">
        <v>91.86</v>
      </c>
      <c r="BY351" s="2" t="n">
        <v>91.86</v>
      </c>
      <c r="BZ351" s="2" t="n">
        <v>91.86</v>
      </c>
      <c r="CA351" s="2" t="n">
        <v>91.86</v>
      </c>
      <c r="CB351" s="2" t="n">
        <v>91.86</v>
      </c>
      <c r="CC351" s="2" t="n">
        <v>91.86</v>
      </c>
      <c r="CD351" s="2" t="n">
        <v>91.86</v>
      </c>
      <c r="CE351" s="2" t="n">
        <v>91.86</v>
      </c>
      <c r="CF351" s="2" t="n">
        <v>92.59999999999999</v>
      </c>
      <c r="CG351" s="2" t="n">
        <v>92.59999999999999</v>
      </c>
      <c r="CH351" s="2" t="n">
        <v>91.86</v>
      </c>
      <c r="CI351" s="2" t="n">
        <v>95.06999999999999</v>
      </c>
      <c r="CJ351" s="2" t="n">
        <v>95.06999999999999</v>
      </c>
      <c r="CK351" s="2" t="n">
        <v>91.86</v>
      </c>
      <c r="CL351" s="2" t="n">
        <v>97.78</v>
      </c>
      <c r="CM351" s="2" t="n">
        <v>97.78</v>
      </c>
      <c r="CN351" s="2" t="n">
        <v>91.86</v>
      </c>
      <c r="CO351" s="2" t="n">
        <v>100</v>
      </c>
      <c r="CP351" s="2" t="n">
        <v>100</v>
      </c>
      <c r="CQ351" s="2" t="n">
        <v>91.86</v>
      </c>
      <c r="CR351" s="2" t="n">
        <v>100</v>
      </c>
      <c r="CS351" s="2" t="n">
        <v>100</v>
      </c>
      <c r="CT351" s="2" t="n">
        <v>91.86</v>
      </c>
      <c r="CU351" s="2" t="n">
        <v>100</v>
      </c>
      <c r="CV351" s="2" t="n">
        <v>100</v>
      </c>
      <c r="CW351" s="2" t="n">
        <v>91.86</v>
      </c>
      <c r="CX351" s="2" t="n">
        <v>100</v>
      </c>
      <c r="CY351" s="2" t="n">
        <v>100</v>
      </c>
      <c r="CZ351" s="2" t="n">
        <v>91.86</v>
      </c>
      <c r="DA351" s="2" t="n">
        <v>100</v>
      </c>
      <c r="DB351" s="2" t="n">
        <v>100</v>
      </c>
      <c r="DC351" s="2" t="n">
        <v>91.86</v>
      </c>
      <c r="DD351" s="2" t="n">
        <v>100</v>
      </c>
      <c r="DE351" s="2" t="n">
        <v>100</v>
      </c>
      <c r="DF351" s="2" t="n">
        <v>91.86</v>
      </c>
      <c r="DG351" s="2" t="n">
        <v>100</v>
      </c>
      <c r="DH351" s="2" t="n">
        <v>100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11.02</v>
      </c>
      <c r="P352" s="2" t="n">
        <v>11.02</v>
      </c>
      <c r="Q352" s="2" t="n">
        <v>8.74</v>
      </c>
      <c r="R352" s="2" t="n">
        <v>27.98</v>
      </c>
      <c r="S352" s="2" t="n">
        <v>27.98</v>
      </c>
      <c r="T352" s="2" t="n">
        <v>31.43</v>
      </c>
      <c r="U352" s="2" t="n">
        <v>47.48</v>
      </c>
      <c r="V352" s="2" t="n">
        <v>47.48</v>
      </c>
      <c r="W352" s="2" t="n">
        <v>52</v>
      </c>
      <c r="X352" s="2" t="n">
        <v>65.29000000000001</v>
      </c>
      <c r="Y352" s="2" t="n">
        <v>65.29000000000001</v>
      </c>
      <c r="Z352" s="2" t="n">
        <v>67.23</v>
      </c>
      <c r="AA352" s="2" t="n">
        <v>73.77</v>
      </c>
      <c r="AB352" s="2" t="n">
        <v>73.77</v>
      </c>
      <c r="AC352" s="2" t="n">
        <v>73.68000000000001</v>
      </c>
      <c r="AD352" s="2" t="n">
        <v>73.77</v>
      </c>
      <c r="AE352" s="2" t="n">
        <v>73.77</v>
      </c>
      <c r="AF352" s="2" t="n">
        <v>73.62</v>
      </c>
      <c r="AG352" s="2" t="n">
        <v>73.77</v>
      </c>
      <c r="AH352" s="2" t="n">
        <v>73.77</v>
      </c>
      <c r="AI352" s="2" t="n">
        <v>73.77</v>
      </c>
      <c r="AJ352" s="2" t="n">
        <v>73.77</v>
      </c>
      <c r="AK352" s="2" t="n">
        <v>73.77</v>
      </c>
      <c r="AL352" s="2" t="n">
        <v>73.77</v>
      </c>
      <c r="AM352" s="2" t="n">
        <v>73.77</v>
      </c>
      <c r="AN352" s="2" t="n">
        <v>73.77</v>
      </c>
      <c r="AO352" s="2" t="n">
        <v>73.77</v>
      </c>
      <c r="AP352" s="2" t="n">
        <v>73.77</v>
      </c>
      <c r="AQ352" s="2" t="n">
        <v>73.77</v>
      </c>
      <c r="AR352" s="2" t="n">
        <v>73.77</v>
      </c>
      <c r="AS352" s="2" t="n">
        <v>73.77</v>
      </c>
      <c r="AT352" s="2" t="n">
        <v>73.77</v>
      </c>
      <c r="AU352" s="2" t="n">
        <v>73.77</v>
      </c>
      <c r="AV352" s="2" t="n">
        <v>73.77</v>
      </c>
      <c r="AW352" s="2" t="n">
        <v>73.77</v>
      </c>
      <c r="AX352" s="2" t="n">
        <v>73.77</v>
      </c>
      <c r="AY352" s="2" t="n">
        <v>73.77</v>
      </c>
      <c r="AZ352" s="2" t="n">
        <v>73.77</v>
      </c>
      <c r="BA352" s="2" t="n">
        <v>73.77</v>
      </c>
      <c r="BB352" s="2" t="n">
        <v>81.64</v>
      </c>
      <c r="BC352" s="2" t="n">
        <v>81.64</v>
      </c>
      <c r="BD352" s="2" t="n">
        <v>75.58</v>
      </c>
      <c r="BE352" s="2" t="n">
        <v>91.86</v>
      </c>
      <c r="BF352" s="2" t="n">
        <v>91.86</v>
      </c>
      <c r="BG352" s="2" t="n">
        <v>91.86</v>
      </c>
      <c r="BH352" s="2" t="n">
        <v>91.86</v>
      </c>
      <c r="BI352" s="2" t="n">
        <v>91.86</v>
      </c>
      <c r="BJ352" s="2" t="n">
        <v>91.86</v>
      </c>
      <c r="BK352" s="2" t="n">
        <v>91.86</v>
      </c>
      <c r="BL352" s="2" t="n">
        <v>91.86</v>
      </c>
      <c r="BM352" s="2" t="n">
        <v>91.86</v>
      </c>
      <c r="BN352" s="2" t="n">
        <v>91.86</v>
      </c>
      <c r="BO352" s="2" t="n">
        <v>91.86</v>
      </c>
      <c r="BP352" s="2" t="n">
        <v>91.86</v>
      </c>
      <c r="BQ352" s="2" t="n">
        <v>91.86</v>
      </c>
      <c r="BR352" s="2" t="n">
        <v>91.86</v>
      </c>
      <c r="BS352" s="2" t="n">
        <v>91.86</v>
      </c>
      <c r="BT352" s="2" t="n">
        <v>91.86</v>
      </c>
      <c r="BU352" s="2" t="n">
        <v>91.86</v>
      </c>
      <c r="BV352" s="2" t="n">
        <v>91.86</v>
      </c>
      <c r="BW352" s="2" t="n">
        <v>91.86</v>
      </c>
      <c r="BX352" s="2" t="n">
        <v>91.86</v>
      </c>
      <c r="BY352" s="2" t="n">
        <v>91.86</v>
      </c>
      <c r="BZ352" s="2" t="n">
        <v>91.86</v>
      </c>
      <c r="CA352" s="2" t="n">
        <v>91.86</v>
      </c>
      <c r="CB352" s="2" t="n">
        <v>91.86</v>
      </c>
      <c r="CC352" s="2" t="n">
        <v>91.86</v>
      </c>
      <c r="CD352" s="2" t="n">
        <v>91.86</v>
      </c>
      <c r="CE352" s="2" t="n">
        <v>91.86</v>
      </c>
      <c r="CF352" s="2" t="n">
        <v>92.59999999999999</v>
      </c>
      <c r="CG352" s="2" t="n">
        <v>92.59999999999999</v>
      </c>
      <c r="CH352" s="2" t="n">
        <v>91.86</v>
      </c>
      <c r="CI352" s="2" t="n">
        <v>95.06999999999999</v>
      </c>
      <c r="CJ352" s="2" t="n">
        <v>95.06999999999999</v>
      </c>
      <c r="CK352" s="2" t="n">
        <v>91.86</v>
      </c>
      <c r="CL352" s="2" t="n">
        <v>97.78</v>
      </c>
      <c r="CM352" s="2" t="n">
        <v>97.78</v>
      </c>
      <c r="CN352" s="2" t="n">
        <v>91.86</v>
      </c>
      <c r="CO352" s="2" t="n">
        <v>100</v>
      </c>
      <c r="CP352" s="2" t="n">
        <v>100</v>
      </c>
      <c r="CQ352" s="2" t="n">
        <v>91.86</v>
      </c>
      <c r="CR352" s="2" t="n">
        <v>100</v>
      </c>
      <c r="CS352" s="2" t="n">
        <v>100</v>
      </c>
      <c r="CT352" s="2" t="n">
        <v>91.86</v>
      </c>
      <c r="CU352" s="2" t="n">
        <v>100</v>
      </c>
      <c r="CV352" s="2" t="n">
        <v>100</v>
      </c>
      <c r="CW352" s="2" t="n">
        <v>91.86</v>
      </c>
      <c r="CX352" s="2" t="n">
        <v>100</v>
      </c>
      <c r="CY352" s="2" t="n">
        <v>100</v>
      </c>
      <c r="CZ352" s="2" t="n">
        <v>91.86</v>
      </c>
      <c r="DA352" s="2" t="n">
        <v>100</v>
      </c>
      <c r="DB352" s="2" t="n">
        <v>100</v>
      </c>
      <c r="DC352" s="2" t="n">
        <v>91.86</v>
      </c>
      <c r="DD352" s="2" t="n">
        <v>100</v>
      </c>
      <c r="DE352" s="2" t="n">
        <v>100</v>
      </c>
      <c r="DF352" s="2" t="n">
        <v>91.86</v>
      </c>
      <c r="DG352" s="2" t="n">
        <v>100</v>
      </c>
      <c r="DH352" s="2" t="n">
        <v>100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11.02</v>
      </c>
      <c r="P353" s="2" t="n">
        <v>11.02</v>
      </c>
      <c r="Q353" s="2" t="n">
        <v>8.74</v>
      </c>
      <c r="R353" s="2" t="n">
        <v>27.98</v>
      </c>
      <c r="S353" s="2" t="n">
        <v>27.98</v>
      </c>
      <c r="T353" s="2" t="n">
        <v>31.43</v>
      </c>
      <c r="U353" s="2" t="n">
        <v>47.48</v>
      </c>
      <c r="V353" s="2" t="n">
        <v>47.48</v>
      </c>
      <c r="W353" s="2" t="n">
        <v>52</v>
      </c>
      <c r="X353" s="2" t="n">
        <v>65.29000000000001</v>
      </c>
      <c r="Y353" s="2" t="n">
        <v>65.29000000000001</v>
      </c>
      <c r="Z353" s="2" t="n">
        <v>67.23</v>
      </c>
      <c r="AA353" s="2" t="n">
        <v>73.77</v>
      </c>
      <c r="AB353" s="2" t="n">
        <v>73.77</v>
      </c>
      <c r="AC353" s="2" t="n">
        <v>73.68000000000001</v>
      </c>
      <c r="AD353" s="2" t="n">
        <v>73.77</v>
      </c>
      <c r="AE353" s="2" t="n">
        <v>73.77</v>
      </c>
      <c r="AF353" s="2" t="n">
        <v>73.62</v>
      </c>
      <c r="AG353" s="2" t="n">
        <v>73.77</v>
      </c>
      <c r="AH353" s="2" t="n">
        <v>73.77</v>
      </c>
      <c r="AI353" s="2" t="n">
        <v>73.77</v>
      </c>
      <c r="AJ353" s="2" t="n">
        <v>73.77</v>
      </c>
      <c r="AK353" s="2" t="n">
        <v>73.77</v>
      </c>
      <c r="AL353" s="2" t="n">
        <v>73.77</v>
      </c>
      <c r="AM353" s="2" t="n">
        <v>73.77</v>
      </c>
      <c r="AN353" s="2" t="n">
        <v>73.77</v>
      </c>
      <c r="AO353" s="2" t="n">
        <v>73.77</v>
      </c>
      <c r="AP353" s="2" t="n">
        <v>73.77</v>
      </c>
      <c r="AQ353" s="2" t="n">
        <v>73.77</v>
      </c>
      <c r="AR353" s="2" t="n">
        <v>73.77</v>
      </c>
      <c r="AS353" s="2" t="n">
        <v>73.77</v>
      </c>
      <c r="AT353" s="2" t="n">
        <v>73.77</v>
      </c>
      <c r="AU353" s="2" t="n">
        <v>73.77</v>
      </c>
      <c r="AV353" s="2" t="n">
        <v>73.77</v>
      </c>
      <c r="AW353" s="2" t="n">
        <v>73.77</v>
      </c>
      <c r="AX353" s="2" t="n">
        <v>73.77</v>
      </c>
      <c r="AY353" s="2" t="n">
        <v>73.77</v>
      </c>
      <c r="AZ353" s="2" t="n">
        <v>73.77</v>
      </c>
      <c r="BA353" s="2" t="n">
        <v>73.77</v>
      </c>
      <c r="BB353" s="2" t="n">
        <v>81.64</v>
      </c>
      <c r="BC353" s="2" t="n">
        <v>81.64</v>
      </c>
      <c r="BD353" s="2" t="n">
        <v>75.58</v>
      </c>
      <c r="BE353" s="2" t="n">
        <v>91.86</v>
      </c>
      <c r="BF353" s="2" t="n">
        <v>91.86</v>
      </c>
      <c r="BG353" s="2" t="n">
        <v>91.86</v>
      </c>
      <c r="BH353" s="2" t="n">
        <v>91.86</v>
      </c>
      <c r="BI353" s="2" t="n">
        <v>91.86</v>
      </c>
      <c r="BJ353" s="2" t="n">
        <v>91.86</v>
      </c>
      <c r="BK353" s="2" t="n">
        <v>91.86</v>
      </c>
      <c r="BL353" s="2" t="n">
        <v>91.86</v>
      </c>
      <c r="BM353" s="2" t="n">
        <v>91.86</v>
      </c>
      <c r="BN353" s="2" t="n">
        <v>91.86</v>
      </c>
      <c r="BO353" s="2" t="n">
        <v>91.86</v>
      </c>
      <c r="BP353" s="2" t="n">
        <v>91.86</v>
      </c>
      <c r="BQ353" s="2" t="n">
        <v>91.86</v>
      </c>
      <c r="BR353" s="2" t="n">
        <v>91.86</v>
      </c>
      <c r="BS353" s="2" t="n">
        <v>91.86</v>
      </c>
      <c r="BT353" s="2" t="n">
        <v>91.86</v>
      </c>
      <c r="BU353" s="2" t="n">
        <v>91.86</v>
      </c>
      <c r="BV353" s="2" t="n">
        <v>91.86</v>
      </c>
      <c r="BW353" s="2" t="n">
        <v>91.86</v>
      </c>
      <c r="BX353" s="2" t="n">
        <v>91.86</v>
      </c>
      <c r="BY353" s="2" t="n">
        <v>91.86</v>
      </c>
      <c r="BZ353" s="2" t="n">
        <v>91.86</v>
      </c>
      <c r="CA353" s="2" t="n">
        <v>91.86</v>
      </c>
      <c r="CB353" s="2" t="n">
        <v>91.86</v>
      </c>
      <c r="CC353" s="2" t="n">
        <v>91.86</v>
      </c>
      <c r="CD353" s="2" t="n">
        <v>91.86</v>
      </c>
      <c r="CE353" s="2" t="n">
        <v>91.86</v>
      </c>
      <c r="CF353" s="2" t="n">
        <v>92.59999999999999</v>
      </c>
      <c r="CG353" s="2" t="n">
        <v>92.59999999999999</v>
      </c>
      <c r="CH353" s="2" t="n">
        <v>91.86</v>
      </c>
      <c r="CI353" s="2" t="n">
        <v>95.06999999999999</v>
      </c>
      <c r="CJ353" s="2" t="n">
        <v>95.06999999999999</v>
      </c>
      <c r="CK353" s="2" t="n">
        <v>91.86</v>
      </c>
      <c r="CL353" s="2" t="n">
        <v>97.78</v>
      </c>
      <c r="CM353" s="2" t="n">
        <v>97.78</v>
      </c>
      <c r="CN353" s="2" t="n">
        <v>91.86</v>
      </c>
      <c r="CO353" s="2" t="n">
        <v>100</v>
      </c>
      <c r="CP353" s="2" t="n">
        <v>100</v>
      </c>
      <c r="CQ353" s="2" t="n">
        <v>91.86</v>
      </c>
      <c r="CR353" s="2" t="n">
        <v>100</v>
      </c>
      <c r="CS353" s="2" t="n">
        <v>100</v>
      </c>
      <c r="CT353" s="2" t="n">
        <v>91.86</v>
      </c>
      <c r="CU353" s="2" t="n">
        <v>100</v>
      </c>
      <c r="CV353" s="2" t="n">
        <v>100</v>
      </c>
      <c r="CW353" s="2" t="n">
        <v>91.86</v>
      </c>
      <c r="CX353" s="2" t="n">
        <v>100</v>
      </c>
      <c r="CY353" s="2" t="n">
        <v>100</v>
      </c>
      <c r="CZ353" s="2" t="n">
        <v>91.86</v>
      </c>
      <c r="DA353" s="2" t="n">
        <v>100</v>
      </c>
      <c r="DB353" s="2" t="n">
        <v>100</v>
      </c>
      <c r="DC353" s="2" t="n">
        <v>91.86</v>
      </c>
      <c r="DD353" s="2" t="n">
        <v>100</v>
      </c>
      <c r="DE353" s="2" t="n">
        <v>100</v>
      </c>
      <c r="DF353" s="2" t="n">
        <v>91.86</v>
      </c>
      <c r="DG353" s="2" t="n">
        <v>100</v>
      </c>
      <c r="DH353" s="2" t="n">
        <v>100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11.02</v>
      </c>
      <c r="P354" s="2" t="n">
        <v>11.02</v>
      </c>
      <c r="Q354" s="2" t="n">
        <v>8.74</v>
      </c>
      <c r="R354" s="2" t="n">
        <v>27.98</v>
      </c>
      <c r="S354" s="2" t="n">
        <v>27.98</v>
      </c>
      <c r="T354" s="2" t="n">
        <v>31.43</v>
      </c>
      <c r="U354" s="2" t="n">
        <v>47.48</v>
      </c>
      <c r="V354" s="2" t="n">
        <v>47.48</v>
      </c>
      <c r="W354" s="2" t="n">
        <v>52</v>
      </c>
      <c r="X354" s="2" t="n">
        <v>65.29000000000001</v>
      </c>
      <c r="Y354" s="2" t="n">
        <v>65.29000000000001</v>
      </c>
      <c r="Z354" s="2" t="n">
        <v>67.23</v>
      </c>
      <c r="AA354" s="2" t="n">
        <v>73.77</v>
      </c>
      <c r="AB354" s="2" t="n">
        <v>73.77</v>
      </c>
      <c r="AC354" s="2" t="n">
        <v>73.68000000000001</v>
      </c>
      <c r="AD354" s="2" t="n">
        <v>73.77</v>
      </c>
      <c r="AE354" s="2" t="n">
        <v>73.77</v>
      </c>
      <c r="AF354" s="2" t="n">
        <v>73.62</v>
      </c>
      <c r="AG354" s="2" t="n">
        <v>73.77</v>
      </c>
      <c r="AH354" s="2" t="n">
        <v>73.77</v>
      </c>
      <c r="AI354" s="2" t="n">
        <v>73.77</v>
      </c>
      <c r="AJ354" s="2" t="n">
        <v>73.77</v>
      </c>
      <c r="AK354" s="2" t="n">
        <v>73.77</v>
      </c>
      <c r="AL354" s="2" t="n">
        <v>73.77</v>
      </c>
      <c r="AM354" s="2" t="n">
        <v>73.77</v>
      </c>
      <c r="AN354" s="2" t="n">
        <v>73.77</v>
      </c>
      <c r="AO354" s="2" t="n">
        <v>73.77</v>
      </c>
      <c r="AP354" s="2" t="n">
        <v>73.77</v>
      </c>
      <c r="AQ354" s="2" t="n">
        <v>73.77</v>
      </c>
      <c r="AR354" s="2" t="n">
        <v>73.77</v>
      </c>
      <c r="AS354" s="2" t="n">
        <v>73.77</v>
      </c>
      <c r="AT354" s="2" t="n">
        <v>73.77</v>
      </c>
      <c r="AU354" s="2" t="n">
        <v>73.77</v>
      </c>
      <c r="AV354" s="2" t="n">
        <v>73.77</v>
      </c>
      <c r="AW354" s="2" t="n">
        <v>73.77</v>
      </c>
      <c r="AX354" s="2" t="n">
        <v>73.77</v>
      </c>
      <c r="AY354" s="2" t="n">
        <v>73.77</v>
      </c>
      <c r="AZ354" s="2" t="n">
        <v>73.77</v>
      </c>
      <c r="BA354" s="2" t="n">
        <v>73.77</v>
      </c>
      <c r="BB354" s="2" t="n">
        <v>81.64</v>
      </c>
      <c r="BC354" s="2" t="n">
        <v>81.64</v>
      </c>
      <c r="BD354" s="2" t="n">
        <v>75.58</v>
      </c>
      <c r="BE354" s="2" t="n">
        <v>91.86</v>
      </c>
      <c r="BF354" s="2" t="n">
        <v>91.86</v>
      </c>
      <c r="BG354" s="2" t="n">
        <v>91.86</v>
      </c>
      <c r="BH354" s="2" t="n">
        <v>91.86</v>
      </c>
      <c r="BI354" s="2" t="n">
        <v>91.86</v>
      </c>
      <c r="BJ354" s="2" t="n">
        <v>91.86</v>
      </c>
      <c r="BK354" s="2" t="n">
        <v>91.86</v>
      </c>
      <c r="BL354" s="2" t="n">
        <v>91.86</v>
      </c>
      <c r="BM354" s="2" t="n">
        <v>91.86</v>
      </c>
      <c r="BN354" s="2" t="n">
        <v>91.86</v>
      </c>
      <c r="BO354" s="2" t="n">
        <v>91.86</v>
      </c>
      <c r="BP354" s="2" t="n">
        <v>91.86</v>
      </c>
      <c r="BQ354" s="2" t="n">
        <v>91.86</v>
      </c>
      <c r="BR354" s="2" t="n">
        <v>91.86</v>
      </c>
      <c r="BS354" s="2" t="n">
        <v>91.86</v>
      </c>
      <c r="BT354" s="2" t="n">
        <v>91.86</v>
      </c>
      <c r="BU354" s="2" t="n">
        <v>91.86</v>
      </c>
      <c r="BV354" s="2" t="n">
        <v>91.86</v>
      </c>
      <c r="BW354" s="2" t="n">
        <v>91.86</v>
      </c>
      <c r="BX354" s="2" t="n">
        <v>91.86</v>
      </c>
      <c r="BY354" s="2" t="n">
        <v>91.86</v>
      </c>
      <c r="BZ354" s="2" t="n">
        <v>91.86</v>
      </c>
      <c r="CA354" s="2" t="n">
        <v>91.86</v>
      </c>
      <c r="CB354" s="2" t="n">
        <v>91.86</v>
      </c>
      <c r="CC354" s="2" t="n">
        <v>91.86</v>
      </c>
      <c r="CD354" s="2" t="n">
        <v>91.86</v>
      </c>
      <c r="CE354" s="2" t="n">
        <v>91.86</v>
      </c>
      <c r="CF354" s="2" t="n">
        <v>92.59999999999999</v>
      </c>
      <c r="CG354" s="2" t="n">
        <v>92.59999999999999</v>
      </c>
      <c r="CH354" s="2" t="n">
        <v>91.86</v>
      </c>
      <c r="CI354" s="2" t="n">
        <v>95.06999999999999</v>
      </c>
      <c r="CJ354" s="2" t="n">
        <v>95.06999999999999</v>
      </c>
      <c r="CK354" s="2" t="n">
        <v>91.86</v>
      </c>
      <c r="CL354" s="2" t="n">
        <v>97.78</v>
      </c>
      <c r="CM354" s="2" t="n">
        <v>97.78</v>
      </c>
      <c r="CN354" s="2" t="n">
        <v>91.86</v>
      </c>
      <c r="CO354" s="2" t="n">
        <v>100</v>
      </c>
      <c r="CP354" s="2" t="n">
        <v>100</v>
      </c>
      <c r="CQ354" s="2" t="n">
        <v>91.86</v>
      </c>
      <c r="CR354" s="2" t="n">
        <v>100</v>
      </c>
      <c r="CS354" s="2" t="n">
        <v>100</v>
      </c>
      <c r="CT354" s="2" t="n">
        <v>91.86</v>
      </c>
      <c r="CU354" s="2" t="n">
        <v>100</v>
      </c>
      <c r="CV354" s="2" t="n">
        <v>100</v>
      </c>
      <c r="CW354" s="2" t="n">
        <v>91.86</v>
      </c>
      <c r="CX354" s="2" t="n">
        <v>100</v>
      </c>
      <c r="CY354" s="2" t="n">
        <v>100</v>
      </c>
      <c r="CZ354" s="2" t="n">
        <v>91.86</v>
      </c>
      <c r="DA354" s="2" t="n">
        <v>100</v>
      </c>
      <c r="DB354" s="2" t="n">
        <v>100</v>
      </c>
      <c r="DC354" s="2" t="n">
        <v>91.86</v>
      </c>
      <c r="DD354" s="2" t="n">
        <v>100</v>
      </c>
      <c r="DE354" s="2" t="n">
        <v>100</v>
      </c>
      <c r="DF354" s="2" t="n">
        <v>91.86</v>
      </c>
      <c r="DG354" s="2" t="n">
        <v>100</v>
      </c>
      <c r="DH354" s="2" t="n">
        <v>100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11.02</v>
      </c>
      <c r="P355" s="2" t="n">
        <v>11.02</v>
      </c>
      <c r="Q355" s="2" t="n">
        <v>8.74</v>
      </c>
      <c r="R355" s="2" t="n">
        <v>27.98</v>
      </c>
      <c r="S355" s="2" t="n">
        <v>27.98</v>
      </c>
      <c r="T355" s="2" t="n">
        <v>31.43</v>
      </c>
      <c r="U355" s="2" t="n">
        <v>47.48</v>
      </c>
      <c r="V355" s="2" t="n">
        <v>47.48</v>
      </c>
      <c r="W355" s="2" t="n">
        <v>52</v>
      </c>
      <c r="X355" s="2" t="n">
        <v>65.29000000000001</v>
      </c>
      <c r="Y355" s="2" t="n">
        <v>65.29000000000001</v>
      </c>
      <c r="Z355" s="2" t="n">
        <v>67.23</v>
      </c>
      <c r="AA355" s="2" t="n">
        <v>73.77</v>
      </c>
      <c r="AB355" s="2" t="n">
        <v>73.77</v>
      </c>
      <c r="AC355" s="2" t="n">
        <v>73.68000000000001</v>
      </c>
      <c r="AD355" s="2" t="n">
        <v>73.77</v>
      </c>
      <c r="AE355" s="2" t="n">
        <v>73.77</v>
      </c>
      <c r="AF355" s="2" t="n">
        <v>73.62</v>
      </c>
      <c r="AG355" s="2" t="n">
        <v>73.77</v>
      </c>
      <c r="AH355" s="2" t="n">
        <v>73.77</v>
      </c>
      <c r="AI355" s="2" t="n">
        <v>73.77</v>
      </c>
      <c r="AJ355" s="2" t="n">
        <v>73.77</v>
      </c>
      <c r="AK355" s="2" t="n">
        <v>73.77</v>
      </c>
      <c r="AL355" s="2" t="n">
        <v>73.77</v>
      </c>
      <c r="AM355" s="2" t="n">
        <v>73.77</v>
      </c>
      <c r="AN355" s="2" t="n">
        <v>73.77</v>
      </c>
      <c r="AO355" s="2" t="n">
        <v>73.77</v>
      </c>
      <c r="AP355" s="2" t="n">
        <v>73.77</v>
      </c>
      <c r="AQ355" s="2" t="n">
        <v>73.77</v>
      </c>
      <c r="AR355" s="2" t="n">
        <v>73.77</v>
      </c>
      <c r="AS355" s="2" t="n">
        <v>73.77</v>
      </c>
      <c r="AT355" s="2" t="n">
        <v>73.77</v>
      </c>
      <c r="AU355" s="2" t="n">
        <v>73.77</v>
      </c>
      <c r="AV355" s="2" t="n">
        <v>73.77</v>
      </c>
      <c r="AW355" s="2" t="n">
        <v>73.77</v>
      </c>
      <c r="AX355" s="2" t="n">
        <v>73.77</v>
      </c>
      <c r="AY355" s="2" t="n">
        <v>73.77</v>
      </c>
      <c r="AZ355" s="2" t="n">
        <v>73.77</v>
      </c>
      <c r="BA355" s="2" t="n">
        <v>73.77</v>
      </c>
      <c r="BB355" s="2" t="n">
        <v>81.64</v>
      </c>
      <c r="BC355" s="2" t="n">
        <v>81.64</v>
      </c>
      <c r="BD355" s="2" t="n">
        <v>75.58</v>
      </c>
      <c r="BE355" s="2" t="n">
        <v>91.86</v>
      </c>
      <c r="BF355" s="2" t="n">
        <v>91.86</v>
      </c>
      <c r="BG355" s="2" t="n">
        <v>91.86</v>
      </c>
      <c r="BH355" s="2" t="n">
        <v>91.86</v>
      </c>
      <c r="BI355" s="2" t="n">
        <v>91.86</v>
      </c>
      <c r="BJ355" s="2" t="n">
        <v>91.86</v>
      </c>
      <c r="BK355" s="2" t="n">
        <v>91.86</v>
      </c>
      <c r="BL355" s="2" t="n">
        <v>91.86</v>
      </c>
      <c r="BM355" s="2" t="n">
        <v>91.86</v>
      </c>
      <c r="BN355" s="2" t="n">
        <v>91.86</v>
      </c>
      <c r="BO355" s="2" t="n">
        <v>91.86</v>
      </c>
      <c r="BP355" s="2" t="n">
        <v>91.86</v>
      </c>
      <c r="BQ355" s="2" t="n">
        <v>91.86</v>
      </c>
      <c r="BR355" s="2" t="n">
        <v>91.86</v>
      </c>
      <c r="BS355" s="2" t="n">
        <v>91.86</v>
      </c>
      <c r="BT355" s="2" t="n">
        <v>91.86</v>
      </c>
      <c r="BU355" s="2" t="n">
        <v>91.86</v>
      </c>
      <c r="BV355" s="2" t="n">
        <v>91.86</v>
      </c>
      <c r="BW355" s="2" t="n">
        <v>91.86</v>
      </c>
      <c r="BX355" s="2" t="n">
        <v>91.86</v>
      </c>
      <c r="BY355" s="2" t="n">
        <v>91.86</v>
      </c>
      <c r="BZ355" s="2" t="n">
        <v>91.86</v>
      </c>
      <c r="CA355" s="2" t="n">
        <v>91.86</v>
      </c>
      <c r="CB355" s="2" t="n">
        <v>91.86</v>
      </c>
      <c r="CC355" s="2" t="n">
        <v>91.86</v>
      </c>
      <c r="CD355" s="2" t="n">
        <v>91.86</v>
      </c>
      <c r="CE355" s="2" t="n">
        <v>91.86</v>
      </c>
      <c r="CF355" s="2" t="n">
        <v>92.59999999999999</v>
      </c>
      <c r="CG355" s="2" t="n">
        <v>92.59999999999999</v>
      </c>
      <c r="CH355" s="2" t="n">
        <v>91.86</v>
      </c>
      <c r="CI355" s="2" t="n">
        <v>95.06999999999999</v>
      </c>
      <c r="CJ355" s="2" t="n">
        <v>95.06999999999999</v>
      </c>
      <c r="CK355" s="2" t="n">
        <v>91.86</v>
      </c>
      <c r="CL355" s="2" t="n">
        <v>97.78</v>
      </c>
      <c r="CM355" s="2" t="n">
        <v>97.78</v>
      </c>
      <c r="CN355" s="2" t="n">
        <v>91.86</v>
      </c>
      <c r="CO355" s="2" t="n">
        <v>100</v>
      </c>
      <c r="CP355" s="2" t="n">
        <v>100</v>
      </c>
      <c r="CQ355" s="2" t="n">
        <v>91.86</v>
      </c>
      <c r="CR355" s="2" t="n">
        <v>100</v>
      </c>
      <c r="CS355" s="2" t="n">
        <v>100</v>
      </c>
      <c r="CT355" s="2" t="n">
        <v>91.86</v>
      </c>
      <c r="CU355" s="2" t="n">
        <v>100</v>
      </c>
      <c r="CV355" s="2" t="n">
        <v>100</v>
      </c>
      <c r="CW355" s="2" t="n">
        <v>91.86</v>
      </c>
      <c r="CX355" s="2" t="n">
        <v>100</v>
      </c>
      <c r="CY355" s="2" t="n">
        <v>100</v>
      </c>
      <c r="CZ355" s="2" t="n">
        <v>91.86</v>
      </c>
      <c r="DA355" s="2" t="n">
        <v>100</v>
      </c>
      <c r="DB355" s="2" t="n">
        <v>100</v>
      </c>
      <c r="DC355" s="2" t="n">
        <v>91.86</v>
      </c>
      <c r="DD355" s="2" t="n">
        <v>100</v>
      </c>
      <c r="DE355" s="2" t="n">
        <v>100</v>
      </c>
      <c r="DF355" s="2" t="n">
        <v>91.86</v>
      </c>
      <c r="DG355" s="2" t="n">
        <v>100</v>
      </c>
      <c r="DH355" s="2" t="n">
        <v>100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11.02</v>
      </c>
      <c r="P356" s="2" t="n">
        <v>11.02</v>
      </c>
      <c r="Q356" s="2" t="n">
        <v>8.74</v>
      </c>
      <c r="R356" s="2" t="n">
        <v>27.98</v>
      </c>
      <c r="S356" s="2" t="n">
        <v>27.98</v>
      </c>
      <c r="T356" s="2" t="n">
        <v>31.43</v>
      </c>
      <c r="U356" s="2" t="n">
        <v>47.48</v>
      </c>
      <c r="V356" s="2" t="n">
        <v>47.48</v>
      </c>
      <c r="W356" s="2" t="n">
        <v>52</v>
      </c>
      <c r="X356" s="2" t="n">
        <v>65.29000000000001</v>
      </c>
      <c r="Y356" s="2" t="n">
        <v>65.29000000000001</v>
      </c>
      <c r="Z356" s="2" t="n">
        <v>67.23</v>
      </c>
      <c r="AA356" s="2" t="n">
        <v>73.77</v>
      </c>
      <c r="AB356" s="2" t="n">
        <v>73.77</v>
      </c>
      <c r="AC356" s="2" t="n">
        <v>73.68000000000001</v>
      </c>
      <c r="AD356" s="2" t="n">
        <v>73.77</v>
      </c>
      <c r="AE356" s="2" t="n">
        <v>73.77</v>
      </c>
      <c r="AF356" s="2" t="n">
        <v>73.62</v>
      </c>
      <c r="AG356" s="2" t="n">
        <v>73.77</v>
      </c>
      <c r="AH356" s="2" t="n">
        <v>73.77</v>
      </c>
      <c r="AI356" s="2" t="n">
        <v>73.77</v>
      </c>
      <c r="AJ356" s="2" t="n">
        <v>73.77</v>
      </c>
      <c r="AK356" s="2" t="n">
        <v>73.77</v>
      </c>
      <c r="AL356" s="2" t="n">
        <v>73.77</v>
      </c>
      <c r="AM356" s="2" t="n">
        <v>73.77</v>
      </c>
      <c r="AN356" s="2" t="n">
        <v>73.77</v>
      </c>
      <c r="AO356" s="2" t="n">
        <v>73.77</v>
      </c>
      <c r="AP356" s="2" t="n">
        <v>73.77</v>
      </c>
      <c r="AQ356" s="2" t="n">
        <v>73.77</v>
      </c>
      <c r="AR356" s="2" t="n">
        <v>73.77</v>
      </c>
      <c r="AS356" s="2" t="n">
        <v>73.77</v>
      </c>
      <c r="AT356" s="2" t="n">
        <v>73.77</v>
      </c>
      <c r="AU356" s="2" t="n">
        <v>73.77</v>
      </c>
      <c r="AV356" s="2" t="n">
        <v>73.77</v>
      </c>
      <c r="AW356" s="2" t="n">
        <v>73.77</v>
      </c>
      <c r="AX356" s="2" t="n">
        <v>73.77</v>
      </c>
      <c r="AY356" s="2" t="n">
        <v>73.77</v>
      </c>
      <c r="AZ356" s="2" t="n">
        <v>73.77</v>
      </c>
      <c r="BA356" s="2" t="n">
        <v>73.77</v>
      </c>
      <c r="BB356" s="2" t="n">
        <v>81.64</v>
      </c>
      <c r="BC356" s="2" t="n">
        <v>81.64</v>
      </c>
      <c r="BD356" s="2" t="n">
        <v>75.58</v>
      </c>
      <c r="BE356" s="2" t="n">
        <v>91.86</v>
      </c>
      <c r="BF356" s="2" t="n">
        <v>91.86</v>
      </c>
      <c r="BG356" s="2" t="n">
        <v>91.86</v>
      </c>
      <c r="BH356" s="2" t="n">
        <v>91.86</v>
      </c>
      <c r="BI356" s="2" t="n">
        <v>91.86</v>
      </c>
      <c r="BJ356" s="2" t="n">
        <v>91.86</v>
      </c>
      <c r="BK356" s="2" t="n">
        <v>91.86</v>
      </c>
      <c r="BL356" s="2" t="n">
        <v>91.86</v>
      </c>
      <c r="BM356" s="2" t="n">
        <v>91.86</v>
      </c>
      <c r="BN356" s="2" t="n">
        <v>91.86</v>
      </c>
      <c r="BO356" s="2" t="n">
        <v>91.86</v>
      </c>
      <c r="BP356" s="2" t="n">
        <v>91.86</v>
      </c>
      <c r="BQ356" s="2" t="n">
        <v>91.86</v>
      </c>
      <c r="BR356" s="2" t="n">
        <v>91.86</v>
      </c>
      <c r="BS356" s="2" t="n">
        <v>91.86</v>
      </c>
      <c r="BT356" s="2" t="n">
        <v>91.86</v>
      </c>
      <c r="BU356" s="2" t="n">
        <v>91.86</v>
      </c>
      <c r="BV356" s="2" t="n">
        <v>91.86</v>
      </c>
      <c r="BW356" s="2" t="n">
        <v>91.86</v>
      </c>
      <c r="BX356" s="2" t="n">
        <v>91.86</v>
      </c>
      <c r="BY356" s="2" t="n">
        <v>91.86</v>
      </c>
      <c r="BZ356" s="2" t="n">
        <v>91.86</v>
      </c>
      <c r="CA356" s="2" t="n">
        <v>91.86</v>
      </c>
      <c r="CB356" s="2" t="n">
        <v>91.86</v>
      </c>
      <c r="CC356" s="2" t="n">
        <v>91.86</v>
      </c>
      <c r="CD356" s="2" t="n">
        <v>91.86</v>
      </c>
      <c r="CE356" s="2" t="n">
        <v>91.86</v>
      </c>
      <c r="CF356" s="2" t="n">
        <v>92.59999999999999</v>
      </c>
      <c r="CG356" s="2" t="n">
        <v>92.59999999999999</v>
      </c>
      <c r="CH356" s="2" t="n">
        <v>91.86</v>
      </c>
      <c r="CI356" s="2" t="n">
        <v>95.06999999999999</v>
      </c>
      <c r="CJ356" s="2" t="n">
        <v>95.06999999999999</v>
      </c>
      <c r="CK356" s="2" t="n">
        <v>91.86</v>
      </c>
      <c r="CL356" s="2" t="n">
        <v>97.78</v>
      </c>
      <c r="CM356" s="2" t="n">
        <v>97.78</v>
      </c>
      <c r="CN356" s="2" t="n">
        <v>91.86</v>
      </c>
      <c r="CO356" s="2" t="n">
        <v>100</v>
      </c>
      <c r="CP356" s="2" t="n">
        <v>100</v>
      </c>
      <c r="CQ356" s="2" t="n">
        <v>91.86</v>
      </c>
      <c r="CR356" s="2" t="n">
        <v>100</v>
      </c>
      <c r="CS356" s="2" t="n">
        <v>100</v>
      </c>
      <c r="CT356" s="2" t="n">
        <v>91.86</v>
      </c>
      <c r="CU356" s="2" t="n">
        <v>100</v>
      </c>
      <c r="CV356" s="2" t="n">
        <v>100</v>
      </c>
      <c r="CW356" s="2" t="n">
        <v>91.86</v>
      </c>
      <c r="CX356" s="2" t="n">
        <v>100</v>
      </c>
      <c r="CY356" s="2" t="n">
        <v>100</v>
      </c>
      <c r="CZ356" s="2" t="n">
        <v>91.86</v>
      </c>
      <c r="DA356" s="2" t="n">
        <v>100</v>
      </c>
      <c r="DB356" s="2" t="n">
        <v>100</v>
      </c>
      <c r="DC356" s="2" t="n">
        <v>91.86</v>
      </c>
      <c r="DD356" s="2" t="n">
        <v>100</v>
      </c>
      <c r="DE356" s="2" t="n">
        <v>100</v>
      </c>
      <c r="DF356" s="2" t="n">
        <v>91.86</v>
      </c>
      <c r="DG356" s="2" t="n">
        <v>100</v>
      </c>
      <c r="DH356" s="2" t="n">
        <v>100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11.02</v>
      </c>
      <c r="P357" s="2" t="n">
        <v>11.02</v>
      </c>
      <c r="Q357" s="2" t="n">
        <v>8.74</v>
      </c>
      <c r="R357" s="2" t="n">
        <v>27.98</v>
      </c>
      <c r="S357" s="2" t="n">
        <v>27.98</v>
      </c>
      <c r="T357" s="2" t="n">
        <v>31.43</v>
      </c>
      <c r="U357" s="2" t="n">
        <v>47.48</v>
      </c>
      <c r="V357" s="2" t="n">
        <v>47.48</v>
      </c>
      <c r="W357" s="2" t="n">
        <v>52</v>
      </c>
      <c r="X357" s="2" t="n">
        <v>65.29000000000001</v>
      </c>
      <c r="Y357" s="2" t="n">
        <v>65.29000000000001</v>
      </c>
      <c r="Z357" s="2" t="n">
        <v>67.23</v>
      </c>
      <c r="AA357" s="2" t="n">
        <v>73.77</v>
      </c>
      <c r="AB357" s="2" t="n">
        <v>73.77</v>
      </c>
      <c r="AC357" s="2" t="n">
        <v>73.68000000000001</v>
      </c>
      <c r="AD357" s="2" t="n">
        <v>73.77</v>
      </c>
      <c r="AE357" s="2" t="n">
        <v>73.77</v>
      </c>
      <c r="AF357" s="2" t="n">
        <v>73.62</v>
      </c>
      <c r="AG357" s="2" t="n">
        <v>73.77</v>
      </c>
      <c r="AH357" s="2" t="n">
        <v>73.77</v>
      </c>
      <c r="AI357" s="2" t="n">
        <v>73.77</v>
      </c>
      <c r="AJ357" s="2" t="n">
        <v>73.77</v>
      </c>
      <c r="AK357" s="2" t="n">
        <v>73.77</v>
      </c>
      <c r="AL357" s="2" t="n">
        <v>73.77</v>
      </c>
      <c r="AM357" s="2" t="n">
        <v>73.77</v>
      </c>
      <c r="AN357" s="2" t="n">
        <v>73.77</v>
      </c>
      <c r="AO357" s="2" t="n">
        <v>73.77</v>
      </c>
      <c r="AP357" s="2" t="n">
        <v>73.77</v>
      </c>
      <c r="AQ357" s="2" t="n">
        <v>73.77</v>
      </c>
      <c r="AR357" s="2" t="n">
        <v>73.77</v>
      </c>
      <c r="AS357" s="2" t="n">
        <v>73.77</v>
      </c>
      <c r="AT357" s="2" t="n">
        <v>73.77</v>
      </c>
      <c r="AU357" s="2" t="n">
        <v>73.77</v>
      </c>
      <c r="AV357" s="2" t="n">
        <v>73.77</v>
      </c>
      <c r="AW357" s="2" t="n">
        <v>73.77</v>
      </c>
      <c r="AX357" s="2" t="n">
        <v>73.77</v>
      </c>
      <c r="AY357" s="2" t="n">
        <v>73.77</v>
      </c>
      <c r="AZ357" s="2" t="n">
        <v>73.77</v>
      </c>
      <c r="BA357" s="2" t="n">
        <v>73.77</v>
      </c>
      <c r="BB357" s="2" t="n">
        <v>81.64</v>
      </c>
      <c r="BC357" s="2" t="n">
        <v>81.64</v>
      </c>
      <c r="BD357" s="2" t="n">
        <v>75.58</v>
      </c>
      <c r="BE357" s="2" t="n">
        <v>91.86</v>
      </c>
      <c r="BF357" s="2" t="n">
        <v>91.86</v>
      </c>
      <c r="BG357" s="2" t="n">
        <v>91.86</v>
      </c>
      <c r="BH357" s="2" t="n">
        <v>91.86</v>
      </c>
      <c r="BI357" s="2" t="n">
        <v>91.86</v>
      </c>
      <c r="BJ357" s="2" t="n">
        <v>91.86</v>
      </c>
      <c r="BK357" s="2" t="n">
        <v>91.86</v>
      </c>
      <c r="BL357" s="2" t="n">
        <v>91.86</v>
      </c>
      <c r="BM357" s="2" t="n">
        <v>91.86</v>
      </c>
      <c r="BN357" s="2" t="n">
        <v>91.86</v>
      </c>
      <c r="BO357" s="2" t="n">
        <v>91.86</v>
      </c>
      <c r="BP357" s="2" t="n">
        <v>91.86</v>
      </c>
      <c r="BQ357" s="2" t="n">
        <v>91.86</v>
      </c>
      <c r="BR357" s="2" t="n">
        <v>91.86</v>
      </c>
      <c r="BS357" s="2" t="n">
        <v>91.86</v>
      </c>
      <c r="BT357" s="2" t="n">
        <v>91.86</v>
      </c>
      <c r="BU357" s="2" t="n">
        <v>91.86</v>
      </c>
      <c r="BV357" s="2" t="n">
        <v>91.86</v>
      </c>
      <c r="BW357" s="2" t="n">
        <v>91.86</v>
      </c>
      <c r="BX357" s="2" t="n">
        <v>91.86</v>
      </c>
      <c r="BY357" s="2" t="n">
        <v>91.86</v>
      </c>
      <c r="BZ357" s="2" t="n">
        <v>91.86</v>
      </c>
      <c r="CA357" s="2" t="n">
        <v>91.86</v>
      </c>
      <c r="CB357" s="2" t="n">
        <v>91.86</v>
      </c>
      <c r="CC357" s="2" t="n">
        <v>91.86</v>
      </c>
      <c r="CD357" s="2" t="n">
        <v>91.86</v>
      </c>
      <c r="CE357" s="2" t="n">
        <v>91.86</v>
      </c>
      <c r="CF357" s="2" t="n">
        <v>92.59999999999999</v>
      </c>
      <c r="CG357" s="2" t="n">
        <v>92.59999999999999</v>
      </c>
      <c r="CH357" s="2" t="n">
        <v>91.86</v>
      </c>
      <c r="CI357" s="2" t="n">
        <v>95.06999999999999</v>
      </c>
      <c r="CJ357" s="2" t="n">
        <v>95.06999999999999</v>
      </c>
      <c r="CK357" s="2" t="n">
        <v>91.86</v>
      </c>
      <c r="CL357" s="2" t="n">
        <v>97.78</v>
      </c>
      <c r="CM357" s="2" t="n">
        <v>97.78</v>
      </c>
      <c r="CN357" s="2" t="n">
        <v>91.86</v>
      </c>
      <c r="CO357" s="2" t="n">
        <v>100</v>
      </c>
      <c r="CP357" s="2" t="n">
        <v>100</v>
      </c>
      <c r="CQ357" s="2" t="n">
        <v>91.86</v>
      </c>
      <c r="CR357" s="2" t="n">
        <v>100</v>
      </c>
      <c r="CS357" s="2" t="n">
        <v>100</v>
      </c>
      <c r="CT357" s="2" t="n">
        <v>91.86</v>
      </c>
      <c r="CU357" s="2" t="n">
        <v>100</v>
      </c>
      <c r="CV357" s="2" t="n">
        <v>100</v>
      </c>
      <c r="CW357" s="2" t="n">
        <v>91.86</v>
      </c>
      <c r="CX357" s="2" t="n">
        <v>100</v>
      </c>
      <c r="CY357" s="2" t="n">
        <v>100</v>
      </c>
      <c r="CZ357" s="2" t="n">
        <v>91.86</v>
      </c>
      <c r="DA357" s="2" t="n">
        <v>100</v>
      </c>
      <c r="DB357" s="2" t="n">
        <v>100</v>
      </c>
      <c r="DC357" s="2" t="n">
        <v>91.86</v>
      </c>
      <c r="DD357" s="2" t="n">
        <v>100</v>
      </c>
      <c r="DE357" s="2" t="n">
        <v>100</v>
      </c>
      <c r="DF357" s="2" t="n">
        <v>91.86</v>
      </c>
      <c r="DG357" s="2" t="n">
        <v>100</v>
      </c>
      <c r="DH357" s="2" t="n">
        <v>100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11.02</v>
      </c>
      <c r="P358" s="2" t="n">
        <v>11.02</v>
      </c>
      <c r="Q358" s="2" t="n">
        <v>8.74</v>
      </c>
      <c r="R358" s="2" t="n">
        <v>27.98</v>
      </c>
      <c r="S358" s="2" t="n">
        <v>27.98</v>
      </c>
      <c r="T358" s="2" t="n">
        <v>31.43</v>
      </c>
      <c r="U358" s="2" t="n">
        <v>47.48</v>
      </c>
      <c r="V358" s="2" t="n">
        <v>47.48</v>
      </c>
      <c r="W358" s="2" t="n">
        <v>52</v>
      </c>
      <c r="X358" s="2" t="n">
        <v>65.29000000000001</v>
      </c>
      <c r="Y358" s="2" t="n">
        <v>65.29000000000001</v>
      </c>
      <c r="Z358" s="2" t="n">
        <v>67.23</v>
      </c>
      <c r="AA358" s="2" t="n">
        <v>73.77</v>
      </c>
      <c r="AB358" s="2" t="n">
        <v>73.77</v>
      </c>
      <c r="AC358" s="2" t="n">
        <v>73.68000000000001</v>
      </c>
      <c r="AD358" s="2" t="n">
        <v>73.77</v>
      </c>
      <c r="AE358" s="2" t="n">
        <v>73.77</v>
      </c>
      <c r="AF358" s="2" t="n">
        <v>73.62</v>
      </c>
      <c r="AG358" s="2" t="n">
        <v>73.77</v>
      </c>
      <c r="AH358" s="2" t="n">
        <v>73.77</v>
      </c>
      <c r="AI358" s="2" t="n">
        <v>73.77</v>
      </c>
      <c r="AJ358" s="2" t="n">
        <v>73.77</v>
      </c>
      <c r="AK358" s="2" t="n">
        <v>73.77</v>
      </c>
      <c r="AL358" s="2" t="n">
        <v>73.77</v>
      </c>
      <c r="AM358" s="2" t="n">
        <v>73.77</v>
      </c>
      <c r="AN358" s="2" t="n">
        <v>73.77</v>
      </c>
      <c r="AO358" s="2" t="n">
        <v>73.77</v>
      </c>
      <c r="AP358" s="2" t="n">
        <v>73.77</v>
      </c>
      <c r="AQ358" s="2" t="n">
        <v>73.77</v>
      </c>
      <c r="AR358" s="2" t="n">
        <v>73.77</v>
      </c>
      <c r="AS358" s="2" t="n">
        <v>73.77</v>
      </c>
      <c r="AT358" s="2" t="n">
        <v>73.77</v>
      </c>
      <c r="AU358" s="2" t="n">
        <v>73.77</v>
      </c>
      <c r="AV358" s="2" t="n">
        <v>73.77</v>
      </c>
      <c r="AW358" s="2" t="n">
        <v>73.77</v>
      </c>
      <c r="AX358" s="2" t="n">
        <v>73.77</v>
      </c>
      <c r="AY358" s="2" t="n">
        <v>73.77</v>
      </c>
      <c r="AZ358" s="2" t="n">
        <v>73.77</v>
      </c>
      <c r="BA358" s="2" t="n">
        <v>73.77</v>
      </c>
      <c r="BB358" s="2" t="n">
        <v>81.64</v>
      </c>
      <c r="BC358" s="2" t="n">
        <v>81.64</v>
      </c>
      <c r="BD358" s="2" t="n">
        <v>75.58</v>
      </c>
      <c r="BE358" s="2" t="n">
        <v>91.86</v>
      </c>
      <c r="BF358" s="2" t="n">
        <v>91.86</v>
      </c>
      <c r="BG358" s="2" t="n">
        <v>91.86</v>
      </c>
      <c r="BH358" s="2" t="n">
        <v>91.86</v>
      </c>
      <c r="BI358" s="2" t="n">
        <v>91.86</v>
      </c>
      <c r="BJ358" s="2" t="n">
        <v>91.86</v>
      </c>
      <c r="BK358" s="2" t="n">
        <v>91.86</v>
      </c>
      <c r="BL358" s="2" t="n">
        <v>91.86</v>
      </c>
      <c r="BM358" s="2" t="n">
        <v>91.86</v>
      </c>
      <c r="BN358" s="2" t="n">
        <v>91.86</v>
      </c>
      <c r="BO358" s="2" t="n">
        <v>91.86</v>
      </c>
      <c r="BP358" s="2" t="n">
        <v>91.86</v>
      </c>
      <c r="BQ358" s="2" t="n">
        <v>91.86</v>
      </c>
      <c r="BR358" s="2" t="n">
        <v>91.86</v>
      </c>
      <c r="BS358" s="2" t="n">
        <v>91.86</v>
      </c>
      <c r="BT358" s="2" t="n">
        <v>91.86</v>
      </c>
      <c r="BU358" s="2" t="n">
        <v>91.86</v>
      </c>
      <c r="BV358" s="2" t="n">
        <v>91.86</v>
      </c>
      <c r="BW358" s="2" t="n">
        <v>91.86</v>
      </c>
      <c r="BX358" s="2" t="n">
        <v>91.86</v>
      </c>
      <c r="BY358" s="2" t="n">
        <v>91.86</v>
      </c>
      <c r="BZ358" s="2" t="n">
        <v>91.86</v>
      </c>
      <c r="CA358" s="2" t="n">
        <v>91.86</v>
      </c>
      <c r="CB358" s="2" t="n">
        <v>91.86</v>
      </c>
      <c r="CC358" s="2" t="n">
        <v>91.86</v>
      </c>
      <c r="CD358" s="2" t="n">
        <v>91.86</v>
      </c>
      <c r="CE358" s="2" t="n">
        <v>91.86</v>
      </c>
      <c r="CF358" s="2" t="n">
        <v>92.59999999999999</v>
      </c>
      <c r="CG358" s="2" t="n">
        <v>92.59999999999999</v>
      </c>
      <c r="CH358" s="2" t="n">
        <v>91.86</v>
      </c>
      <c r="CI358" s="2" t="n">
        <v>95.06999999999999</v>
      </c>
      <c r="CJ358" s="2" t="n">
        <v>95.06999999999999</v>
      </c>
      <c r="CK358" s="2" t="n">
        <v>91.86</v>
      </c>
      <c r="CL358" s="2" t="n">
        <v>97.78</v>
      </c>
      <c r="CM358" s="2" t="n">
        <v>97.78</v>
      </c>
      <c r="CN358" s="2" t="n">
        <v>91.86</v>
      </c>
      <c r="CO358" s="2" t="n">
        <v>100</v>
      </c>
      <c r="CP358" s="2" t="n">
        <v>100</v>
      </c>
      <c r="CQ358" s="2" t="n">
        <v>91.86</v>
      </c>
      <c r="CR358" s="2" t="n">
        <v>100</v>
      </c>
      <c r="CS358" s="2" t="n">
        <v>100</v>
      </c>
      <c r="CT358" s="2" t="n">
        <v>91.86</v>
      </c>
      <c r="CU358" s="2" t="n">
        <v>100</v>
      </c>
      <c r="CV358" s="2" t="n">
        <v>100</v>
      </c>
      <c r="CW358" s="2" t="n">
        <v>91.86</v>
      </c>
      <c r="CX358" s="2" t="n">
        <v>100</v>
      </c>
      <c r="CY358" s="2" t="n">
        <v>100</v>
      </c>
      <c r="CZ358" s="2" t="n">
        <v>91.86</v>
      </c>
      <c r="DA358" s="2" t="n">
        <v>100</v>
      </c>
      <c r="DB358" s="2" t="n">
        <v>100</v>
      </c>
      <c r="DC358" s="2" t="n">
        <v>91.86</v>
      </c>
      <c r="DD358" s="2" t="n">
        <v>100</v>
      </c>
      <c r="DE358" s="2" t="n">
        <v>100</v>
      </c>
      <c r="DF358" s="2" t="n">
        <v>91.86</v>
      </c>
      <c r="DG358" s="2" t="n">
        <v>100</v>
      </c>
      <c r="DH358" s="2" t="n">
        <v>100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11.02</v>
      </c>
      <c r="P359" s="2" t="n">
        <v>11.02</v>
      </c>
      <c r="Q359" s="2" t="n">
        <v>8.74</v>
      </c>
      <c r="R359" s="2" t="n">
        <v>27.98</v>
      </c>
      <c r="S359" s="2" t="n">
        <v>27.98</v>
      </c>
      <c r="T359" s="2" t="n">
        <v>31.43</v>
      </c>
      <c r="U359" s="2" t="n">
        <v>47.48</v>
      </c>
      <c r="V359" s="2" t="n">
        <v>47.48</v>
      </c>
      <c r="W359" s="2" t="n">
        <v>52</v>
      </c>
      <c r="X359" s="2" t="n">
        <v>65.29000000000001</v>
      </c>
      <c r="Y359" s="2" t="n">
        <v>65.29000000000001</v>
      </c>
      <c r="Z359" s="2" t="n">
        <v>67.23</v>
      </c>
      <c r="AA359" s="2" t="n">
        <v>73.77</v>
      </c>
      <c r="AB359" s="2" t="n">
        <v>73.77</v>
      </c>
      <c r="AC359" s="2" t="n">
        <v>73.68000000000001</v>
      </c>
      <c r="AD359" s="2" t="n">
        <v>73.77</v>
      </c>
      <c r="AE359" s="2" t="n">
        <v>73.77</v>
      </c>
      <c r="AF359" s="2" t="n">
        <v>73.62</v>
      </c>
      <c r="AG359" s="2" t="n">
        <v>73.77</v>
      </c>
      <c r="AH359" s="2" t="n">
        <v>73.77</v>
      </c>
      <c r="AI359" s="2" t="n">
        <v>73.77</v>
      </c>
      <c r="AJ359" s="2" t="n">
        <v>73.77</v>
      </c>
      <c r="AK359" s="2" t="n">
        <v>73.77</v>
      </c>
      <c r="AL359" s="2" t="n">
        <v>73.77</v>
      </c>
      <c r="AM359" s="2" t="n">
        <v>73.77</v>
      </c>
      <c r="AN359" s="2" t="n">
        <v>73.77</v>
      </c>
      <c r="AO359" s="2" t="n">
        <v>73.77</v>
      </c>
      <c r="AP359" s="2" t="n">
        <v>73.77</v>
      </c>
      <c r="AQ359" s="2" t="n">
        <v>73.77</v>
      </c>
      <c r="AR359" s="2" t="n">
        <v>73.77</v>
      </c>
      <c r="AS359" s="2" t="n">
        <v>73.77</v>
      </c>
      <c r="AT359" s="2" t="n">
        <v>73.77</v>
      </c>
      <c r="AU359" s="2" t="n">
        <v>73.77</v>
      </c>
      <c r="AV359" s="2" t="n">
        <v>73.77</v>
      </c>
      <c r="AW359" s="2" t="n">
        <v>73.77</v>
      </c>
      <c r="AX359" s="2" t="n">
        <v>73.77</v>
      </c>
      <c r="AY359" s="2" t="n">
        <v>73.77</v>
      </c>
      <c r="AZ359" s="2" t="n">
        <v>73.77</v>
      </c>
      <c r="BA359" s="2" t="n">
        <v>73.77</v>
      </c>
      <c r="BB359" s="2" t="n">
        <v>81.64</v>
      </c>
      <c r="BC359" s="2" t="n">
        <v>81.64</v>
      </c>
      <c r="BD359" s="2" t="n">
        <v>75.58</v>
      </c>
      <c r="BE359" s="2" t="n">
        <v>91.86</v>
      </c>
      <c r="BF359" s="2" t="n">
        <v>91.86</v>
      </c>
      <c r="BG359" s="2" t="n">
        <v>91.86</v>
      </c>
      <c r="BH359" s="2" t="n">
        <v>91.86</v>
      </c>
      <c r="BI359" s="2" t="n">
        <v>91.86</v>
      </c>
      <c r="BJ359" s="2" t="n">
        <v>91.86</v>
      </c>
      <c r="BK359" s="2" t="n">
        <v>91.86</v>
      </c>
      <c r="BL359" s="2" t="n">
        <v>91.86</v>
      </c>
      <c r="BM359" s="2" t="n">
        <v>91.86</v>
      </c>
      <c r="BN359" s="2" t="n">
        <v>91.86</v>
      </c>
      <c r="BO359" s="2" t="n">
        <v>91.86</v>
      </c>
      <c r="BP359" s="2" t="n">
        <v>91.86</v>
      </c>
      <c r="BQ359" s="2" t="n">
        <v>91.86</v>
      </c>
      <c r="BR359" s="2" t="n">
        <v>91.86</v>
      </c>
      <c r="BS359" s="2" t="n">
        <v>91.86</v>
      </c>
      <c r="BT359" s="2" t="n">
        <v>91.86</v>
      </c>
      <c r="BU359" s="2" t="n">
        <v>91.86</v>
      </c>
      <c r="BV359" s="2" t="n">
        <v>91.86</v>
      </c>
      <c r="BW359" s="2" t="n">
        <v>91.86</v>
      </c>
      <c r="BX359" s="2" t="n">
        <v>91.86</v>
      </c>
      <c r="BY359" s="2" t="n">
        <v>91.86</v>
      </c>
      <c r="BZ359" s="2" t="n">
        <v>91.86</v>
      </c>
      <c r="CA359" s="2" t="n">
        <v>91.86</v>
      </c>
      <c r="CB359" s="2" t="n">
        <v>91.86</v>
      </c>
      <c r="CC359" s="2" t="n">
        <v>91.86</v>
      </c>
      <c r="CD359" s="2" t="n">
        <v>91.86</v>
      </c>
      <c r="CE359" s="2" t="n">
        <v>91.86</v>
      </c>
      <c r="CF359" s="2" t="n">
        <v>92.59999999999999</v>
      </c>
      <c r="CG359" s="2" t="n">
        <v>92.59999999999999</v>
      </c>
      <c r="CH359" s="2" t="n">
        <v>91.86</v>
      </c>
      <c r="CI359" s="2" t="n">
        <v>95.06999999999999</v>
      </c>
      <c r="CJ359" s="2" t="n">
        <v>95.06999999999999</v>
      </c>
      <c r="CK359" s="2" t="n">
        <v>91.86</v>
      </c>
      <c r="CL359" s="2" t="n">
        <v>97.78</v>
      </c>
      <c r="CM359" s="2" t="n">
        <v>97.78</v>
      </c>
      <c r="CN359" s="2" t="n">
        <v>91.86</v>
      </c>
      <c r="CO359" s="2" t="n">
        <v>100</v>
      </c>
      <c r="CP359" s="2" t="n">
        <v>100</v>
      </c>
      <c r="CQ359" s="2" t="n">
        <v>91.86</v>
      </c>
      <c r="CR359" s="2" t="n">
        <v>100</v>
      </c>
      <c r="CS359" s="2" t="n">
        <v>100</v>
      </c>
      <c r="CT359" s="2" t="n">
        <v>91.86</v>
      </c>
      <c r="CU359" s="2" t="n">
        <v>100</v>
      </c>
      <c r="CV359" s="2" t="n">
        <v>100</v>
      </c>
      <c r="CW359" s="2" t="n">
        <v>91.86</v>
      </c>
      <c r="CX359" s="2" t="n">
        <v>100</v>
      </c>
      <c r="CY359" s="2" t="n">
        <v>100</v>
      </c>
      <c r="CZ359" s="2" t="n">
        <v>91.86</v>
      </c>
      <c r="DA359" s="2" t="n">
        <v>100</v>
      </c>
      <c r="DB359" s="2" t="n">
        <v>100</v>
      </c>
      <c r="DC359" s="2" t="n">
        <v>91.86</v>
      </c>
      <c r="DD359" s="2" t="n">
        <v>100</v>
      </c>
      <c r="DE359" s="2" t="n">
        <v>100</v>
      </c>
      <c r="DF359" s="2" t="n">
        <v>91.86</v>
      </c>
      <c r="DG359" s="2" t="n">
        <v>100</v>
      </c>
      <c r="DH359" s="2" t="n">
        <v>100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11.02</v>
      </c>
      <c r="P360" s="2" t="n">
        <v>11.02</v>
      </c>
      <c r="Q360" s="2" t="n">
        <v>8.74</v>
      </c>
      <c r="R360" s="2" t="n">
        <v>27.98</v>
      </c>
      <c r="S360" s="2" t="n">
        <v>27.98</v>
      </c>
      <c r="T360" s="2" t="n">
        <v>31.43</v>
      </c>
      <c r="U360" s="2" t="n">
        <v>47.48</v>
      </c>
      <c r="V360" s="2" t="n">
        <v>47.48</v>
      </c>
      <c r="W360" s="2" t="n">
        <v>52</v>
      </c>
      <c r="X360" s="2" t="n">
        <v>65.29000000000001</v>
      </c>
      <c r="Y360" s="2" t="n">
        <v>65.29000000000001</v>
      </c>
      <c r="Z360" s="2" t="n">
        <v>67.23</v>
      </c>
      <c r="AA360" s="2" t="n">
        <v>73.77</v>
      </c>
      <c r="AB360" s="2" t="n">
        <v>73.77</v>
      </c>
      <c r="AC360" s="2" t="n">
        <v>73.68000000000001</v>
      </c>
      <c r="AD360" s="2" t="n">
        <v>73.77</v>
      </c>
      <c r="AE360" s="2" t="n">
        <v>73.77</v>
      </c>
      <c r="AF360" s="2" t="n">
        <v>73.62</v>
      </c>
      <c r="AG360" s="2" t="n">
        <v>73.77</v>
      </c>
      <c r="AH360" s="2" t="n">
        <v>73.77</v>
      </c>
      <c r="AI360" s="2" t="n">
        <v>73.77</v>
      </c>
      <c r="AJ360" s="2" t="n">
        <v>73.77</v>
      </c>
      <c r="AK360" s="2" t="n">
        <v>73.77</v>
      </c>
      <c r="AL360" s="2" t="n">
        <v>73.77</v>
      </c>
      <c r="AM360" s="2" t="n">
        <v>73.77</v>
      </c>
      <c r="AN360" s="2" t="n">
        <v>73.77</v>
      </c>
      <c r="AO360" s="2" t="n">
        <v>73.77</v>
      </c>
      <c r="AP360" s="2" t="n">
        <v>73.77</v>
      </c>
      <c r="AQ360" s="2" t="n">
        <v>73.77</v>
      </c>
      <c r="AR360" s="2" t="n">
        <v>73.77</v>
      </c>
      <c r="AS360" s="2" t="n">
        <v>73.77</v>
      </c>
      <c r="AT360" s="2" t="n">
        <v>73.77</v>
      </c>
      <c r="AU360" s="2" t="n">
        <v>73.77</v>
      </c>
      <c r="AV360" s="2" t="n">
        <v>73.77</v>
      </c>
      <c r="AW360" s="2" t="n">
        <v>73.77</v>
      </c>
      <c r="AX360" s="2" t="n">
        <v>73.77</v>
      </c>
      <c r="AY360" s="2" t="n">
        <v>73.77</v>
      </c>
      <c r="AZ360" s="2" t="n">
        <v>73.77</v>
      </c>
      <c r="BA360" s="2" t="n">
        <v>73.77</v>
      </c>
      <c r="BB360" s="2" t="n">
        <v>81.64</v>
      </c>
      <c r="BC360" s="2" t="n">
        <v>81.64</v>
      </c>
      <c r="BD360" s="2" t="n">
        <v>75.58</v>
      </c>
      <c r="BE360" s="2" t="n">
        <v>91.86</v>
      </c>
      <c r="BF360" s="2" t="n">
        <v>91.86</v>
      </c>
      <c r="BG360" s="2" t="n">
        <v>91.86</v>
      </c>
      <c r="BH360" s="2" t="n">
        <v>91.86</v>
      </c>
      <c r="BI360" s="2" t="n">
        <v>91.86</v>
      </c>
      <c r="BJ360" s="2" t="n">
        <v>91.86</v>
      </c>
      <c r="BK360" s="2" t="n">
        <v>91.86</v>
      </c>
      <c r="BL360" s="2" t="n">
        <v>91.86</v>
      </c>
      <c r="BM360" s="2" t="n">
        <v>91.86</v>
      </c>
      <c r="BN360" s="2" t="n">
        <v>91.86</v>
      </c>
      <c r="BO360" s="2" t="n">
        <v>91.86</v>
      </c>
      <c r="BP360" s="2" t="n">
        <v>91.86</v>
      </c>
      <c r="BQ360" s="2" t="n">
        <v>91.86</v>
      </c>
      <c r="BR360" s="2" t="n">
        <v>91.86</v>
      </c>
      <c r="BS360" s="2" t="n">
        <v>91.86</v>
      </c>
      <c r="BT360" s="2" t="n">
        <v>91.86</v>
      </c>
      <c r="BU360" s="2" t="n">
        <v>91.86</v>
      </c>
      <c r="BV360" s="2" t="n">
        <v>91.86</v>
      </c>
      <c r="BW360" s="2" t="n">
        <v>91.86</v>
      </c>
      <c r="BX360" s="2" t="n">
        <v>91.86</v>
      </c>
      <c r="BY360" s="2" t="n">
        <v>91.86</v>
      </c>
      <c r="BZ360" s="2" t="n">
        <v>91.86</v>
      </c>
      <c r="CA360" s="2" t="n">
        <v>91.86</v>
      </c>
      <c r="CB360" s="2" t="n">
        <v>91.86</v>
      </c>
      <c r="CC360" s="2" t="n">
        <v>91.86</v>
      </c>
      <c r="CD360" s="2" t="n">
        <v>91.86</v>
      </c>
      <c r="CE360" s="2" t="n">
        <v>91.86</v>
      </c>
      <c r="CF360" s="2" t="n">
        <v>92.59999999999999</v>
      </c>
      <c r="CG360" s="2" t="n">
        <v>92.59999999999999</v>
      </c>
      <c r="CH360" s="2" t="n">
        <v>91.86</v>
      </c>
      <c r="CI360" s="2" t="n">
        <v>95.06999999999999</v>
      </c>
      <c r="CJ360" s="2" t="n">
        <v>95.06999999999999</v>
      </c>
      <c r="CK360" s="2" t="n">
        <v>91.86</v>
      </c>
      <c r="CL360" s="2" t="n">
        <v>97.78</v>
      </c>
      <c r="CM360" s="2" t="n">
        <v>97.78</v>
      </c>
      <c r="CN360" s="2" t="n">
        <v>91.86</v>
      </c>
      <c r="CO360" s="2" t="n">
        <v>100</v>
      </c>
      <c r="CP360" s="2" t="n">
        <v>100</v>
      </c>
      <c r="CQ360" s="2" t="n">
        <v>91.86</v>
      </c>
      <c r="CR360" s="2" t="n">
        <v>100</v>
      </c>
      <c r="CS360" s="2" t="n">
        <v>100</v>
      </c>
      <c r="CT360" s="2" t="n">
        <v>91.86</v>
      </c>
      <c r="CU360" s="2" t="n">
        <v>100</v>
      </c>
      <c r="CV360" s="2" t="n">
        <v>100</v>
      </c>
      <c r="CW360" s="2" t="n">
        <v>91.86</v>
      </c>
      <c r="CX360" s="2" t="n">
        <v>100</v>
      </c>
      <c r="CY360" s="2" t="n">
        <v>100</v>
      </c>
      <c r="CZ360" s="2" t="n">
        <v>91.86</v>
      </c>
      <c r="DA360" s="2" t="n">
        <v>100</v>
      </c>
      <c r="DB360" s="2" t="n">
        <v>100</v>
      </c>
      <c r="DC360" s="2" t="n">
        <v>91.86</v>
      </c>
      <c r="DD360" s="2" t="n">
        <v>100</v>
      </c>
      <c r="DE360" s="2" t="n">
        <v>100</v>
      </c>
      <c r="DF360" s="2" t="n">
        <v>91.86</v>
      </c>
      <c r="DG360" s="2" t="n">
        <v>100</v>
      </c>
      <c r="DH360" s="2" t="n">
        <v>100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1.09</v>
      </c>
      <c r="P361" s="2" t="n">
        <v>1.09</v>
      </c>
      <c r="Q361" s="2" t="n">
        <v>0</v>
      </c>
      <c r="R361" s="2" t="n">
        <v>3.28</v>
      </c>
      <c r="S361" s="2" t="n">
        <v>3.28</v>
      </c>
      <c r="T361" s="2" t="n">
        <v>4.36</v>
      </c>
      <c r="U361" s="2" t="n">
        <v>7.21</v>
      </c>
      <c r="V361" s="2" t="n">
        <v>7.21</v>
      </c>
      <c r="W361" s="2" t="n">
        <v>8.73</v>
      </c>
      <c r="X361" s="2" t="n">
        <v>12.37</v>
      </c>
      <c r="Y361" s="2" t="n">
        <v>12.37</v>
      </c>
      <c r="Z361" s="2" t="n">
        <v>11.64</v>
      </c>
      <c r="AA361" s="2" t="n">
        <v>14.59</v>
      </c>
      <c r="AB361" s="2" t="n">
        <v>14.59</v>
      </c>
      <c r="AC361" s="2" t="n">
        <v>13.33</v>
      </c>
      <c r="AD361" s="2" t="n">
        <v>20.34</v>
      </c>
      <c r="AE361" s="2" t="n">
        <v>20.34</v>
      </c>
      <c r="AF361" s="2" t="n">
        <v>20.32</v>
      </c>
      <c r="AG361" s="2" t="n">
        <v>26.99</v>
      </c>
      <c r="AH361" s="2" t="n">
        <v>26.99</v>
      </c>
      <c r="AI361" s="2" t="n">
        <v>26.18</v>
      </c>
      <c r="AJ361" s="2" t="n">
        <v>32.96</v>
      </c>
      <c r="AK361" s="2" t="n">
        <v>32.96</v>
      </c>
      <c r="AL361" s="2" t="n">
        <v>32.56</v>
      </c>
      <c r="AM361" s="2" t="n">
        <v>37.63</v>
      </c>
      <c r="AN361" s="2" t="n">
        <v>37.63</v>
      </c>
      <c r="AO361" s="2" t="n">
        <v>37.01</v>
      </c>
      <c r="AP361" s="2" t="n">
        <v>41.46</v>
      </c>
      <c r="AQ361" s="2" t="n">
        <v>41.46</v>
      </c>
      <c r="AR361" s="2" t="n">
        <v>40.79</v>
      </c>
      <c r="AS361" s="2" t="n">
        <v>45.79</v>
      </c>
      <c r="AT361" s="2" t="n">
        <v>45.79</v>
      </c>
      <c r="AU361" s="2" t="n">
        <v>45</v>
      </c>
      <c r="AV361" s="2" t="n">
        <v>48.42</v>
      </c>
      <c r="AW361" s="2" t="n">
        <v>48.42</v>
      </c>
      <c r="AX361" s="2" t="n">
        <v>48.28</v>
      </c>
      <c r="AY361" s="2" t="n">
        <v>52.55</v>
      </c>
      <c r="AZ361" s="2" t="n">
        <v>52.55</v>
      </c>
      <c r="BA361" s="2" t="n">
        <v>52.46</v>
      </c>
      <c r="BB361" s="2" t="n">
        <v>56.39</v>
      </c>
      <c r="BC361" s="2" t="n">
        <v>56.39</v>
      </c>
      <c r="BD361" s="2" t="n">
        <v>56.4</v>
      </c>
      <c r="BE361" s="2" t="n">
        <v>61.96</v>
      </c>
      <c r="BF361" s="2" t="n">
        <v>62.37</v>
      </c>
      <c r="BG361" s="2" t="n">
        <v>62.18</v>
      </c>
      <c r="BH361" s="2" t="n">
        <v>64.34999999999999</v>
      </c>
      <c r="BI361" s="2" t="n">
        <v>66.89</v>
      </c>
      <c r="BJ361" s="2" t="n">
        <v>65.5</v>
      </c>
      <c r="BK361" s="2" t="n">
        <v>69.28</v>
      </c>
      <c r="BL361" s="2" t="n">
        <v>71.81</v>
      </c>
      <c r="BM361" s="2" t="n">
        <v>65.5</v>
      </c>
      <c r="BN361" s="2" t="n">
        <v>74</v>
      </c>
      <c r="BO361" s="2" t="n">
        <v>76.53</v>
      </c>
      <c r="BP361" s="2" t="n">
        <v>65.5</v>
      </c>
      <c r="BQ361" s="2" t="n">
        <v>78.43000000000001</v>
      </c>
      <c r="BR361" s="2" t="n">
        <v>80.97</v>
      </c>
      <c r="BS361" s="2" t="n">
        <v>65.5</v>
      </c>
      <c r="BT361" s="2" t="n">
        <v>82.25</v>
      </c>
      <c r="BU361" s="2" t="n">
        <v>84.79000000000001</v>
      </c>
      <c r="BV361" s="2" t="n">
        <v>65.5</v>
      </c>
      <c r="BW361" s="2" t="n">
        <v>87.03</v>
      </c>
      <c r="BX361" s="2" t="n">
        <v>89.56</v>
      </c>
      <c r="BY361" s="2" t="n">
        <v>65.5</v>
      </c>
      <c r="BZ361" s="2" t="n">
        <v>91.43000000000001</v>
      </c>
      <c r="CA361" s="2" t="n">
        <v>93.95999999999999</v>
      </c>
      <c r="CB361" s="2" t="n">
        <v>65.5</v>
      </c>
      <c r="CC361" s="2" t="n">
        <v>97.11</v>
      </c>
      <c r="CD361" s="2" t="n">
        <v>99.65000000000001</v>
      </c>
      <c r="CE361" s="2" t="n">
        <v>65.5</v>
      </c>
      <c r="CF361" s="2" t="n">
        <v>97.45999999999999</v>
      </c>
      <c r="CG361" s="2" t="n">
        <v>100</v>
      </c>
      <c r="CH361" s="2" t="n">
        <v>65.5</v>
      </c>
      <c r="CI361" s="2" t="n">
        <v>97.45999999999999</v>
      </c>
      <c r="CJ361" s="2" t="n">
        <v>100</v>
      </c>
      <c r="CK361" s="2" t="n">
        <v>65.5</v>
      </c>
      <c r="CL361" s="2" t="n">
        <v>97.45999999999999</v>
      </c>
      <c r="CM361" s="2" t="n">
        <v>100</v>
      </c>
      <c r="CN361" s="2" t="n">
        <v>65.5</v>
      </c>
      <c r="CO361" s="2" t="n">
        <v>97.45999999999999</v>
      </c>
      <c r="CP361" s="2" t="n">
        <v>100</v>
      </c>
      <c r="CQ361" s="2" t="n">
        <v>65.5</v>
      </c>
      <c r="CR361" s="2" t="n">
        <v>97.45999999999999</v>
      </c>
      <c r="CS361" s="2" t="n">
        <v>100</v>
      </c>
      <c r="CT361" s="2" t="n">
        <v>65.5</v>
      </c>
      <c r="CU361" s="2" t="n">
        <v>97.45999999999999</v>
      </c>
      <c r="CV361" s="2" t="n">
        <v>100</v>
      </c>
      <c r="CW361" s="2" t="n">
        <v>65.5</v>
      </c>
      <c r="CX361" s="2" t="n">
        <v>97.45999999999999</v>
      </c>
      <c r="CY361" s="2" t="n">
        <v>100</v>
      </c>
      <c r="CZ361" s="2" t="n">
        <v>65.5</v>
      </c>
      <c r="DA361" s="2" t="n">
        <v>97.45999999999999</v>
      </c>
      <c r="DB361" s="2" t="n">
        <v>100</v>
      </c>
      <c r="DC361" s="2" t="n">
        <v>65.5</v>
      </c>
      <c r="DD361" s="2" t="n">
        <v>97.45999999999999</v>
      </c>
      <c r="DE361" s="2" t="n">
        <v>100</v>
      </c>
      <c r="DF361" s="2" t="n">
        <v>65.5</v>
      </c>
      <c r="DG361" s="2" t="n">
        <v>97.45999999999999</v>
      </c>
      <c r="DH361" s="2" t="n">
        <v>100</v>
      </c>
      <c r="DI361" s="2" t="n">
        <v>65.5</v>
      </c>
      <c r="DJ361" s="2" t="n">
        <v>97.45999999999999</v>
      </c>
      <c r="DK361" s="2" t="n">
        <v>100</v>
      </c>
      <c r="DL361" s="2" t="n">
        <v>65.5</v>
      </c>
      <c r="DM361" s="2" t="n">
        <v>97.45999999999999</v>
      </c>
      <c r="DN361" s="2" t="n">
        <v>100</v>
      </c>
      <c r="DO361" s="2" t="n">
        <v>65.5</v>
      </c>
      <c r="DP361" s="2" t="n">
        <v>97.45999999999999</v>
      </c>
      <c r="DQ361" s="2" t="n">
        <v>100</v>
      </c>
      <c r="DR361" s="2" t="n">
        <v>65.5</v>
      </c>
      <c r="DS361" s="2" t="n">
        <v>97.45999999999999</v>
      </c>
      <c r="DT361" s="2" t="n">
        <v>100</v>
      </c>
      <c r="DU361" s="2" t="n">
        <v>65.5</v>
      </c>
      <c r="DV361" s="2" t="n">
        <v>97.45999999999999</v>
      </c>
      <c r="DW361" s="2" t="n">
        <v>100</v>
      </c>
      <c r="DX361" s="2" t="n">
        <v>65.5</v>
      </c>
      <c r="DY361" s="2" t="n">
        <v>97.45999999999999</v>
      </c>
      <c r="DZ361" s="2" t="n">
        <v>100</v>
      </c>
      <c r="EA361" s="2" t="n">
        <v>65.5</v>
      </c>
      <c r="EB361" s="2" t="n">
        <v>97.45999999999999</v>
      </c>
      <c r="EC361" s="2" t="n">
        <v>100</v>
      </c>
      <c r="ED361" s="2" t="n">
        <v>65.5</v>
      </c>
      <c r="EE361" s="2" t="n">
        <v>97.45999999999999</v>
      </c>
      <c r="EF361" s="2" t="n">
        <v>100</v>
      </c>
      <c r="EG361" s="2" t="n">
        <v>65.5</v>
      </c>
      <c r="EH361" s="2" t="n">
        <v>97.45999999999999</v>
      </c>
      <c r="EI361" s="2" t="n">
        <v>100</v>
      </c>
      <c r="EJ361" s="2" t="n">
        <v>65.5</v>
      </c>
      <c r="EK361" s="2" t="n">
        <v>97.45999999999999</v>
      </c>
      <c r="EL361" s="2" t="n">
        <v>100</v>
      </c>
      <c r="EM361" s="2" t="n">
        <v>65.5</v>
      </c>
      <c r="EN361" s="2" t="n">
        <v>97.45999999999999</v>
      </c>
      <c r="EO361" s="2" t="n">
        <v>100</v>
      </c>
      <c r="EP361" s="2" t="n">
        <v>65.5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1.09</v>
      </c>
      <c r="P362" s="2" t="n">
        <v>1.09</v>
      </c>
      <c r="Q362" s="2" t="n">
        <v>0</v>
      </c>
      <c r="R362" s="2" t="n">
        <v>3.28</v>
      </c>
      <c r="S362" s="2" t="n">
        <v>3.28</v>
      </c>
      <c r="T362" s="2" t="n">
        <v>4.36</v>
      </c>
      <c r="U362" s="2" t="n">
        <v>7.21</v>
      </c>
      <c r="V362" s="2" t="n">
        <v>7.21</v>
      </c>
      <c r="W362" s="2" t="n">
        <v>8.73</v>
      </c>
      <c r="X362" s="2" t="n">
        <v>12.37</v>
      </c>
      <c r="Y362" s="2" t="n">
        <v>12.37</v>
      </c>
      <c r="Z362" s="2" t="n">
        <v>11.64</v>
      </c>
      <c r="AA362" s="2" t="n">
        <v>14.59</v>
      </c>
      <c r="AB362" s="2" t="n">
        <v>14.59</v>
      </c>
      <c r="AC362" s="2" t="n">
        <v>13.33</v>
      </c>
      <c r="AD362" s="2" t="n">
        <v>20.34</v>
      </c>
      <c r="AE362" s="2" t="n">
        <v>20.34</v>
      </c>
      <c r="AF362" s="2" t="n">
        <v>20.32</v>
      </c>
      <c r="AG362" s="2" t="n">
        <v>26.99</v>
      </c>
      <c r="AH362" s="2" t="n">
        <v>26.99</v>
      </c>
      <c r="AI362" s="2" t="n">
        <v>26.18</v>
      </c>
      <c r="AJ362" s="2" t="n">
        <v>32.96</v>
      </c>
      <c r="AK362" s="2" t="n">
        <v>32.96</v>
      </c>
      <c r="AL362" s="2" t="n">
        <v>32.56</v>
      </c>
      <c r="AM362" s="2" t="n">
        <v>37.63</v>
      </c>
      <c r="AN362" s="2" t="n">
        <v>37.63</v>
      </c>
      <c r="AO362" s="2" t="n">
        <v>37.01</v>
      </c>
      <c r="AP362" s="2" t="n">
        <v>41.46</v>
      </c>
      <c r="AQ362" s="2" t="n">
        <v>41.46</v>
      </c>
      <c r="AR362" s="2" t="n">
        <v>40.79</v>
      </c>
      <c r="AS362" s="2" t="n">
        <v>45.79</v>
      </c>
      <c r="AT362" s="2" t="n">
        <v>45.79</v>
      </c>
      <c r="AU362" s="2" t="n">
        <v>45</v>
      </c>
      <c r="AV362" s="2" t="n">
        <v>48.42</v>
      </c>
      <c r="AW362" s="2" t="n">
        <v>48.42</v>
      </c>
      <c r="AX362" s="2" t="n">
        <v>48.28</v>
      </c>
      <c r="AY362" s="2" t="n">
        <v>52.55</v>
      </c>
      <c r="AZ362" s="2" t="n">
        <v>52.55</v>
      </c>
      <c r="BA362" s="2" t="n">
        <v>52.46</v>
      </c>
      <c r="BB362" s="2" t="n">
        <v>56.39</v>
      </c>
      <c r="BC362" s="2" t="n">
        <v>56.39</v>
      </c>
      <c r="BD362" s="2" t="n">
        <v>56.4</v>
      </c>
      <c r="BE362" s="2" t="n">
        <v>61.96</v>
      </c>
      <c r="BF362" s="2" t="n">
        <v>62.37</v>
      </c>
      <c r="BG362" s="2" t="n">
        <v>62.18</v>
      </c>
      <c r="BH362" s="2" t="n">
        <v>64.34999999999999</v>
      </c>
      <c r="BI362" s="2" t="n">
        <v>66.89</v>
      </c>
      <c r="BJ362" s="2" t="n">
        <v>65.5</v>
      </c>
      <c r="BK362" s="2" t="n">
        <v>69.28</v>
      </c>
      <c r="BL362" s="2" t="n">
        <v>71.81</v>
      </c>
      <c r="BM362" s="2" t="n">
        <v>65.5</v>
      </c>
      <c r="BN362" s="2" t="n">
        <v>74</v>
      </c>
      <c r="BO362" s="2" t="n">
        <v>76.53</v>
      </c>
      <c r="BP362" s="2" t="n">
        <v>65.5</v>
      </c>
      <c r="BQ362" s="2" t="n">
        <v>78.43000000000001</v>
      </c>
      <c r="BR362" s="2" t="n">
        <v>80.97</v>
      </c>
      <c r="BS362" s="2" t="n">
        <v>65.5</v>
      </c>
      <c r="BT362" s="2" t="n">
        <v>82.25</v>
      </c>
      <c r="BU362" s="2" t="n">
        <v>84.79000000000001</v>
      </c>
      <c r="BV362" s="2" t="n">
        <v>65.5</v>
      </c>
      <c r="BW362" s="2" t="n">
        <v>87.03</v>
      </c>
      <c r="BX362" s="2" t="n">
        <v>89.56</v>
      </c>
      <c r="BY362" s="2" t="n">
        <v>65.5</v>
      </c>
      <c r="BZ362" s="2" t="n">
        <v>91.43000000000001</v>
      </c>
      <c r="CA362" s="2" t="n">
        <v>93.95999999999999</v>
      </c>
      <c r="CB362" s="2" t="n">
        <v>65.5</v>
      </c>
      <c r="CC362" s="2" t="n">
        <v>97.11</v>
      </c>
      <c r="CD362" s="2" t="n">
        <v>99.65000000000001</v>
      </c>
      <c r="CE362" s="2" t="n">
        <v>65.5</v>
      </c>
      <c r="CF362" s="2" t="n">
        <v>97.45999999999999</v>
      </c>
      <c r="CG362" s="2" t="n">
        <v>100</v>
      </c>
      <c r="CH362" s="2" t="n">
        <v>65.5</v>
      </c>
      <c r="CI362" s="2" t="n">
        <v>97.45999999999999</v>
      </c>
      <c r="CJ362" s="2" t="n">
        <v>100</v>
      </c>
      <c r="CK362" s="2" t="n">
        <v>65.5</v>
      </c>
      <c r="CL362" s="2" t="n">
        <v>97.45999999999999</v>
      </c>
      <c r="CM362" s="2" t="n">
        <v>100</v>
      </c>
      <c r="CN362" s="2" t="n">
        <v>65.5</v>
      </c>
      <c r="CO362" s="2" t="n">
        <v>97.45999999999999</v>
      </c>
      <c r="CP362" s="2" t="n">
        <v>100</v>
      </c>
      <c r="CQ362" s="2" t="n">
        <v>65.5</v>
      </c>
      <c r="CR362" s="2" t="n">
        <v>97.45999999999999</v>
      </c>
      <c r="CS362" s="2" t="n">
        <v>100</v>
      </c>
      <c r="CT362" s="2" t="n">
        <v>65.5</v>
      </c>
      <c r="CU362" s="2" t="n">
        <v>97.45999999999999</v>
      </c>
      <c r="CV362" s="2" t="n">
        <v>100</v>
      </c>
      <c r="CW362" s="2" t="n">
        <v>65.5</v>
      </c>
      <c r="CX362" s="2" t="n">
        <v>97.45999999999999</v>
      </c>
      <c r="CY362" s="2" t="n">
        <v>100</v>
      </c>
      <c r="CZ362" s="2" t="n">
        <v>65.5</v>
      </c>
      <c r="DA362" s="2" t="n">
        <v>97.45999999999999</v>
      </c>
      <c r="DB362" s="2" t="n">
        <v>100</v>
      </c>
      <c r="DC362" s="2" t="n">
        <v>65.5</v>
      </c>
      <c r="DD362" s="2" t="n">
        <v>97.45999999999999</v>
      </c>
      <c r="DE362" s="2" t="n">
        <v>100</v>
      </c>
      <c r="DF362" s="2" t="n">
        <v>65.5</v>
      </c>
      <c r="DG362" s="2" t="n">
        <v>97.45999999999999</v>
      </c>
      <c r="DH362" s="2" t="n">
        <v>100</v>
      </c>
      <c r="DI362" s="2" t="n">
        <v>65.5</v>
      </c>
      <c r="DJ362" s="2" t="n">
        <v>97.45999999999999</v>
      </c>
      <c r="DK362" s="2" t="n">
        <v>100</v>
      </c>
      <c r="DL362" s="2" t="n">
        <v>65.5</v>
      </c>
      <c r="DM362" s="2" t="n">
        <v>97.45999999999999</v>
      </c>
      <c r="DN362" s="2" t="n">
        <v>100</v>
      </c>
      <c r="DO362" s="2" t="n">
        <v>65.5</v>
      </c>
      <c r="DP362" s="2" t="n">
        <v>97.45999999999999</v>
      </c>
      <c r="DQ362" s="2" t="n">
        <v>100</v>
      </c>
      <c r="DR362" s="2" t="n">
        <v>65.5</v>
      </c>
      <c r="DS362" s="2" t="n">
        <v>97.45999999999999</v>
      </c>
      <c r="DT362" s="2" t="n">
        <v>100</v>
      </c>
      <c r="DU362" s="2" t="n">
        <v>65.5</v>
      </c>
      <c r="DV362" s="2" t="n">
        <v>97.45999999999999</v>
      </c>
      <c r="DW362" s="2" t="n">
        <v>100</v>
      </c>
      <c r="DX362" s="2" t="n">
        <v>65.5</v>
      </c>
      <c r="DY362" s="2" t="n">
        <v>97.45999999999999</v>
      </c>
      <c r="DZ362" s="2" t="n">
        <v>100</v>
      </c>
      <c r="EA362" s="2" t="n">
        <v>65.5</v>
      </c>
      <c r="EB362" s="2" t="n">
        <v>97.45999999999999</v>
      </c>
      <c r="EC362" s="2" t="n">
        <v>100</v>
      </c>
      <c r="ED362" s="2" t="n">
        <v>65.5</v>
      </c>
      <c r="EE362" s="2" t="n">
        <v>97.45999999999999</v>
      </c>
      <c r="EF362" s="2" t="n">
        <v>100</v>
      </c>
      <c r="EG362" s="2" t="n">
        <v>65.5</v>
      </c>
      <c r="EH362" s="2" t="n">
        <v>97.45999999999999</v>
      </c>
      <c r="EI362" s="2" t="n">
        <v>100</v>
      </c>
      <c r="EJ362" s="2" t="n">
        <v>65.5</v>
      </c>
      <c r="EK362" s="2" t="n">
        <v>97.45999999999999</v>
      </c>
      <c r="EL362" s="2" t="n">
        <v>100</v>
      </c>
      <c r="EM362" s="2" t="n">
        <v>65.5</v>
      </c>
      <c r="EN362" s="2" t="n">
        <v>97.45999999999999</v>
      </c>
      <c r="EO362" s="2" t="n">
        <v>100</v>
      </c>
      <c r="EP362" s="2" t="n">
        <v>65.5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1.09</v>
      </c>
      <c r="P363" s="2" t="n">
        <v>1.09</v>
      </c>
      <c r="Q363" s="2" t="n">
        <v>0</v>
      </c>
      <c r="R363" s="2" t="n">
        <v>3.28</v>
      </c>
      <c r="S363" s="2" t="n">
        <v>3.28</v>
      </c>
      <c r="T363" s="2" t="n">
        <v>4.36</v>
      </c>
      <c r="U363" s="2" t="n">
        <v>7.21</v>
      </c>
      <c r="V363" s="2" t="n">
        <v>7.21</v>
      </c>
      <c r="W363" s="2" t="n">
        <v>8.73</v>
      </c>
      <c r="X363" s="2" t="n">
        <v>12.37</v>
      </c>
      <c r="Y363" s="2" t="n">
        <v>12.37</v>
      </c>
      <c r="Z363" s="2" t="n">
        <v>11.64</v>
      </c>
      <c r="AA363" s="2" t="n">
        <v>14.59</v>
      </c>
      <c r="AB363" s="2" t="n">
        <v>14.59</v>
      </c>
      <c r="AC363" s="2" t="n">
        <v>13.33</v>
      </c>
      <c r="AD363" s="2" t="n">
        <v>20.34</v>
      </c>
      <c r="AE363" s="2" t="n">
        <v>20.34</v>
      </c>
      <c r="AF363" s="2" t="n">
        <v>20.32</v>
      </c>
      <c r="AG363" s="2" t="n">
        <v>26.99</v>
      </c>
      <c r="AH363" s="2" t="n">
        <v>26.99</v>
      </c>
      <c r="AI363" s="2" t="n">
        <v>26.18</v>
      </c>
      <c r="AJ363" s="2" t="n">
        <v>32.96</v>
      </c>
      <c r="AK363" s="2" t="n">
        <v>32.96</v>
      </c>
      <c r="AL363" s="2" t="n">
        <v>32.56</v>
      </c>
      <c r="AM363" s="2" t="n">
        <v>37.63</v>
      </c>
      <c r="AN363" s="2" t="n">
        <v>37.63</v>
      </c>
      <c r="AO363" s="2" t="n">
        <v>37.01</v>
      </c>
      <c r="AP363" s="2" t="n">
        <v>41.46</v>
      </c>
      <c r="AQ363" s="2" t="n">
        <v>41.46</v>
      </c>
      <c r="AR363" s="2" t="n">
        <v>40.79</v>
      </c>
      <c r="AS363" s="2" t="n">
        <v>45.79</v>
      </c>
      <c r="AT363" s="2" t="n">
        <v>45.79</v>
      </c>
      <c r="AU363" s="2" t="n">
        <v>45</v>
      </c>
      <c r="AV363" s="2" t="n">
        <v>48.42</v>
      </c>
      <c r="AW363" s="2" t="n">
        <v>48.42</v>
      </c>
      <c r="AX363" s="2" t="n">
        <v>48.28</v>
      </c>
      <c r="AY363" s="2" t="n">
        <v>52.55</v>
      </c>
      <c r="AZ363" s="2" t="n">
        <v>52.55</v>
      </c>
      <c r="BA363" s="2" t="n">
        <v>52.46</v>
      </c>
      <c r="BB363" s="2" t="n">
        <v>56.39</v>
      </c>
      <c r="BC363" s="2" t="n">
        <v>56.39</v>
      </c>
      <c r="BD363" s="2" t="n">
        <v>56.4</v>
      </c>
      <c r="BE363" s="2" t="n">
        <v>61.96</v>
      </c>
      <c r="BF363" s="2" t="n">
        <v>62.37</v>
      </c>
      <c r="BG363" s="2" t="n">
        <v>62.18</v>
      </c>
      <c r="BH363" s="2" t="n">
        <v>64.34999999999999</v>
      </c>
      <c r="BI363" s="2" t="n">
        <v>66.89</v>
      </c>
      <c r="BJ363" s="2" t="n">
        <v>65.5</v>
      </c>
      <c r="BK363" s="2" t="n">
        <v>69.28</v>
      </c>
      <c r="BL363" s="2" t="n">
        <v>71.81</v>
      </c>
      <c r="BM363" s="2" t="n">
        <v>65.5</v>
      </c>
      <c r="BN363" s="2" t="n">
        <v>74</v>
      </c>
      <c r="BO363" s="2" t="n">
        <v>76.53</v>
      </c>
      <c r="BP363" s="2" t="n">
        <v>65.5</v>
      </c>
      <c r="BQ363" s="2" t="n">
        <v>78.43000000000001</v>
      </c>
      <c r="BR363" s="2" t="n">
        <v>80.97</v>
      </c>
      <c r="BS363" s="2" t="n">
        <v>65.5</v>
      </c>
      <c r="BT363" s="2" t="n">
        <v>82.25</v>
      </c>
      <c r="BU363" s="2" t="n">
        <v>84.79000000000001</v>
      </c>
      <c r="BV363" s="2" t="n">
        <v>65.5</v>
      </c>
      <c r="BW363" s="2" t="n">
        <v>87.03</v>
      </c>
      <c r="BX363" s="2" t="n">
        <v>89.56</v>
      </c>
      <c r="BY363" s="2" t="n">
        <v>65.5</v>
      </c>
      <c r="BZ363" s="2" t="n">
        <v>91.43000000000001</v>
      </c>
      <c r="CA363" s="2" t="n">
        <v>93.95999999999999</v>
      </c>
      <c r="CB363" s="2" t="n">
        <v>65.5</v>
      </c>
      <c r="CC363" s="2" t="n">
        <v>97.11</v>
      </c>
      <c r="CD363" s="2" t="n">
        <v>99.65000000000001</v>
      </c>
      <c r="CE363" s="2" t="n">
        <v>65.5</v>
      </c>
      <c r="CF363" s="2" t="n">
        <v>97.45999999999999</v>
      </c>
      <c r="CG363" s="2" t="n">
        <v>100</v>
      </c>
      <c r="CH363" s="2" t="n">
        <v>65.5</v>
      </c>
      <c r="CI363" s="2" t="n">
        <v>97.45999999999999</v>
      </c>
      <c r="CJ363" s="2" t="n">
        <v>100</v>
      </c>
      <c r="CK363" s="2" t="n">
        <v>65.5</v>
      </c>
      <c r="CL363" s="2" t="n">
        <v>97.45999999999999</v>
      </c>
      <c r="CM363" s="2" t="n">
        <v>100</v>
      </c>
      <c r="CN363" s="2" t="n">
        <v>65.5</v>
      </c>
      <c r="CO363" s="2" t="n">
        <v>97.45999999999999</v>
      </c>
      <c r="CP363" s="2" t="n">
        <v>100</v>
      </c>
      <c r="CQ363" s="2" t="n">
        <v>65.5</v>
      </c>
      <c r="CR363" s="2" t="n">
        <v>97.45999999999999</v>
      </c>
      <c r="CS363" s="2" t="n">
        <v>100</v>
      </c>
      <c r="CT363" s="2" t="n">
        <v>65.5</v>
      </c>
      <c r="CU363" s="2" t="n">
        <v>97.45999999999999</v>
      </c>
      <c r="CV363" s="2" t="n">
        <v>100</v>
      </c>
      <c r="CW363" s="2" t="n">
        <v>65.5</v>
      </c>
      <c r="CX363" s="2" t="n">
        <v>97.45999999999999</v>
      </c>
      <c r="CY363" s="2" t="n">
        <v>100</v>
      </c>
      <c r="CZ363" s="2" t="n">
        <v>65.5</v>
      </c>
      <c r="DA363" s="2" t="n">
        <v>97.45999999999999</v>
      </c>
      <c r="DB363" s="2" t="n">
        <v>100</v>
      </c>
      <c r="DC363" s="2" t="n">
        <v>65.5</v>
      </c>
      <c r="DD363" s="2" t="n">
        <v>97.45999999999999</v>
      </c>
      <c r="DE363" s="2" t="n">
        <v>100</v>
      </c>
      <c r="DF363" s="2" t="n">
        <v>65.5</v>
      </c>
      <c r="DG363" s="2" t="n">
        <v>97.45999999999999</v>
      </c>
      <c r="DH363" s="2" t="n">
        <v>100</v>
      </c>
      <c r="DI363" s="2" t="n">
        <v>65.5</v>
      </c>
      <c r="DJ363" s="2" t="n">
        <v>97.45999999999999</v>
      </c>
      <c r="DK363" s="2" t="n">
        <v>100</v>
      </c>
      <c r="DL363" s="2" t="n">
        <v>65.5</v>
      </c>
      <c r="DM363" s="2" t="n">
        <v>97.45999999999999</v>
      </c>
      <c r="DN363" s="2" t="n">
        <v>100</v>
      </c>
      <c r="DO363" s="2" t="n">
        <v>65.5</v>
      </c>
      <c r="DP363" s="2" t="n">
        <v>97.45999999999999</v>
      </c>
      <c r="DQ363" s="2" t="n">
        <v>100</v>
      </c>
      <c r="DR363" s="2" t="n">
        <v>65.5</v>
      </c>
      <c r="DS363" s="2" t="n">
        <v>97.45999999999999</v>
      </c>
      <c r="DT363" s="2" t="n">
        <v>100</v>
      </c>
      <c r="DU363" s="2" t="n">
        <v>65.5</v>
      </c>
      <c r="DV363" s="2" t="n">
        <v>97.45999999999999</v>
      </c>
      <c r="DW363" s="2" t="n">
        <v>100</v>
      </c>
      <c r="DX363" s="2" t="n">
        <v>65.5</v>
      </c>
      <c r="DY363" s="2" t="n">
        <v>97.45999999999999</v>
      </c>
      <c r="DZ363" s="2" t="n">
        <v>100</v>
      </c>
      <c r="EA363" s="2" t="n">
        <v>65.5</v>
      </c>
      <c r="EB363" s="2" t="n">
        <v>97.45999999999999</v>
      </c>
      <c r="EC363" s="2" t="n">
        <v>100</v>
      </c>
      <c r="ED363" s="2" t="n">
        <v>65.5</v>
      </c>
      <c r="EE363" s="2" t="n">
        <v>97.45999999999999</v>
      </c>
      <c r="EF363" s="2" t="n">
        <v>100</v>
      </c>
      <c r="EG363" s="2" t="n">
        <v>65.5</v>
      </c>
      <c r="EH363" s="2" t="n">
        <v>97.45999999999999</v>
      </c>
      <c r="EI363" s="2" t="n">
        <v>100</v>
      </c>
      <c r="EJ363" s="2" t="n">
        <v>65.5</v>
      </c>
      <c r="EK363" s="2" t="n">
        <v>97.45999999999999</v>
      </c>
      <c r="EL363" s="2" t="n">
        <v>100</v>
      </c>
      <c r="EM363" s="2" t="n">
        <v>65.5</v>
      </c>
      <c r="EN363" s="2" t="n">
        <v>97.45999999999999</v>
      </c>
      <c r="EO363" s="2" t="n">
        <v>100</v>
      </c>
      <c r="EP363" s="2" t="n">
        <v>65.5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1.09</v>
      </c>
      <c r="P364" s="2" t="n">
        <v>1.09</v>
      </c>
      <c r="Q364" s="2" t="n">
        <v>0</v>
      </c>
      <c r="R364" s="2" t="n">
        <v>3.28</v>
      </c>
      <c r="S364" s="2" t="n">
        <v>3.28</v>
      </c>
      <c r="T364" s="2" t="n">
        <v>4.36</v>
      </c>
      <c r="U364" s="2" t="n">
        <v>7.21</v>
      </c>
      <c r="V364" s="2" t="n">
        <v>7.21</v>
      </c>
      <c r="W364" s="2" t="n">
        <v>8.73</v>
      </c>
      <c r="X364" s="2" t="n">
        <v>12.37</v>
      </c>
      <c r="Y364" s="2" t="n">
        <v>12.37</v>
      </c>
      <c r="Z364" s="2" t="n">
        <v>11.64</v>
      </c>
      <c r="AA364" s="2" t="n">
        <v>14.59</v>
      </c>
      <c r="AB364" s="2" t="n">
        <v>14.59</v>
      </c>
      <c r="AC364" s="2" t="n">
        <v>13.33</v>
      </c>
      <c r="AD364" s="2" t="n">
        <v>20.34</v>
      </c>
      <c r="AE364" s="2" t="n">
        <v>20.34</v>
      </c>
      <c r="AF364" s="2" t="n">
        <v>20.32</v>
      </c>
      <c r="AG364" s="2" t="n">
        <v>26.99</v>
      </c>
      <c r="AH364" s="2" t="n">
        <v>26.99</v>
      </c>
      <c r="AI364" s="2" t="n">
        <v>26.18</v>
      </c>
      <c r="AJ364" s="2" t="n">
        <v>32.96</v>
      </c>
      <c r="AK364" s="2" t="n">
        <v>32.96</v>
      </c>
      <c r="AL364" s="2" t="n">
        <v>32.56</v>
      </c>
      <c r="AM364" s="2" t="n">
        <v>37.63</v>
      </c>
      <c r="AN364" s="2" t="n">
        <v>37.63</v>
      </c>
      <c r="AO364" s="2" t="n">
        <v>37.01</v>
      </c>
      <c r="AP364" s="2" t="n">
        <v>41.46</v>
      </c>
      <c r="AQ364" s="2" t="n">
        <v>41.46</v>
      </c>
      <c r="AR364" s="2" t="n">
        <v>40.79</v>
      </c>
      <c r="AS364" s="2" t="n">
        <v>45.79</v>
      </c>
      <c r="AT364" s="2" t="n">
        <v>45.79</v>
      </c>
      <c r="AU364" s="2" t="n">
        <v>45</v>
      </c>
      <c r="AV364" s="2" t="n">
        <v>48.42</v>
      </c>
      <c r="AW364" s="2" t="n">
        <v>48.42</v>
      </c>
      <c r="AX364" s="2" t="n">
        <v>48.28</v>
      </c>
      <c r="AY364" s="2" t="n">
        <v>52.55</v>
      </c>
      <c r="AZ364" s="2" t="n">
        <v>52.55</v>
      </c>
      <c r="BA364" s="2" t="n">
        <v>52.46</v>
      </c>
      <c r="BB364" s="2" t="n">
        <v>56.39</v>
      </c>
      <c r="BC364" s="2" t="n">
        <v>56.39</v>
      </c>
      <c r="BD364" s="2" t="n">
        <v>56.4</v>
      </c>
      <c r="BE364" s="2" t="n">
        <v>61.96</v>
      </c>
      <c r="BF364" s="2" t="n">
        <v>62.37</v>
      </c>
      <c r="BG364" s="2" t="n">
        <v>62.18</v>
      </c>
      <c r="BH364" s="2" t="n">
        <v>64.34999999999999</v>
      </c>
      <c r="BI364" s="2" t="n">
        <v>66.89</v>
      </c>
      <c r="BJ364" s="2" t="n">
        <v>65.5</v>
      </c>
      <c r="BK364" s="2" t="n">
        <v>69.28</v>
      </c>
      <c r="BL364" s="2" t="n">
        <v>71.81</v>
      </c>
      <c r="BM364" s="2" t="n">
        <v>65.5</v>
      </c>
      <c r="BN364" s="2" t="n">
        <v>74</v>
      </c>
      <c r="BO364" s="2" t="n">
        <v>76.53</v>
      </c>
      <c r="BP364" s="2" t="n">
        <v>65.5</v>
      </c>
      <c r="BQ364" s="2" t="n">
        <v>78.43000000000001</v>
      </c>
      <c r="BR364" s="2" t="n">
        <v>80.97</v>
      </c>
      <c r="BS364" s="2" t="n">
        <v>65.5</v>
      </c>
      <c r="BT364" s="2" t="n">
        <v>82.25</v>
      </c>
      <c r="BU364" s="2" t="n">
        <v>84.79000000000001</v>
      </c>
      <c r="BV364" s="2" t="n">
        <v>65.5</v>
      </c>
      <c r="BW364" s="2" t="n">
        <v>87.03</v>
      </c>
      <c r="BX364" s="2" t="n">
        <v>89.56</v>
      </c>
      <c r="BY364" s="2" t="n">
        <v>65.5</v>
      </c>
      <c r="BZ364" s="2" t="n">
        <v>91.43000000000001</v>
      </c>
      <c r="CA364" s="2" t="n">
        <v>93.95999999999999</v>
      </c>
      <c r="CB364" s="2" t="n">
        <v>65.5</v>
      </c>
      <c r="CC364" s="2" t="n">
        <v>97.11</v>
      </c>
      <c r="CD364" s="2" t="n">
        <v>99.65000000000001</v>
      </c>
      <c r="CE364" s="2" t="n">
        <v>65.5</v>
      </c>
      <c r="CF364" s="2" t="n">
        <v>97.45999999999999</v>
      </c>
      <c r="CG364" s="2" t="n">
        <v>100</v>
      </c>
      <c r="CH364" s="2" t="n">
        <v>65.5</v>
      </c>
      <c r="CI364" s="2" t="n">
        <v>97.45999999999999</v>
      </c>
      <c r="CJ364" s="2" t="n">
        <v>100</v>
      </c>
      <c r="CK364" s="2" t="n">
        <v>65.5</v>
      </c>
      <c r="CL364" s="2" t="n">
        <v>97.45999999999999</v>
      </c>
      <c r="CM364" s="2" t="n">
        <v>100</v>
      </c>
      <c r="CN364" s="2" t="n">
        <v>65.5</v>
      </c>
      <c r="CO364" s="2" t="n">
        <v>97.45999999999999</v>
      </c>
      <c r="CP364" s="2" t="n">
        <v>100</v>
      </c>
      <c r="CQ364" s="2" t="n">
        <v>65.5</v>
      </c>
      <c r="CR364" s="2" t="n">
        <v>97.45999999999999</v>
      </c>
      <c r="CS364" s="2" t="n">
        <v>100</v>
      </c>
      <c r="CT364" s="2" t="n">
        <v>65.5</v>
      </c>
      <c r="CU364" s="2" t="n">
        <v>97.45999999999999</v>
      </c>
      <c r="CV364" s="2" t="n">
        <v>100</v>
      </c>
      <c r="CW364" s="2" t="n">
        <v>65.5</v>
      </c>
      <c r="CX364" s="2" t="n">
        <v>97.45999999999999</v>
      </c>
      <c r="CY364" s="2" t="n">
        <v>100</v>
      </c>
      <c r="CZ364" s="2" t="n">
        <v>65.5</v>
      </c>
      <c r="DA364" s="2" t="n">
        <v>97.45999999999999</v>
      </c>
      <c r="DB364" s="2" t="n">
        <v>100</v>
      </c>
      <c r="DC364" s="2" t="n">
        <v>65.5</v>
      </c>
      <c r="DD364" s="2" t="n">
        <v>97.45999999999999</v>
      </c>
      <c r="DE364" s="2" t="n">
        <v>100</v>
      </c>
      <c r="DF364" s="2" t="n">
        <v>65.5</v>
      </c>
      <c r="DG364" s="2" t="n">
        <v>97.45999999999999</v>
      </c>
      <c r="DH364" s="2" t="n">
        <v>100</v>
      </c>
      <c r="DI364" s="2" t="n">
        <v>65.5</v>
      </c>
      <c r="DJ364" s="2" t="n">
        <v>97.45999999999999</v>
      </c>
      <c r="DK364" s="2" t="n">
        <v>100</v>
      </c>
      <c r="DL364" s="2" t="n">
        <v>65.5</v>
      </c>
      <c r="DM364" s="2" t="n">
        <v>97.45999999999999</v>
      </c>
      <c r="DN364" s="2" t="n">
        <v>100</v>
      </c>
      <c r="DO364" s="2" t="n">
        <v>65.5</v>
      </c>
      <c r="DP364" s="2" t="n">
        <v>97.45999999999999</v>
      </c>
      <c r="DQ364" s="2" t="n">
        <v>100</v>
      </c>
      <c r="DR364" s="2" t="n">
        <v>65.5</v>
      </c>
      <c r="DS364" s="2" t="n">
        <v>97.45999999999999</v>
      </c>
      <c r="DT364" s="2" t="n">
        <v>100</v>
      </c>
      <c r="DU364" s="2" t="n">
        <v>65.5</v>
      </c>
      <c r="DV364" s="2" t="n">
        <v>97.45999999999999</v>
      </c>
      <c r="DW364" s="2" t="n">
        <v>100</v>
      </c>
      <c r="DX364" s="2" t="n">
        <v>65.5</v>
      </c>
      <c r="DY364" s="2" t="n">
        <v>97.45999999999999</v>
      </c>
      <c r="DZ364" s="2" t="n">
        <v>100</v>
      </c>
      <c r="EA364" s="2" t="n">
        <v>65.5</v>
      </c>
      <c r="EB364" s="2" t="n">
        <v>97.45999999999999</v>
      </c>
      <c r="EC364" s="2" t="n">
        <v>100</v>
      </c>
      <c r="ED364" s="2" t="n">
        <v>65.5</v>
      </c>
      <c r="EE364" s="2" t="n">
        <v>97.45999999999999</v>
      </c>
      <c r="EF364" s="2" t="n">
        <v>100</v>
      </c>
      <c r="EG364" s="2" t="n">
        <v>65.5</v>
      </c>
      <c r="EH364" s="2" t="n">
        <v>97.45999999999999</v>
      </c>
      <c r="EI364" s="2" t="n">
        <v>100</v>
      </c>
      <c r="EJ364" s="2" t="n">
        <v>65.5</v>
      </c>
      <c r="EK364" s="2" t="n">
        <v>97.45999999999999</v>
      </c>
      <c r="EL364" s="2" t="n">
        <v>100</v>
      </c>
      <c r="EM364" s="2" t="n">
        <v>65.5</v>
      </c>
      <c r="EN364" s="2" t="n">
        <v>97.45999999999999</v>
      </c>
      <c r="EO364" s="2" t="n">
        <v>100</v>
      </c>
      <c r="EP364" s="2" t="n">
        <v>65.5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1.09</v>
      </c>
      <c r="P365" s="2" t="n">
        <v>1.09</v>
      </c>
      <c r="Q365" s="2" t="n">
        <v>0</v>
      </c>
      <c r="R365" s="2" t="n">
        <v>3.28</v>
      </c>
      <c r="S365" s="2" t="n">
        <v>3.28</v>
      </c>
      <c r="T365" s="2" t="n">
        <v>4.36</v>
      </c>
      <c r="U365" s="2" t="n">
        <v>7.21</v>
      </c>
      <c r="V365" s="2" t="n">
        <v>7.21</v>
      </c>
      <c r="W365" s="2" t="n">
        <v>8.73</v>
      </c>
      <c r="X365" s="2" t="n">
        <v>12.37</v>
      </c>
      <c r="Y365" s="2" t="n">
        <v>12.37</v>
      </c>
      <c r="Z365" s="2" t="n">
        <v>11.64</v>
      </c>
      <c r="AA365" s="2" t="n">
        <v>14.59</v>
      </c>
      <c r="AB365" s="2" t="n">
        <v>14.59</v>
      </c>
      <c r="AC365" s="2" t="n">
        <v>13.33</v>
      </c>
      <c r="AD365" s="2" t="n">
        <v>20.34</v>
      </c>
      <c r="AE365" s="2" t="n">
        <v>20.34</v>
      </c>
      <c r="AF365" s="2" t="n">
        <v>20.32</v>
      </c>
      <c r="AG365" s="2" t="n">
        <v>26.99</v>
      </c>
      <c r="AH365" s="2" t="n">
        <v>26.99</v>
      </c>
      <c r="AI365" s="2" t="n">
        <v>26.18</v>
      </c>
      <c r="AJ365" s="2" t="n">
        <v>32.96</v>
      </c>
      <c r="AK365" s="2" t="n">
        <v>32.96</v>
      </c>
      <c r="AL365" s="2" t="n">
        <v>32.56</v>
      </c>
      <c r="AM365" s="2" t="n">
        <v>37.63</v>
      </c>
      <c r="AN365" s="2" t="n">
        <v>37.63</v>
      </c>
      <c r="AO365" s="2" t="n">
        <v>37.01</v>
      </c>
      <c r="AP365" s="2" t="n">
        <v>41.46</v>
      </c>
      <c r="AQ365" s="2" t="n">
        <v>41.46</v>
      </c>
      <c r="AR365" s="2" t="n">
        <v>40.79</v>
      </c>
      <c r="AS365" s="2" t="n">
        <v>45.79</v>
      </c>
      <c r="AT365" s="2" t="n">
        <v>45.79</v>
      </c>
      <c r="AU365" s="2" t="n">
        <v>45</v>
      </c>
      <c r="AV365" s="2" t="n">
        <v>48.42</v>
      </c>
      <c r="AW365" s="2" t="n">
        <v>48.42</v>
      </c>
      <c r="AX365" s="2" t="n">
        <v>48.28</v>
      </c>
      <c r="AY365" s="2" t="n">
        <v>52.55</v>
      </c>
      <c r="AZ365" s="2" t="n">
        <v>52.55</v>
      </c>
      <c r="BA365" s="2" t="n">
        <v>52.46</v>
      </c>
      <c r="BB365" s="2" t="n">
        <v>56.39</v>
      </c>
      <c r="BC365" s="2" t="n">
        <v>56.39</v>
      </c>
      <c r="BD365" s="2" t="n">
        <v>56.4</v>
      </c>
      <c r="BE365" s="2" t="n">
        <v>61.96</v>
      </c>
      <c r="BF365" s="2" t="n">
        <v>62.37</v>
      </c>
      <c r="BG365" s="2" t="n">
        <v>62.18</v>
      </c>
      <c r="BH365" s="2" t="n">
        <v>64.34999999999999</v>
      </c>
      <c r="BI365" s="2" t="n">
        <v>66.89</v>
      </c>
      <c r="BJ365" s="2" t="n">
        <v>65.5</v>
      </c>
      <c r="BK365" s="2" t="n">
        <v>69.28</v>
      </c>
      <c r="BL365" s="2" t="n">
        <v>71.81</v>
      </c>
      <c r="BM365" s="2" t="n">
        <v>65.5</v>
      </c>
      <c r="BN365" s="2" t="n">
        <v>74</v>
      </c>
      <c r="BO365" s="2" t="n">
        <v>76.53</v>
      </c>
      <c r="BP365" s="2" t="n">
        <v>65.5</v>
      </c>
      <c r="BQ365" s="2" t="n">
        <v>78.43000000000001</v>
      </c>
      <c r="BR365" s="2" t="n">
        <v>80.97</v>
      </c>
      <c r="BS365" s="2" t="n">
        <v>65.5</v>
      </c>
      <c r="BT365" s="2" t="n">
        <v>82.25</v>
      </c>
      <c r="BU365" s="2" t="n">
        <v>84.79000000000001</v>
      </c>
      <c r="BV365" s="2" t="n">
        <v>65.5</v>
      </c>
      <c r="BW365" s="2" t="n">
        <v>87.03</v>
      </c>
      <c r="BX365" s="2" t="n">
        <v>89.56</v>
      </c>
      <c r="BY365" s="2" t="n">
        <v>65.5</v>
      </c>
      <c r="BZ365" s="2" t="n">
        <v>91.43000000000001</v>
      </c>
      <c r="CA365" s="2" t="n">
        <v>93.95999999999999</v>
      </c>
      <c r="CB365" s="2" t="n">
        <v>65.5</v>
      </c>
      <c r="CC365" s="2" t="n">
        <v>97.11</v>
      </c>
      <c r="CD365" s="2" t="n">
        <v>99.65000000000001</v>
      </c>
      <c r="CE365" s="2" t="n">
        <v>65.5</v>
      </c>
      <c r="CF365" s="2" t="n">
        <v>97.45999999999999</v>
      </c>
      <c r="CG365" s="2" t="n">
        <v>100</v>
      </c>
      <c r="CH365" s="2" t="n">
        <v>65.5</v>
      </c>
      <c r="CI365" s="2" t="n">
        <v>97.45999999999999</v>
      </c>
      <c r="CJ365" s="2" t="n">
        <v>100</v>
      </c>
      <c r="CK365" s="2" t="n">
        <v>65.5</v>
      </c>
      <c r="CL365" s="2" t="n">
        <v>97.45999999999999</v>
      </c>
      <c r="CM365" s="2" t="n">
        <v>100</v>
      </c>
      <c r="CN365" s="2" t="n">
        <v>65.5</v>
      </c>
      <c r="CO365" s="2" t="n">
        <v>97.45999999999999</v>
      </c>
      <c r="CP365" s="2" t="n">
        <v>100</v>
      </c>
      <c r="CQ365" s="2" t="n">
        <v>65.5</v>
      </c>
      <c r="CR365" s="2" t="n">
        <v>97.45999999999999</v>
      </c>
      <c r="CS365" s="2" t="n">
        <v>100</v>
      </c>
      <c r="CT365" s="2" t="n">
        <v>65.5</v>
      </c>
      <c r="CU365" s="2" t="n">
        <v>97.45999999999999</v>
      </c>
      <c r="CV365" s="2" t="n">
        <v>100</v>
      </c>
      <c r="CW365" s="2" t="n">
        <v>65.5</v>
      </c>
      <c r="CX365" s="2" t="n">
        <v>97.45999999999999</v>
      </c>
      <c r="CY365" s="2" t="n">
        <v>100</v>
      </c>
      <c r="CZ365" s="2" t="n">
        <v>65.5</v>
      </c>
      <c r="DA365" s="2" t="n">
        <v>97.45999999999999</v>
      </c>
      <c r="DB365" s="2" t="n">
        <v>100</v>
      </c>
      <c r="DC365" s="2" t="n">
        <v>65.5</v>
      </c>
      <c r="DD365" s="2" t="n">
        <v>97.45999999999999</v>
      </c>
      <c r="DE365" s="2" t="n">
        <v>100</v>
      </c>
      <c r="DF365" s="2" t="n">
        <v>65.5</v>
      </c>
      <c r="DG365" s="2" t="n">
        <v>97.45999999999999</v>
      </c>
      <c r="DH365" s="2" t="n">
        <v>100</v>
      </c>
      <c r="DI365" s="2" t="n">
        <v>65.5</v>
      </c>
      <c r="DJ365" s="2" t="n">
        <v>97.45999999999999</v>
      </c>
      <c r="DK365" s="2" t="n">
        <v>100</v>
      </c>
      <c r="DL365" s="2" t="n">
        <v>65.5</v>
      </c>
      <c r="DM365" s="2" t="n">
        <v>97.45999999999999</v>
      </c>
      <c r="DN365" s="2" t="n">
        <v>100</v>
      </c>
      <c r="DO365" s="2" t="n">
        <v>65.5</v>
      </c>
      <c r="DP365" s="2" t="n">
        <v>97.45999999999999</v>
      </c>
      <c r="DQ365" s="2" t="n">
        <v>100</v>
      </c>
      <c r="DR365" s="2" t="n">
        <v>65.5</v>
      </c>
      <c r="DS365" s="2" t="n">
        <v>97.45999999999999</v>
      </c>
      <c r="DT365" s="2" t="n">
        <v>100</v>
      </c>
      <c r="DU365" s="2" t="n">
        <v>65.5</v>
      </c>
      <c r="DV365" s="2" t="n">
        <v>97.45999999999999</v>
      </c>
      <c r="DW365" s="2" t="n">
        <v>100</v>
      </c>
      <c r="DX365" s="2" t="n">
        <v>65.5</v>
      </c>
      <c r="DY365" s="2" t="n">
        <v>97.45999999999999</v>
      </c>
      <c r="DZ365" s="2" t="n">
        <v>100</v>
      </c>
      <c r="EA365" s="2" t="n">
        <v>65.5</v>
      </c>
      <c r="EB365" s="2" t="n">
        <v>97.45999999999999</v>
      </c>
      <c r="EC365" s="2" t="n">
        <v>100</v>
      </c>
      <c r="ED365" s="2" t="n">
        <v>65.5</v>
      </c>
      <c r="EE365" s="2" t="n">
        <v>97.45999999999999</v>
      </c>
      <c r="EF365" s="2" t="n">
        <v>100</v>
      </c>
      <c r="EG365" s="2" t="n">
        <v>65.5</v>
      </c>
      <c r="EH365" s="2" t="n">
        <v>97.45999999999999</v>
      </c>
      <c r="EI365" s="2" t="n">
        <v>100</v>
      </c>
      <c r="EJ365" s="2" t="n">
        <v>65.5</v>
      </c>
      <c r="EK365" s="2" t="n">
        <v>97.45999999999999</v>
      </c>
      <c r="EL365" s="2" t="n">
        <v>100</v>
      </c>
      <c r="EM365" s="2" t="n">
        <v>65.5</v>
      </c>
      <c r="EN365" s="2" t="n">
        <v>97.45999999999999</v>
      </c>
      <c r="EO365" s="2" t="n">
        <v>100</v>
      </c>
      <c r="EP365" s="2" t="n">
        <v>65.5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1.09</v>
      </c>
      <c r="P366" s="2" t="n">
        <v>1.09</v>
      </c>
      <c r="Q366" s="2" t="n">
        <v>0</v>
      </c>
      <c r="R366" s="2" t="n">
        <v>3.28</v>
      </c>
      <c r="S366" s="2" t="n">
        <v>3.28</v>
      </c>
      <c r="T366" s="2" t="n">
        <v>4.36</v>
      </c>
      <c r="U366" s="2" t="n">
        <v>7.21</v>
      </c>
      <c r="V366" s="2" t="n">
        <v>7.21</v>
      </c>
      <c r="W366" s="2" t="n">
        <v>8.73</v>
      </c>
      <c r="X366" s="2" t="n">
        <v>12.37</v>
      </c>
      <c r="Y366" s="2" t="n">
        <v>12.37</v>
      </c>
      <c r="Z366" s="2" t="n">
        <v>11.64</v>
      </c>
      <c r="AA366" s="2" t="n">
        <v>14.59</v>
      </c>
      <c r="AB366" s="2" t="n">
        <v>14.59</v>
      </c>
      <c r="AC366" s="2" t="n">
        <v>13.33</v>
      </c>
      <c r="AD366" s="2" t="n">
        <v>20.34</v>
      </c>
      <c r="AE366" s="2" t="n">
        <v>20.34</v>
      </c>
      <c r="AF366" s="2" t="n">
        <v>20.32</v>
      </c>
      <c r="AG366" s="2" t="n">
        <v>26.99</v>
      </c>
      <c r="AH366" s="2" t="n">
        <v>26.99</v>
      </c>
      <c r="AI366" s="2" t="n">
        <v>26.18</v>
      </c>
      <c r="AJ366" s="2" t="n">
        <v>32.96</v>
      </c>
      <c r="AK366" s="2" t="n">
        <v>32.96</v>
      </c>
      <c r="AL366" s="2" t="n">
        <v>32.56</v>
      </c>
      <c r="AM366" s="2" t="n">
        <v>37.63</v>
      </c>
      <c r="AN366" s="2" t="n">
        <v>37.63</v>
      </c>
      <c r="AO366" s="2" t="n">
        <v>37.01</v>
      </c>
      <c r="AP366" s="2" t="n">
        <v>41.46</v>
      </c>
      <c r="AQ366" s="2" t="n">
        <v>41.46</v>
      </c>
      <c r="AR366" s="2" t="n">
        <v>40.79</v>
      </c>
      <c r="AS366" s="2" t="n">
        <v>45.79</v>
      </c>
      <c r="AT366" s="2" t="n">
        <v>45.79</v>
      </c>
      <c r="AU366" s="2" t="n">
        <v>45</v>
      </c>
      <c r="AV366" s="2" t="n">
        <v>48.42</v>
      </c>
      <c r="AW366" s="2" t="n">
        <v>48.42</v>
      </c>
      <c r="AX366" s="2" t="n">
        <v>48.28</v>
      </c>
      <c r="AY366" s="2" t="n">
        <v>52.55</v>
      </c>
      <c r="AZ366" s="2" t="n">
        <v>52.55</v>
      </c>
      <c r="BA366" s="2" t="n">
        <v>52.46</v>
      </c>
      <c r="BB366" s="2" t="n">
        <v>56.39</v>
      </c>
      <c r="BC366" s="2" t="n">
        <v>56.39</v>
      </c>
      <c r="BD366" s="2" t="n">
        <v>56.4</v>
      </c>
      <c r="BE366" s="2" t="n">
        <v>61.96</v>
      </c>
      <c r="BF366" s="2" t="n">
        <v>62.37</v>
      </c>
      <c r="BG366" s="2" t="n">
        <v>62.18</v>
      </c>
      <c r="BH366" s="2" t="n">
        <v>64.34999999999999</v>
      </c>
      <c r="BI366" s="2" t="n">
        <v>66.89</v>
      </c>
      <c r="BJ366" s="2" t="n">
        <v>65.5</v>
      </c>
      <c r="BK366" s="2" t="n">
        <v>69.28</v>
      </c>
      <c r="BL366" s="2" t="n">
        <v>71.81</v>
      </c>
      <c r="BM366" s="2" t="n">
        <v>65.5</v>
      </c>
      <c r="BN366" s="2" t="n">
        <v>74</v>
      </c>
      <c r="BO366" s="2" t="n">
        <v>76.53</v>
      </c>
      <c r="BP366" s="2" t="n">
        <v>65.5</v>
      </c>
      <c r="BQ366" s="2" t="n">
        <v>78.43000000000001</v>
      </c>
      <c r="BR366" s="2" t="n">
        <v>80.97</v>
      </c>
      <c r="BS366" s="2" t="n">
        <v>65.5</v>
      </c>
      <c r="BT366" s="2" t="n">
        <v>82.25</v>
      </c>
      <c r="BU366" s="2" t="n">
        <v>84.79000000000001</v>
      </c>
      <c r="BV366" s="2" t="n">
        <v>65.5</v>
      </c>
      <c r="BW366" s="2" t="n">
        <v>87.03</v>
      </c>
      <c r="BX366" s="2" t="n">
        <v>89.56</v>
      </c>
      <c r="BY366" s="2" t="n">
        <v>65.5</v>
      </c>
      <c r="BZ366" s="2" t="n">
        <v>91.43000000000001</v>
      </c>
      <c r="CA366" s="2" t="n">
        <v>93.95999999999999</v>
      </c>
      <c r="CB366" s="2" t="n">
        <v>65.5</v>
      </c>
      <c r="CC366" s="2" t="n">
        <v>97.11</v>
      </c>
      <c r="CD366" s="2" t="n">
        <v>99.65000000000001</v>
      </c>
      <c r="CE366" s="2" t="n">
        <v>65.5</v>
      </c>
      <c r="CF366" s="2" t="n">
        <v>97.45999999999999</v>
      </c>
      <c r="CG366" s="2" t="n">
        <v>100</v>
      </c>
      <c r="CH366" s="2" t="n">
        <v>65.5</v>
      </c>
      <c r="CI366" s="2" t="n">
        <v>97.45999999999999</v>
      </c>
      <c r="CJ366" s="2" t="n">
        <v>100</v>
      </c>
      <c r="CK366" s="2" t="n">
        <v>65.5</v>
      </c>
      <c r="CL366" s="2" t="n">
        <v>97.45999999999999</v>
      </c>
      <c r="CM366" s="2" t="n">
        <v>100</v>
      </c>
      <c r="CN366" s="2" t="n">
        <v>65.5</v>
      </c>
      <c r="CO366" s="2" t="n">
        <v>97.45999999999999</v>
      </c>
      <c r="CP366" s="2" t="n">
        <v>100</v>
      </c>
      <c r="CQ366" s="2" t="n">
        <v>65.5</v>
      </c>
      <c r="CR366" s="2" t="n">
        <v>97.45999999999999</v>
      </c>
      <c r="CS366" s="2" t="n">
        <v>100</v>
      </c>
      <c r="CT366" s="2" t="n">
        <v>65.5</v>
      </c>
      <c r="CU366" s="2" t="n">
        <v>97.45999999999999</v>
      </c>
      <c r="CV366" s="2" t="n">
        <v>100</v>
      </c>
      <c r="CW366" s="2" t="n">
        <v>65.5</v>
      </c>
      <c r="CX366" s="2" t="n">
        <v>97.45999999999999</v>
      </c>
      <c r="CY366" s="2" t="n">
        <v>100</v>
      </c>
      <c r="CZ366" s="2" t="n">
        <v>65.5</v>
      </c>
      <c r="DA366" s="2" t="n">
        <v>97.45999999999999</v>
      </c>
      <c r="DB366" s="2" t="n">
        <v>100</v>
      </c>
      <c r="DC366" s="2" t="n">
        <v>65.5</v>
      </c>
      <c r="DD366" s="2" t="n">
        <v>97.45999999999999</v>
      </c>
      <c r="DE366" s="2" t="n">
        <v>100</v>
      </c>
      <c r="DF366" s="2" t="n">
        <v>65.5</v>
      </c>
      <c r="DG366" s="2" t="n">
        <v>97.45999999999999</v>
      </c>
      <c r="DH366" s="2" t="n">
        <v>100</v>
      </c>
      <c r="DI366" s="2" t="n">
        <v>65.5</v>
      </c>
      <c r="DJ366" s="2" t="n">
        <v>97.45999999999999</v>
      </c>
      <c r="DK366" s="2" t="n">
        <v>100</v>
      </c>
      <c r="DL366" s="2" t="n">
        <v>65.5</v>
      </c>
      <c r="DM366" s="2" t="n">
        <v>97.45999999999999</v>
      </c>
      <c r="DN366" s="2" t="n">
        <v>100</v>
      </c>
      <c r="DO366" s="2" t="n">
        <v>65.5</v>
      </c>
      <c r="DP366" s="2" t="n">
        <v>97.45999999999999</v>
      </c>
      <c r="DQ366" s="2" t="n">
        <v>100</v>
      </c>
      <c r="DR366" s="2" t="n">
        <v>65.5</v>
      </c>
      <c r="DS366" s="2" t="n">
        <v>97.45999999999999</v>
      </c>
      <c r="DT366" s="2" t="n">
        <v>100</v>
      </c>
      <c r="DU366" s="2" t="n">
        <v>65.5</v>
      </c>
      <c r="DV366" s="2" t="n">
        <v>97.45999999999999</v>
      </c>
      <c r="DW366" s="2" t="n">
        <v>100</v>
      </c>
      <c r="DX366" s="2" t="n">
        <v>65.5</v>
      </c>
      <c r="DY366" s="2" t="n">
        <v>97.45999999999999</v>
      </c>
      <c r="DZ366" s="2" t="n">
        <v>100</v>
      </c>
      <c r="EA366" s="2" t="n">
        <v>65.5</v>
      </c>
      <c r="EB366" s="2" t="n">
        <v>97.45999999999999</v>
      </c>
      <c r="EC366" s="2" t="n">
        <v>100</v>
      </c>
      <c r="ED366" s="2" t="n">
        <v>65.5</v>
      </c>
      <c r="EE366" s="2" t="n">
        <v>97.45999999999999</v>
      </c>
      <c r="EF366" s="2" t="n">
        <v>100</v>
      </c>
      <c r="EG366" s="2" t="n">
        <v>65.5</v>
      </c>
      <c r="EH366" s="2" t="n">
        <v>97.45999999999999</v>
      </c>
      <c r="EI366" s="2" t="n">
        <v>100</v>
      </c>
      <c r="EJ366" s="2" t="n">
        <v>65.5</v>
      </c>
      <c r="EK366" s="2" t="n">
        <v>97.45999999999999</v>
      </c>
      <c r="EL366" s="2" t="n">
        <v>100</v>
      </c>
      <c r="EM366" s="2" t="n">
        <v>65.5</v>
      </c>
      <c r="EN366" s="2" t="n">
        <v>97.45999999999999</v>
      </c>
      <c r="EO366" s="2" t="n">
        <v>100</v>
      </c>
      <c r="EP366" s="2" t="n">
        <v>65.5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1.09</v>
      </c>
      <c r="P367" s="2" t="n">
        <v>1.09</v>
      </c>
      <c r="Q367" s="2" t="n">
        <v>0</v>
      </c>
      <c r="R367" s="2" t="n">
        <v>3.28</v>
      </c>
      <c r="S367" s="2" t="n">
        <v>3.28</v>
      </c>
      <c r="T367" s="2" t="n">
        <v>4.36</v>
      </c>
      <c r="U367" s="2" t="n">
        <v>7.21</v>
      </c>
      <c r="V367" s="2" t="n">
        <v>7.21</v>
      </c>
      <c r="W367" s="2" t="n">
        <v>8.73</v>
      </c>
      <c r="X367" s="2" t="n">
        <v>12.37</v>
      </c>
      <c r="Y367" s="2" t="n">
        <v>12.37</v>
      </c>
      <c r="Z367" s="2" t="n">
        <v>11.64</v>
      </c>
      <c r="AA367" s="2" t="n">
        <v>14.59</v>
      </c>
      <c r="AB367" s="2" t="n">
        <v>14.59</v>
      </c>
      <c r="AC367" s="2" t="n">
        <v>13.33</v>
      </c>
      <c r="AD367" s="2" t="n">
        <v>20.34</v>
      </c>
      <c r="AE367" s="2" t="n">
        <v>20.34</v>
      </c>
      <c r="AF367" s="2" t="n">
        <v>20.32</v>
      </c>
      <c r="AG367" s="2" t="n">
        <v>26.99</v>
      </c>
      <c r="AH367" s="2" t="n">
        <v>26.99</v>
      </c>
      <c r="AI367" s="2" t="n">
        <v>26.18</v>
      </c>
      <c r="AJ367" s="2" t="n">
        <v>32.96</v>
      </c>
      <c r="AK367" s="2" t="n">
        <v>32.96</v>
      </c>
      <c r="AL367" s="2" t="n">
        <v>32.56</v>
      </c>
      <c r="AM367" s="2" t="n">
        <v>37.63</v>
      </c>
      <c r="AN367" s="2" t="n">
        <v>37.63</v>
      </c>
      <c r="AO367" s="2" t="n">
        <v>37.01</v>
      </c>
      <c r="AP367" s="2" t="n">
        <v>41.46</v>
      </c>
      <c r="AQ367" s="2" t="n">
        <v>41.46</v>
      </c>
      <c r="AR367" s="2" t="n">
        <v>40.79</v>
      </c>
      <c r="AS367" s="2" t="n">
        <v>45.79</v>
      </c>
      <c r="AT367" s="2" t="n">
        <v>45.79</v>
      </c>
      <c r="AU367" s="2" t="n">
        <v>45</v>
      </c>
      <c r="AV367" s="2" t="n">
        <v>48.42</v>
      </c>
      <c r="AW367" s="2" t="n">
        <v>48.42</v>
      </c>
      <c r="AX367" s="2" t="n">
        <v>48.28</v>
      </c>
      <c r="AY367" s="2" t="n">
        <v>52.55</v>
      </c>
      <c r="AZ367" s="2" t="n">
        <v>52.55</v>
      </c>
      <c r="BA367" s="2" t="n">
        <v>52.46</v>
      </c>
      <c r="BB367" s="2" t="n">
        <v>56.39</v>
      </c>
      <c r="BC367" s="2" t="n">
        <v>56.39</v>
      </c>
      <c r="BD367" s="2" t="n">
        <v>56.4</v>
      </c>
      <c r="BE367" s="2" t="n">
        <v>61.96</v>
      </c>
      <c r="BF367" s="2" t="n">
        <v>62.37</v>
      </c>
      <c r="BG367" s="2" t="n">
        <v>62.18</v>
      </c>
      <c r="BH367" s="2" t="n">
        <v>64.34999999999999</v>
      </c>
      <c r="BI367" s="2" t="n">
        <v>66.89</v>
      </c>
      <c r="BJ367" s="2" t="n">
        <v>65.5</v>
      </c>
      <c r="BK367" s="2" t="n">
        <v>69.28</v>
      </c>
      <c r="BL367" s="2" t="n">
        <v>71.81</v>
      </c>
      <c r="BM367" s="2" t="n">
        <v>65.5</v>
      </c>
      <c r="BN367" s="2" t="n">
        <v>74</v>
      </c>
      <c r="BO367" s="2" t="n">
        <v>76.53</v>
      </c>
      <c r="BP367" s="2" t="n">
        <v>65.5</v>
      </c>
      <c r="BQ367" s="2" t="n">
        <v>78.43000000000001</v>
      </c>
      <c r="BR367" s="2" t="n">
        <v>80.97</v>
      </c>
      <c r="BS367" s="2" t="n">
        <v>65.5</v>
      </c>
      <c r="BT367" s="2" t="n">
        <v>82.25</v>
      </c>
      <c r="BU367" s="2" t="n">
        <v>84.79000000000001</v>
      </c>
      <c r="BV367" s="2" t="n">
        <v>65.5</v>
      </c>
      <c r="BW367" s="2" t="n">
        <v>87.03</v>
      </c>
      <c r="BX367" s="2" t="n">
        <v>89.56</v>
      </c>
      <c r="BY367" s="2" t="n">
        <v>65.5</v>
      </c>
      <c r="BZ367" s="2" t="n">
        <v>91.43000000000001</v>
      </c>
      <c r="CA367" s="2" t="n">
        <v>93.95999999999999</v>
      </c>
      <c r="CB367" s="2" t="n">
        <v>65.5</v>
      </c>
      <c r="CC367" s="2" t="n">
        <v>97.11</v>
      </c>
      <c r="CD367" s="2" t="n">
        <v>99.65000000000001</v>
      </c>
      <c r="CE367" s="2" t="n">
        <v>65.5</v>
      </c>
      <c r="CF367" s="2" t="n">
        <v>97.45999999999999</v>
      </c>
      <c r="CG367" s="2" t="n">
        <v>100</v>
      </c>
      <c r="CH367" s="2" t="n">
        <v>65.5</v>
      </c>
      <c r="CI367" s="2" t="n">
        <v>97.45999999999999</v>
      </c>
      <c r="CJ367" s="2" t="n">
        <v>100</v>
      </c>
      <c r="CK367" s="2" t="n">
        <v>65.5</v>
      </c>
      <c r="CL367" s="2" t="n">
        <v>97.45999999999999</v>
      </c>
      <c r="CM367" s="2" t="n">
        <v>100</v>
      </c>
      <c r="CN367" s="2" t="n">
        <v>65.5</v>
      </c>
      <c r="CO367" s="2" t="n">
        <v>97.45999999999999</v>
      </c>
      <c r="CP367" s="2" t="n">
        <v>100</v>
      </c>
      <c r="CQ367" s="2" t="n">
        <v>65.5</v>
      </c>
      <c r="CR367" s="2" t="n">
        <v>97.45999999999999</v>
      </c>
      <c r="CS367" s="2" t="n">
        <v>100</v>
      </c>
      <c r="CT367" s="2" t="n">
        <v>65.5</v>
      </c>
      <c r="CU367" s="2" t="n">
        <v>97.45999999999999</v>
      </c>
      <c r="CV367" s="2" t="n">
        <v>100</v>
      </c>
      <c r="CW367" s="2" t="n">
        <v>65.5</v>
      </c>
      <c r="CX367" s="2" t="n">
        <v>97.45999999999999</v>
      </c>
      <c r="CY367" s="2" t="n">
        <v>100</v>
      </c>
      <c r="CZ367" s="2" t="n">
        <v>65.5</v>
      </c>
      <c r="DA367" s="2" t="n">
        <v>97.45999999999999</v>
      </c>
      <c r="DB367" s="2" t="n">
        <v>100</v>
      </c>
      <c r="DC367" s="2" t="n">
        <v>65.5</v>
      </c>
      <c r="DD367" s="2" t="n">
        <v>97.45999999999999</v>
      </c>
      <c r="DE367" s="2" t="n">
        <v>100</v>
      </c>
      <c r="DF367" s="2" t="n">
        <v>65.5</v>
      </c>
      <c r="DG367" s="2" t="n">
        <v>97.45999999999999</v>
      </c>
      <c r="DH367" s="2" t="n">
        <v>100</v>
      </c>
      <c r="DI367" s="2" t="n">
        <v>65.5</v>
      </c>
      <c r="DJ367" s="2" t="n">
        <v>97.45999999999999</v>
      </c>
      <c r="DK367" s="2" t="n">
        <v>100</v>
      </c>
      <c r="DL367" s="2" t="n">
        <v>65.5</v>
      </c>
      <c r="DM367" s="2" t="n">
        <v>97.45999999999999</v>
      </c>
      <c r="DN367" s="2" t="n">
        <v>100</v>
      </c>
      <c r="DO367" s="2" t="n">
        <v>65.5</v>
      </c>
      <c r="DP367" s="2" t="n">
        <v>97.45999999999999</v>
      </c>
      <c r="DQ367" s="2" t="n">
        <v>100</v>
      </c>
      <c r="DR367" s="2" t="n">
        <v>65.5</v>
      </c>
      <c r="DS367" s="2" t="n">
        <v>97.45999999999999</v>
      </c>
      <c r="DT367" s="2" t="n">
        <v>100</v>
      </c>
      <c r="DU367" s="2" t="n">
        <v>65.5</v>
      </c>
      <c r="DV367" s="2" t="n">
        <v>97.45999999999999</v>
      </c>
      <c r="DW367" s="2" t="n">
        <v>100</v>
      </c>
      <c r="DX367" s="2" t="n">
        <v>65.5</v>
      </c>
      <c r="DY367" s="2" t="n">
        <v>97.45999999999999</v>
      </c>
      <c r="DZ367" s="2" t="n">
        <v>100</v>
      </c>
      <c r="EA367" s="2" t="n">
        <v>65.5</v>
      </c>
      <c r="EB367" s="2" t="n">
        <v>97.45999999999999</v>
      </c>
      <c r="EC367" s="2" t="n">
        <v>100</v>
      </c>
      <c r="ED367" s="2" t="n">
        <v>65.5</v>
      </c>
      <c r="EE367" s="2" t="n">
        <v>97.45999999999999</v>
      </c>
      <c r="EF367" s="2" t="n">
        <v>100</v>
      </c>
      <c r="EG367" s="2" t="n">
        <v>65.5</v>
      </c>
      <c r="EH367" s="2" t="n">
        <v>97.45999999999999</v>
      </c>
      <c r="EI367" s="2" t="n">
        <v>100</v>
      </c>
      <c r="EJ367" s="2" t="n">
        <v>65.5</v>
      </c>
      <c r="EK367" s="2" t="n">
        <v>97.45999999999999</v>
      </c>
      <c r="EL367" s="2" t="n">
        <v>100</v>
      </c>
      <c r="EM367" s="2" t="n">
        <v>65.5</v>
      </c>
      <c r="EN367" s="2" t="n">
        <v>97.45999999999999</v>
      </c>
      <c r="EO367" s="2" t="n">
        <v>100</v>
      </c>
      <c r="EP367" s="2" t="n">
        <v>65.5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1.09</v>
      </c>
      <c r="P368" s="2" t="n">
        <v>1.09</v>
      </c>
      <c r="Q368" s="2" t="n">
        <v>0</v>
      </c>
      <c r="R368" s="2" t="n">
        <v>3.28</v>
      </c>
      <c r="S368" s="2" t="n">
        <v>3.28</v>
      </c>
      <c r="T368" s="2" t="n">
        <v>4.36</v>
      </c>
      <c r="U368" s="2" t="n">
        <v>7.21</v>
      </c>
      <c r="V368" s="2" t="n">
        <v>7.21</v>
      </c>
      <c r="W368" s="2" t="n">
        <v>8.73</v>
      </c>
      <c r="X368" s="2" t="n">
        <v>12.37</v>
      </c>
      <c r="Y368" s="2" t="n">
        <v>12.37</v>
      </c>
      <c r="Z368" s="2" t="n">
        <v>11.64</v>
      </c>
      <c r="AA368" s="2" t="n">
        <v>14.59</v>
      </c>
      <c r="AB368" s="2" t="n">
        <v>14.59</v>
      </c>
      <c r="AC368" s="2" t="n">
        <v>13.33</v>
      </c>
      <c r="AD368" s="2" t="n">
        <v>20.34</v>
      </c>
      <c r="AE368" s="2" t="n">
        <v>20.34</v>
      </c>
      <c r="AF368" s="2" t="n">
        <v>20.32</v>
      </c>
      <c r="AG368" s="2" t="n">
        <v>26.99</v>
      </c>
      <c r="AH368" s="2" t="n">
        <v>26.99</v>
      </c>
      <c r="AI368" s="2" t="n">
        <v>26.18</v>
      </c>
      <c r="AJ368" s="2" t="n">
        <v>32.96</v>
      </c>
      <c r="AK368" s="2" t="n">
        <v>32.96</v>
      </c>
      <c r="AL368" s="2" t="n">
        <v>32.56</v>
      </c>
      <c r="AM368" s="2" t="n">
        <v>37.63</v>
      </c>
      <c r="AN368" s="2" t="n">
        <v>37.63</v>
      </c>
      <c r="AO368" s="2" t="n">
        <v>37.01</v>
      </c>
      <c r="AP368" s="2" t="n">
        <v>41.46</v>
      </c>
      <c r="AQ368" s="2" t="n">
        <v>41.46</v>
      </c>
      <c r="AR368" s="2" t="n">
        <v>40.79</v>
      </c>
      <c r="AS368" s="2" t="n">
        <v>45.79</v>
      </c>
      <c r="AT368" s="2" t="n">
        <v>45.79</v>
      </c>
      <c r="AU368" s="2" t="n">
        <v>45</v>
      </c>
      <c r="AV368" s="2" t="n">
        <v>48.42</v>
      </c>
      <c r="AW368" s="2" t="n">
        <v>48.42</v>
      </c>
      <c r="AX368" s="2" t="n">
        <v>48.28</v>
      </c>
      <c r="AY368" s="2" t="n">
        <v>52.55</v>
      </c>
      <c r="AZ368" s="2" t="n">
        <v>52.55</v>
      </c>
      <c r="BA368" s="2" t="n">
        <v>52.46</v>
      </c>
      <c r="BB368" s="2" t="n">
        <v>56.39</v>
      </c>
      <c r="BC368" s="2" t="n">
        <v>56.39</v>
      </c>
      <c r="BD368" s="2" t="n">
        <v>56.4</v>
      </c>
      <c r="BE368" s="2" t="n">
        <v>61.96</v>
      </c>
      <c r="BF368" s="2" t="n">
        <v>62.37</v>
      </c>
      <c r="BG368" s="2" t="n">
        <v>62.18</v>
      </c>
      <c r="BH368" s="2" t="n">
        <v>64.34999999999999</v>
      </c>
      <c r="BI368" s="2" t="n">
        <v>66.89</v>
      </c>
      <c r="BJ368" s="2" t="n">
        <v>65.5</v>
      </c>
      <c r="BK368" s="2" t="n">
        <v>69.28</v>
      </c>
      <c r="BL368" s="2" t="n">
        <v>71.81</v>
      </c>
      <c r="BM368" s="2" t="n">
        <v>65.5</v>
      </c>
      <c r="BN368" s="2" t="n">
        <v>74</v>
      </c>
      <c r="BO368" s="2" t="n">
        <v>76.53</v>
      </c>
      <c r="BP368" s="2" t="n">
        <v>65.5</v>
      </c>
      <c r="BQ368" s="2" t="n">
        <v>78.43000000000001</v>
      </c>
      <c r="BR368" s="2" t="n">
        <v>80.97</v>
      </c>
      <c r="BS368" s="2" t="n">
        <v>65.5</v>
      </c>
      <c r="BT368" s="2" t="n">
        <v>82.25</v>
      </c>
      <c r="BU368" s="2" t="n">
        <v>84.79000000000001</v>
      </c>
      <c r="BV368" s="2" t="n">
        <v>65.5</v>
      </c>
      <c r="BW368" s="2" t="n">
        <v>87.03</v>
      </c>
      <c r="BX368" s="2" t="n">
        <v>89.56</v>
      </c>
      <c r="BY368" s="2" t="n">
        <v>65.5</v>
      </c>
      <c r="BZ368" s="2" t="n">
        <v>91.43000000000001</v>
      </c>
      <c r="CA368" s="2" t="n">
        <v>93.95999999999999</v>
      </c>
      <c r="CB368" s="2" t="n">
        <v>65.5</v>
      </c>
      <c r="CC368" s="2" t="n">
        <v>97.11</v>
      </c>
      <c r="CD368" s="2" t="n">
        <v>99.65000000000001</v>
      </c>
      <c r="CE368" s="2" t="n">
        <v>65.5</v>
      </c>
      <c r="CF368" s="2" t="n">
        <v>97.45999999999999</v>
      </c>
      <c r="CG368" s="2" t="n">
        <v>100</v>
      </c>
      <c r="CH368" s="2" t="n">
        <v>65.5</v>
      </c>
      <c r="CI368" s="2" t="n">
        <v>97.45999999999999</v>
      </c>
      <c r="CJ368" s="2" t="n">
        <v>100</v>
      </c>
      <c r="CK368" s="2" t="n">
        <v>65.5</v>
      </c>
      <c r="CL368" s="2" t="n">
        <v>97.45999999999999</v>
      </c>
      <c r="CM368" s="2" t="n">
        <v>100</v>
      </c>
      <c r="CN368" s="2" t="n">
        <v>65.5</v>
      </c>
      <c r="CO368" s="2" t="n">
        <v>97.45999999999999</v>
      </c>
      <c r="CP368" s="2" t="n">
        <v>100</v>
      </c>
      <c r="CQ368" s="2" t="n">
        <v>65.5</v>
      </c>
      <c r="CR368" s="2" t="n">
        <v>97.45999999999999</v>
      </c>
      <c r="CS368" s="2" t="n">
        <v>100</v>
      </c>
      <c r="CT368" s="2" t="n">
        <v>65.5</v>
      </c>
      <c r="CU368" s="2" t="n">
        <v>97.45999999999999</v>
      </c>
      <c r="CV368" s="2" t="n">
        <v>100</v>
      </c>
      <c r="CW368" s="2" t="n">
        <v>65.5</v>
      </c>
      <c r="CX368" s="2" t="n">
        <v>97.45999999999999</v>
      </c>
      <c r="CY368" s="2" t="n">
        <v>100</v>
      </c>
      <c r="CZ368" s="2" t="n">
        <v>65.5</v>
      </c>
      <c r="DA368" s="2" t="n">
        <v>97.45999999999999</v>
      </c>
      <c r="DB368" s="2" t="n">
        <v>100</v>
      </c>
      <c r="DC368" s="2" t="n">
        <v>65.5</v>
      </c>
      <c r="DD368" s="2" t="n">
        <v>97.45999999999999</v>
      </c>
      <c r="DE368" s="2" t="n">
        <v>100</v>
      </c>
      <c r="DF368" s="2" t="n">
        <v>65.5</v>
      </c>
      <c r="DG368" s="2" t="n">
        <v>97.45999999999999</v>
      </c>
      <c r="DH368" s="2" t="n">
        <v>100</v>
      </c>
      <c r="DI368" s="2" t="n">
        <v>65.5</v>
      </c>
      <c r="DJ368" s="2" t="n">
        <v>97.45999999999999</v>
      </c>
      <c r="DK368" s="2" t="n">
        <v>100</v>
      </c>
      <c r="DL368" s="2" t="n">
        <v>65.5</v>
      </c>
      <c r="DM368" s="2" t="n">
        <v>97.45999999999999</v>
      </c>
      <c r="DN368" s="2" t="n">
        <v>100</v>
      </c>
      <c r="DO368" s="2" t="n">
        <v>65.5</v>
      </c>
      <c r="DP368" s="2" t="n">
        <v>97.45999999999999</v>
      </c>
      <c r="DQ368" s="2" t="n">
        <v>100</v>
      </c>
      <c r="DR368" s="2" t="n">
        <v>65.5</v>
      </c>
      <c r="DS368" s="2" t="n">
        <v>97.45999999999999</v>
      </c>
      <c r="DT368" s="2" t="n">
        <v>100</v>
      </c>
      <c r="DU368" s="2" t="n">
        <v>65.5</v>
      </c>
      <c r="DV368" s="2" t="n">
        <v>97.45999999999999</v>
      </c>
      <c r="DW368" s="2" t="n">
        <v>100</v>
      </c>
      <c r="DX368" s="2" t="n">
        <v>65.5</v>
      </c>
      <c r="DY368" s="2" t="n">
        <v>97.45999999999999</v>
      </c>
      <c r="DZ368" s="2" t="n">
        <v>100</v>
      </c>
      <c r="EA368" s="2" t="n">
        <v>65.5</v>
      </c>
      <c r="EB368" s="2" t="n">
        <v>97.45999999999999</v>
      </c>
      <c r="EC368" s="2" t="n">
        <v>100</v>
      </c>
      <c r="ED368" s="2" t="n">
        <v>65.5</v>
      </c>
      <c r="EE368" s="2" t="n">
        <v>97.45999999999999</v>
      </c>
      <c r="EF368" s="2" t="n">
        <v>100</v>
      </c>
      <c r="EG368" s="2" t="n">
        <v>65.5</v>
      </c>
      <c r="EH368" s="2" t="n">
        <v>97.45999999999999</v>
      </c>
      <c r="EI368" s="2" t="n">
        <v>100</v>
      </c>
      <c r="EJ368" s="2" t="n">
        <v>65.5</v>
      </c>
      <c r="EK368" s="2" t="n">
        <v>97.45999999999999</v>
      </c>
      <c r="EL368" s="2" t="n">
        <v>100</v>
      </c>
      <c r="EM368" s="2" t="n">
        <v>65.5</v>
      </c>
      <c r="EN368" s="2" t="n">
        <v>97.45999999999999</v>
      </c>
      <c r="EO368" s="2" t="n">
        <v>100</v>
      </c>
      <c r="EP368" s="2" t="n">
        <v>65.5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1.09</v>
      </c>
      <c r="P369" s="2" t="n">
        <v>1.09</v>
      </c>
      <c r="Q369" s="2" t="n">
        <v>0</v>
      </c>
      <c r="R369" s="2" t="n">
        <v>3.28</v>
      </c>
      <c r="S369" s="2" t="n">
        <v>3.28</v>
      </c>
      <c r="T369" s="2" t="n">
        <v>4.36</v>
      </c>
      <c r="U369" s="2" t="n">
        <v>7.21</v>
      </c>
      <c r="V369" s="2" t="n">
        <v>7.21</v>
      </c>
      <c r="W369" s="2" t="n">
        <v>8.73</v>
      </c>
      <c r="X369" s="2" t="n">
        <v>12.37</v>
      </c>
      <c r="Y369" s="2" t="n">
        <v>12.37</v>
      </c>
      <c r="Z369" s="2" t="n">
        <v>11.64</v>
      </c>
      <c r="AA369" s="2" t="n">
        <v>14.59</v>
      </c>
      <c r="AB369" s="2" t="n">
        <v>14.59</v>
      </c>
      <c r="AC369" s="2" t="n">
        <v>13.33</v>
      </c>
      <c r="AD369" s="2" t="n">
        <v>20.34</v>
      </c>
      <c r="AE369" s="2" t="n">
        <v>20.34</v>
      </c>
      <c r="AF369" s="2" t="n">
        <v>20.32</v>
      </c>
      <c r="AG369" s="2" t="n">
        <v>26.99</v>
      </c>
      <c r="AH369" s="2" t="n">
        <v>26.99</v>
      </c>
      <c r="AI369" s="2" t="n">
        <v>26.18</v>
      </c>
      <c r="AJ369" s="2" t="n">
        <v>32.96</v>
      </c>
      <c r="AK369" s="2" t="n">
        <v>32.96</v>
      </c>
      <c r="AL369" s="2" t="n">
        <v>32.56</v>
      </c>
      <c r="AM369" s="2" t="n">
        <v>37.63</v>
      </c>
      <c r="AN369" s="2" t="n">
        <v>37.63</v>
      </c>
      <c r="AO369" s="2" t="n">
        <v>37.01</v>
      </c>
      <c r="AP369" s="2" t="n">
        <v>41.46</v>
      </c>
      <c r="AQ369" s="2" t="n">
        <v>41.46</v>
      </c>
      <c r="AR369" s="2" t="n">
        <v>40.79</v>
      </c>
      <c r="AS369" s="2" t="n">
        <v>45.79</v>
      </c>
      <c r="AT369" s="2" t="n">
        <v>45.79</v>
      </c>
      <c r="AU369" s="2" t="n">
        <v>45</v>
      </c>
      <c r="AV369" s="2" t="n">
        <v>48.42</v>
      </c>
      <c r="AW369" s="2" t="n">
        <v>48.42</v>
      </c>
      <c r="AX369" s="2" t="n">
        <v>48.28</v>
      </c>
      <c r="AY369" s="2" t="n">
        <v>52.55</v>
      </c>
      <c r="AZ369" s="2" t="n">
        <v>52.55</v>
      </c>
      <c r="BA369" s="2" t="n">
        <v>52.46</v>
      </c>
      <c r="BB369" s="2" t="n">
        <v>56.39</v>
      </c>
      <c r="BC369" s="2" t="n">
        <v>56.39</v>
      </c>
      <c r="BD369" s="2" t="n">
        <v>56.4</v>
      </c>
      <c r="BE369" s="2" t="n">
        <v>61.96</v>
      </c>
      <c r="BF369" s="2" t="n">
        <v>62.37</v>
      </c>
      <c r="BG369" s="2" t="n">
        <v>62.18</v>
      </c>
      <c r="BH369" s="2" t="n">
        <v>64.34999999999999</v>
      </c>
      <c r="BI369" s="2" t="n">
        <v>66.89</v>
      </c>
      <c r="BJ369" s="2" t="n">
        <v>65.5</v>
      </c>
      <c r="BK369" s="2" t="n">
        <v>69.28</v>
      </c>
      <c r="BL369" s="2" t="n">
        <v>71.81</v>
      </c>
      <c r="BM369" s="2" t="n">
        <v>65.5</v>
      </c>
      <c r="BN369" s="2" t="n">
        <v>74</v>
      </c>
      <c r="BO369" s="2" t="n">
        <v>76.53</v>
      </c>
      <c r="BP369" s="2" t="n">
        <v>65.5</v>
      </c>
      <c r="BQ369" s="2" t="n">
        <v>78.43000000000001</v>
      </c>
      <c r="BR369" s="2" t="n">
        <v>80.97</v>
      </c>
      <c r="BS369" s="2" t="n">
        <v>65.5</v>
      </c>
      <c r="BT369" s="2" t="n">
        <v>82.25</v>
      </c>
      <c r="BU369" s="2" t="n">
        <v>84.79000000000001</v>
      </c>
      <c r="BV369" s="2" t="n">
        <v>65.5</v>
      </c>
      <c r="BW369" s="2" t="n">
        <v>87.03</v>
      </c>
      <c r="BX369" s="2" t="n">
        <v>89.56</v>
      </c>
      <c r="BY369" s="2" t="n">
        <v>65.5</v>
      </c>
      <c r="BZ369" s="2" t="n">
        <v>91.43000000000001</v>
      </c>
      <c r="CA369" s="2" t="n">
        <v>93.95999999999999</v>
      </c>
      <c r="CB369" s="2" t="n">
        <v>65.5</v>
      </c>
      <c r="CC369" s="2" t="n">
        <v>97.11</v>
      </c>
      <c r="CD369" s="2" t="n">
        <v>99.65000000000001</v>
      </c>
      <c r="CE369" s="2" t="n">
        <v>65.5</v>
      </c>
      <c r="CF369" s="2" t="n">
        <v>97.45999999999999</v>
      </c>
      <c r="CG369" s="2" t="n">
        <v>100</v>
      </c>
      <c r="CH369" s="2" t="n">
        <v>65.5</v>
      </c>
      <c r="CI369" s="2" t="n">
        <v>97.45999999999999</v>
      </c>
      <c r="CJ369" s="2" t="n">
        <v>100</v>
      </c>
      <c r="CK369" s="2" t="n">
        <v>65.5</v>
      </c>
      <c r="CL369" s="2" t="n">
        <v>97.45999999999999</v>
      </c>
      <c r="CM369" s="2" t="n">
        <v>100</v>
      </c>
      <c r="CN369" s="2" t="n">
        <v>65.5</v>
      </c>
      <c r="CO369" s="2" t="n">
        <v>97.45999999999999</v>
      </c>
      <c r="CP369" s="2" t="n">
        <v>100</v>
      </c>
      <c r="CQ369" s="2" t="n">
        <v>65.5</v>
      </c>
      <c r="CR369" s="2" t="n">
        <v>97.45999999999999</v>
      </c>
      <c r="CS369" s="2" t="n">
        <v>100</v>
      </c>
      <c r="CT369" s="2" t="n">
        <v>65.5</v>
      </c>
      <c r="CU369" s="2" t="n">
        <v>97.45999999999999</v>
      </c>
      <c r="CV369" s="2" t="n">
        <v>100</v>
      </c>
      <c r="CW369" s="2" t="n">
        <v>65.5</v>
      </c>
      <c r="CX369" s="2" t="n">
        <v>97.45999999999999</v>
      </c>
      <c r="CY369" s="2" t="n">
        <v>100</v>
      </c>
      <c r="CZ369" s="2" t="n">
        <v>65.5</v>
      </c>
      <c r="DA369" s="2" t="n">
        <v>97.45999999999999</v>
      </c>
      <c r="DB369" s="2" t="n">
        <v>100</v>
      </c>
      <c r="DC369" s="2" t="n">
        <v>65.5</v>
      </c>
      <c r="DD369" s="2" t="n">
        <v>97.45999999999999</v>
      </c>
      <c r="DE369" s="2" t="n">
        <v>100</v>
      </c>
      <c r="DF369" s="2" t="n">
        <v>65.5</v>
      </c>
      <c r="DG369" s="2" t="n">
        <v>97.45999999999999</v>
      </c>
      <c r="DH369" s="2" t="n">
        <v>100</v>
      </c>
      <c r="DI369" s="2" t="n">
        <v>65.5</v>
      </c>
      <c r="DJ369" s="2" t="n">
        <v>97.45999999999999</v>
      </c>
      <c r="DK369" s="2" t="n">
        <v>100</v>
      </c>
      <c r="DL369" s="2" t="n">
        <v>65.5</v>
      </c>
      <c r="DM369" s="2" t="n">
        <v>97.45999999999999</v>
      </c>
      <c r="DN369" s="2" t="n">
        <v>100</v>
      </c>
      <c r="DO369" s="2" t="n">
        <v>65.5</v>
      </c>
      <c r="DP369" s="2" t="n">
        <v>97.45999999999999</v>
      </c>
      <c r="DQ369" s="2" t="n">
        <v>100</v>
      </c>
      <c r="DR369" s="2" t="n">
        <v>65.5</v>
      </c>
      <c r="DS369" s="2" t="n">
        <v>97.45999999999999</v>
      </c>
      <c r="DT369" s="2" t="n">
        <v>100</v>
      </c>
      <c r="DU369" s="2" t="n">
        <v>65.5</v>
      </c>
      <c r="DV369" s="2" t="n">
        <v>97.45999999999999</v>
      </c>
      <c r="DW369" s="2" t="n">
        <v>100</v>
      </c>
      <c r="DX369" s="2" t="n">
        <v>65.5</v>
      </c>
      <c r="DY369" s="2" t="n">
        <v>97.45999999999999</v>
      </c>
      <c r="DZ369" s="2" t="n">
        <v>100</v>
      </c>
      <c r="EA369" s="2" t="n">
        <v>65.5</v>
      </c>
      <c r="EB369" s="2" t="n">
        <v>97.45999999999999</v>
      </c>
      <c r="EC369" s="2" t="n">
        <v>100</v>
      </c>
      <c r="ED369" s="2" t="n">
        <v>65.5</v>
      </c>
      <c r="EE369" s="2" t="n">
        <v>97.45999999999999</v>
      </c>
      <c r="EF369" s="2" t="n">
        <v>100</v>
      </c>
      <c r="EG369" s="2" t="n">
        <v>65.5</v>
      </c>
      <c r="EH369" s="2" t="n">
        <v>97.45999999999999</v>
      </c>
      <c r="EI369" s="2" t="n">
        <v>100</v>
      </c>
      <c r="EJ369" s="2" t="n">
        <v>65.5</v>
      </c>
      <c r="EK369" s="2" t="n">
        <v>97.45999999999999</v>
      </c>
      <c r="EL369" s="2" t="n">
        <v>100</v>
      </c>
      <c r="EM369" s="2" t="n">
        <v>65.5</v>
      </c>
      <c r="EN369" s="2" t="n">
        <v>97.45999999999999</v>
      </c>
      <c r="EO369" s="2" t="n">
        <v>100</v>
      </c>
      <c r="EP369" s="2" t="n">
        <v>65.5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1.09</v>
      </c>
      <c r="P370" s="2" t="n">
        <v>1.09</v>
      </c>
      <c r="Q370" s="2" t="n">
        <v>0</v>
      </c>
      <c r="R370" s="2" t="n">
        <v>3.28</v>
      </c>
      <c r="S370" s="2" t="n">
        <v>3.28</v>
      </c>
      <c r="T370" s="2" t="n">
        <v>4.36</v>
      </c>
      <c r="U370" s="2" t="n">
        <v>7.21</v>
      </c>
      <c r="V370" s="2" t="n">
        <v>7.21</v>
      </c>
      <c r="W370" s="2" t="n">
        <v>8.73</v>
      </c>
      <c r="X370" s="2" t="n">
        <v>12.37</v>
      </c>
      <c r="Y370" s="2" t="n">
        <v>12.37</v>
      </c>
      <c r="Z370" s="2" t="n">
        <v>11.64</v>
      </c>
      <c r="AA370" s="2" t="n">
        <v>14.59</v>
      </c>
      <c r="AB370" s="2" t="n">
        <v>14.59</v>
      </c>
      <c r="AC370" s="2" t="n">
        <v>13.33</v>
      </c>
      <c r="AD370" s="2" t="n">
        <v>20.34</v>
      </c>
      <c r="AE370" s="2" t="n">
        <v>20.34</v>
      </c>
      <c r="AF370" s="2" t="n">
        <v>20.32</v>
      </c>
      <c r="AG370" s="2" t="n">
        <v>26.99</v>
      </c>
      <c r="AH370" s="2" t="n">
        <v>26.99</v>
      </c>
      <c r="AI370" s="2" t="n">
        <v>26.18</v>
      </c>
      <c r="AJ370" s="2" t="n">
        <v>32.96</v>
      </c>
      <c r="AK370" s="2" t="n">
        <v>32.96</v>
      </c>
      <c r="AL370" s="2" t="n">
        <v>32.56</v>
      </c>
      <c r="AM370" s="2" t="n">
        <v>37.63</v>
      </c>
      <c r="AN370" s="2" t="n">
        <v>37.63</v>
      </c>
      <c r="AO370" s="2" t="n">
        <v>37.01</v>
      </c>
      <c r="AP370" s="2" t="n">
        <v>41.46</v>
      </c>
      <c r="AQ370" s="2" t="n">
        <v>41.46</v>
      </c>
      <c r="AR370" s="2" t="n">
        <v>40.79</v>
      </c>
      <c r="AS370" s="2" t="n">
        <v>45.79</v>
      </c>
      <c r="AT370" s="2" t="n">
        <v>45.79</v>
      </c>
      <c r="AU370" s="2" t="n">
        <v>45</v>
      </c>
      <c r="AV370" s="2" t="n">
        <v>48.42</v>
      </c>
      <c r="AW370" s="2" t="n">
        <v>48.42</v>
      </c>
      <c r="AX370" s="2" t="n">
        <v>48.28</v>
      </c>
      <c r="AY370" s="2" t="n">
        <v>52.55</v>
      </c>
      <c r="AZ370" s="2" t="n">
        <v>52.55</v>
      </c>
      <c r="BA370" s="2" t="n">
        <v>52.46</v>
      </c>
      <c r="BB370" s="2" t="n">
        <v>56.39</v>
      </c>
      <c r="BC370" s="2" t="n">
        <v>56.39</v>
      </c>
      <c r="BD370" s="2" t="n">
        <v>56.4</v>
      </c>
      <c r="BE370" s="2" t="n">
        <v>61.96</v>
      </c>
      <c r="BF370" s="2" t="n">
        <v>62.37</v>
      </c>
      <c r="BG370" s="2" t="n">
        <v>62.18</v>
      </c>
      <c r="BH370" s="2" t="n">
        <v>64.34999999999999</v>
      </c>
      <c r="BI370" s="2" t="n">
        <v>66.89</v>
      </c>
      <c r="BJ370" s="2" t="n">
        <v>65.5</v>
      </c>
      <c r="BK370" s="2" t="n">
        <v>69.28</v>
      </c>
      <c r="BL370" s="2" t="n">
        <v>71.81</v>
      </c>
      <c r="BM370" s="2" t="n">
        <v>65.5</v>
      </c>
      <c r="BN370" s="2" t="n">
        <v>74</v>
      </c>
      <c r="BO370" s="2" t="n">
        <v>76.53</v>
      </c>
      <c r="BP370" s="2" t="n">
        <v>65.5</v>
      </c>
      <c r="BQ370" s="2" t="n">
        <v>78.43000000000001</v>
      </c>
      <c r="BR370" s="2" t="n">
        <v>80.97</v>
      </c>
      <c r="BS370" s="2" t="n">
        <v>65.5</v>
      </c>
      <c r="BT370" s="2" t="n">
        <v>82.25</v>
      </c>
      <c r="BU370" s="2" t="n">
        <v>84.79000000000001</v>
      </c>
      <c r="BV370" s="2" t="n">
        <v>65.5</v>
      </c>
      <c r="BW370" s="2" t="n">
        <v>87.03</v>
      </c>
      <c r="BX370" s="2" t="n">
        <v>89.56</v>
      </c>
      <c r="BY370" s="2" t="n">
        <v>65.5</v>
      </c>
      <c r="BZ370" s="2" t="n">
        <v>91.43000000000001</v>
      </c>
      <c r="CA370" s="2" t="n">
        <v>93.95999999999999</v>
      </c>
      <c r="CB370" s="2" t="n">
        <v>65.5</v>
      </c>
      <c r="CC370" s="2" t="n">
        <v>97.11</v>
      </c>
      <c r="CD370" s="2" t="n">
        <v>99.65000000000001</v>
      </c>
      <c r="CE370" s="2" t="n">
        <v>65.5</v>
      </c>
      <c r="CF370" s="2" t="n">
        <v>97.45999999999999</v>
      </c>
      <c r="CG370" s="2" t="n">
        <v>100</v>
      </c>
      <c r="CH370" s="2" t="n">
        <v>65.5</v>
      </c>
      <c r="CI370" s="2" t="n">
        <v>97.45999999999999</v>
      </c>
      <c r="CJ370" s="2" t="n">
        <v>100</v>
      </c>
      <c r="CK370" s="2" t="n">
        <v>65.5</v>
      </c>
      <c r="CL370" s="2" t="n">
        <v>97.45999999999999</v>
      </c>
      <c r="CM370" s="2" t="n">
        <v>100</v>
      </c>
      <c r="CN370" s="2" t="n">
        <v>65.5</v>
      </c>
      <c r="CO370" s="2" t="n">
        <v>97.45999999999999</v>
      </c>
      <c r="CP370" s="2" t="n">
        <v>100</v>
      </c>
      <c r="CQ370" s="2" t="n">
        <v>65.5</v>
      </c>
      <c r="CR370" s="2" t="n">
        <v>97.45999999999999</v>
      </c>
      <c r="CS370" s="2" t="n">
        <v>100</v>
      </c>
      <c r="CT370" s="2" t="n">
        <v>65.5</v>
      </c>
      <c r="CU370" s="2" t="n">
        <v>97.45999999999999</v>
      </c>
      <c r="CV370" s="2" t="n">
        <v>100</v>
      </c>
      <c r="CW370" s="2" t="n">
        <v>65.5</v>
      </c>
      <c r="CX370" s="2" t="n">
        <v>97.45999999999999</v>
      </c>
      <c r="CY370" s="2" t="n">
        <v>100</v>
      </c>
      <c r="CZ370" s="2" t="n">
        <v>65.5</v>
      </c>
      <c r="DA370" s="2" t="n">
        <v>97.45999999999999</v>
      </c>
      <c r="DB370" s="2" t="n">
        <v>100</v>
      </c>
      <c r="DC370" s="2" t="n">
        <v>65.5</v>
      </c>
      <c r="DD370" s="2" t="n">
        <v>97.45999999999999</v>
      </c>
      <c r="DE370" s="2" t="n">
        <v>100</v>
      </c>
      <c r="DF370" s="2" t="n">
        <v>65.5</v>
      </c>
      <c r="DG370" s="2" t="n">
        <v>97.45999999999999</v>
      </c>
      <c r="DH370" s="2" t="n">
        <v>100</v>
      </c>
      <c r="DI370" s="2" t="n">
        <v>65.5</v>
      </c>
      <c r="DJ370" s="2" t="n">
        <v>97.45999999999999</v>
      </c>
      <c r="DK370" s="2" t="n">
        <v>100</v>
      </c>
      <c r="DL370" s="2" t="n">
        <v>65.5</v>
      </c>
      <c r="DM370" s="2" t="n">
        <v>97.45999999999999</v>
      </c>
      <c r="DN370" s="2" t="n">
        <v>100</v>
      </c>
      <c r="DO370" s="2" t="n">
        <v>65.5</v>
      </c>
      <c r="DP370" s="2" t="n">
        <v>97.45999999999999</v>
      </c>
      <c r="DQ370" s="2" t="n">
        <v>100</v>
      </c>
      <c r="DR370" s="2" t="n">
        <v>65.5</v>
      </c>
      <c r="DS370" s="2" t="n">
        <v>97.45999999999999</v>
      </c>
      <c r="DT370" s="2" t="n">
        <v>100</v>
      </c>
      <c r="DU370" s="2" t="n">
        <v>65.5</v>
      </c>
      <c r="DV370" s="2" t="n">
        <v>97.45999999999999</v>
      </c>
      <c r="DW370" s="2" t="n">
        <v>100</v>
      </c>
      <c r="DX370" s="2" t="n">
        <v>65.5</v>
      </c>
      <c r="DY370" s="2" t="n">
        <v>97.45999999999999</v>
      </c>
      <c r="DZ370" s="2" t="n">
        <v>100</v>
      </c>
      <c r="EA370" s="2" t="n">
        <v>65.5</v>
      </c>
      <c r="EB370" s="2" t="n">
        <v>97.45999999999999</v>
      </c>
      <c r="EC370" s="2" t="n">
        <v>100</v>
      </c>
      <c r="ED370" s="2" t="n">
        <v>65.5</v>
      </c>
      <c r="EE370" s="2" t="n">
        <v>97.45999999999999</v>
      </c>
      <c r="EF370" s="2" t="n">
        <v>100</v>
      </c>
      <c r="EG370" s="2" t="n">
        <v>65.5</v>
      </c>
      <c r="EH370" s="2" t="n">
        <v>97.45999999999999</v>
      </c>
      <c r="EI370" s="2" t="n">
        <v>100</v>
      </c>
      <c r="EJ370" s="2" t="n">
        <v>65.5</v>
      </c>
      <c r="EK370" s="2" t="n">
        <v>97.45999999999999</v>
      </c>
      <c r="EL370" s="2" t="n">
        <v>100</v>
      </c>
      <c r="EM370" s="2" t="n">
        <v>65.5</v>
      </c>
      <c r="EN370" s="2" t="n">
        <v>97.45999999999999</v>
      </c>
      <c r="EO370" s="2" t="n">
        <v>100</v>
      </c>
      <c r="EP370" s="2" t="n">
        <v>65.5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1.09</v>
      </c>
      <c r="P371" s="2" t="n">
        <v>1.09</v>
      </c>
      <c r="Q371" s="2" t="n">
        <v>0</v>
      </c>
      <c r="R371" s="2" t="n">
        <v>3.28</v>
      </c>
      <c r="S371" s="2" t="n">
        <v>3.28</v>
      </c>
      <c r="T371" s="2" t="n">
        <v>4.36</v>
      </c>
      <c r="U371" s="2" t="n">
        <v>7.21</v>
      </c>
      <c r="V371" s="2" t="n">
        <v>7.21</v>
      </c>
      <c r="W371" s="2" t="n">
        <v>8.73</v>
      </c>
      <c r="X371" s="2" t="n">
        <v>12.37</v>
      </c>
      <c r="Y371" s="2" t="n">
        <v>12.37</v>
      </c>
      <c r="Z371" s="2" t="n">
        <v>11.64</v>
      </c>
      <c r="AA371" s="2" t="n">
        <v>14.59</v>
      </c>
      <c r="AB371" s="2" t="n">
        <v>14.59</v>
      </c>
      <c r="AC371" s="2" t="n">
        <v>13.33</v>
      </c>
      <c r="AD371" s="2" t="n">
        <v>20.34</v>
      </c>
      <c r="AE371" s="2" t="n">
        <v>20.34</v>
      </c>
      <c r="AF371" s="2" t="n">
        <v>20.32</v>
      </c>
      <c r="AG371" s="2" t="n">
        <v>26.99</v>
      </c>
      <c r="AH371" s="2" t="n">
        <v>26.99</v>
      </c>
      <c r="AI371" s="2" t="n">
        <v>26.18</v>
      </c>
      <c r="AJ371" s="2" t="n">
        <v>32.96</v>
      </c>
      <c r="AK371" s="2" t="n">
        <v>32.96</v>
      </c>
      <c r="AL371" s="2" t="n">
        <v>32.56</v>
      </c>
      <c r="AM371" s="2" t="n">
        <v>37.63</v>
      </c>
      <c r="AN371" s="2" t="n">
        <v>37.63</v>
      </c>
      <c r="AO371" s="2" t="n">
        <v>37.01</v>
      </c>
      <c r="AP371" s="2" t="n">
        <v>41.46</v>
      </c>
      <c r="AQ371" s="2" t="n">
        <v>41.46</v>
      </c>
      <c r="AR371" s="2" t="n">
        <v>40.79</v>
      </c>
      <c r="AS371" s="2" t="n">
        <v>45.79</v>
      </c>
      <c r="AT371" s="2" t="n">
        <v>45.79</v>
      </c>
      <c r="AU371" s="2" t="n">
        <v>45</v>
      </c>
      <c r="AV371" s="2" t="n">
        <v>48.42</v>
      </c>
      <c r="AW371" s="2" t="n">
        <v>48.42</v>
      </c>
      <c r="AX371" s="2" t="n">
        <v>48.28</v>
      </c>
      <c r="AY371" s="2" t="n">
        <v>52.55</v>
      </c>
      <c r="AZ371" s="2" t="n">
        <v>52.55</v>
      </c>
      <c r="BA371" s="2" t="n">
        <v>52.46</v>
      </c>
      <c r="BB371" s="2" t="n">
        <v>56.39</v>
      </c>
      <c r="BC371" s="2" t="n">
        <v>56.39</v>
      </c>
      <c r="BD371" s="2" t="n">
        <v>56.4</v>
      </c>
      <c r="BE371" s="2" t="n">
        <v>61.96</v>
      </c>
      <c r="BF371" s="2" t="n">
        <v>62.37</v>
      </c>
      <c r="BG371" s="2" t="n">
        <v>62.18</v>
      </c>
      <c r="BH371" s="2" t="n">
        <v>64.34999999999999</v>
      </c>
      <c r="BI371" s="2" t="n">
        <v>66.89</v>
      </c>
      <c r="BJ371" s="2" t="n">
        <v>65.5</v>
      </c>
      <c r="BK371" s="2" t="n">
        <v>69.28</v>
      </c>
      <c r="BL371" s="2" t="n">
        <v>71.81</v>
      </c>
      <c r="BM371" s="2" t="n">
        <v>65.5</v>
      </c>
      <c r="BN371" s="2" t="n">
        <v>74</v>
      </c>
      <c r="BO371" s="2" t="n">
        <v>76.53</v>
      </c>
      <c r="BP371" s="2" t="n">
        <v>65.5</v>
      </c>
      <c r="BQ371" s="2" t="n">
        <v>78.43000000000001</v>
      </c>
      <c r="BR371" s="2" t="n">
        <v>80.97</v>
      </c>
      <c r="BS371" s="2" t="n">
        <v>65.5</v>
      </c>
      <c r="BT371" s="2" t="n">
        <v>82.25</v>
      </c>
      <c r="BU371" s="2" t="n">
        <v>84.79000000000001</v>
      </c>
      <c r="BV371" s="2" t="n">
        <v>65.5</v>
      </c>
      <c r="BW371" s="2" t="n">
        <v>87.03</v>
      </c>
      <c r="BX371" s="2" t="n">
        <v>89.56</v>
      </c>
      <c r="BY371" s="2" t="n">
        <v>65.5</v>
      </c>
      <c r="BZ371" s="2" t="n">
        <v>91.43000000000001</v>
      </c>
      <c r="CA371" s="2" t="n">
        <v>93.95999999999999</v>
      </c>
      <c r="CB371" s="2" t="n">
        <v>65.5</v>
      </c>
      <c r="CC371" s="2" t="n">
        <v>97.11</v>
      </c>
      <c r="CD371" s="2" t="n">
        <v>99.65000000000001</v>
      </c>
      <c r="CE371" s="2" t="n">
        <v>65.5</v>
      </c>
      <c r="CF371" s="2" t="n">
        <v>97.45999999999999</v>
      </c>
      <c r="CG371" s="2" t="n">
        <v>100</v>
      </c>
      <c r="CH371" s="2" t="n">
        <v>65.5</v>
      </c>
      <c r="CI371" s="2" t="n">
        <v>97.45999999999999</v>
      </c>
      <c r="CJ371" s="2" t="n">
        <v>100</v>
      </c>
      <c r="CK371" s="2" t="n">
        <v>65.5</v>
      </c>
      <c r="CL371" s="2" t="n">
        <v>97.45999999999999</v>
      </c>
      <c r="CM371" s="2" t="n">
        <v>100</v>
      </c>
      <c r="CN371" s="2" t="n">
        <v>65.5</v>
      </c>
      <c r="CO371" s="2" t="n">
        <v>97.45999999999999</v>
      </c>
      <c r="CP371" s="2" t="n">
        <v>100</v>
      </c>
      <c r="CQ371" s="2" t="n">
        <v>65.5</v>
      </c>
      <c r="CR371" s="2" t="n">
        <v>97.45999999999999</v>
      </c>
      <c r="CS371" s="2" t="n">
        <v>100</v>
      </c>
      <c r="CT371" s="2" t="n">
        <v>65.5</v>
      </c>
      <c r="CU371" s="2" t="n">
        <v>97.45999999999999</v>
      </c>
      <c r="CV371" s="2" t="n">
        <v>100</v>
      </c>
      <c r="CW371" s="2" t="n">
        <v>65.5</v>
      </c>
      <c r="CX371" s="2" t="n">
        <v>97.45999999999999</v>
      </c>
      <c r="CY371" s="2" t="n">
        <v>100</v>
      </c>
      <c r="CZ371" s="2" t="n">
        <v>65.5</v>
      </c>
      <c r="DA371" s="2" t="n">
        <v>97.45999999999999</v>
      </c>
      <c r="DB371" s="2" t="n">
        <v>100</v>
      </c>
      <c r="DC371" s="2" t="n">
        <v>65.5</v>
      </c>
      <c r="DD371" s="2" t="n">
        <v>97.45999999999999</v>
      </c>
      <c r="DE371" s="2" t="n">
        <v>100</v>
      </c>
      <c r="DF371" s="2" t="n">
        <v>65.5</v>
      </c>
      <c r="DG371" s="2" t="n">
        <v>97.45999999999999</v>
      </c>
      <c r="DH371" s="2" t="n">
        <v>100</v>
      </c>
      <c r="DI371" s="2" t="n">
        <v>65.5</v>
      </c>
      <c r="DJ371" s="2" t="n">
        <v>97.45999999999999</v>
      </c>
      <c r="DK371" s="2" t="n">
        <v>100</v>
      </c>
      <c r="DL371" s="2" t="n">
        <v>65.5</v>
      </c>
      <c r="DM371" s="2" t="n">
        <v>97.45999999999999</v>
      </c>
      <c r="DN371" s="2" t="n">
        <v>100</v>
      </c>
      <c r="DO371" s="2" t="n">
        <v>65.5</v>
      </c>
      <c r="DP371" s="2" t="n">
        <v>97.45999999999999</v>
      </c>
      <c r="DQ371" s="2" t="n">
        <v>100</v>
      </c>
      <c r="DR371" s="2" t="n">
        <v>65.5</v>
      </c>
      <c r="DS371" s="2" t="n">
        <v>97.45999999999999</v>
      </c>
      <c r="DT371" s="2" t="n">
        <v>100</v>
      </c>
      <c r="DU371" s="2" t="n">
        <v>65.5</v>
      </c>
      <c r="DV371" s="2" t="n">
        <v>97.45999999999999</v>
      </c>
      <c r="DW371" s="2" t="n">
        <v>100</v>
      </c>
      <c r="DX371" s="2" t="n">
        <v>65.5</v>
      </c>
      <c r="DY371" s="2" t="n">
        <v>97.45999999999999</v>
      </c>
      <c r="DZ371" s="2" t="n">
        <v>100</v>
      </c>
      <c r="EA371" s="2" t="n">
        <v>65.5</v>
      </c>
      <c r="EB371" s="2" t="n">
        <v>97.45999999999999</v>
      </c>
      <c r="EC371" s="2" t="n">
        <v>100</v>
      </c>
      <c r="ED371" s="2" t="n">
        <v>65.5</v>
      </c>
      <c r="EE371" s="2" t="n">
        <v>97.45999999999999</v>
      </c>
      <c r="EF371" s="2" t="n">
        <v>100</v>
      </c>
      <c r="EG371" s="2" t="n">
        <v>65.5</v>
      </c>
      <c r="EH371" s="2" t="n">
        <v>97.45999999999999</v>
      </c>
      <c r="EI371" s="2" t="n">
        <v>100</v>
      </c>
      <c r="EJ371" s="2" t="n">
        <v>65.5</v>
      </c>
      <c r="EK371" s="2" t="n">
        <v>97.45999999999999</v>
      </c>
      <c r="EL371" s="2" t="n">
        <v>100</v>
      </c>
      <c r="EM371" s="2" t="n">
        <v>65.5</v>
      </c>
      <c r="EN371" s="2" t="n">
        <v>97.45999999999999</v>
      </c>
      <c r="EO371" s="2" t="n">
        <v>100</v>
      </c>
      <c r="EP371" s="2" t="n">
        <v>65.5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1.09</v>
      </c>
      <c r="P372" s="2" t="n">
        <v>1.09</v>
      </c>
      <c r="Q372" s="2" t="n">
        <v>0</v>
      </c>
      <c r="R372" s="2" t="n">
        <v>3.28</v>
      </c>
      <c r="S372" s="2" t="n">
        <v>3.28</v>
      </c>
      <c r="T372" s="2" t="n">
        <v>4.36</v>
      </c>
      <c r="U372" s="2" t="n">
        <v>7.21</v>
      </c>
      <c r="V372" s="2" t="n">
        <v>7.21</v>
      </c>
      <c r="W372" s="2" t="n">
        <v>8.73</v>
      </c>
      <c r="X372" s="2" t="n">
        <v>12.37</v>
      </c>
      <c r="Y372" s="2" t="n">
        <v>12.37</v>
      </c>
      <c r="Z372" s="2" t="n">
        <v>11.64</v>
      </c>
      <c r="AA372" s="2" t="n">
        <v>14.59</v>
      </c>
      <c r="AB372" s="2" t="n">
        <v>14.59</v>
      </c>
      <c r="AC372" s="2" t="n">
        <v>13.33</v>
      </c>
      <c r="AD372" s="2" t="n">
        <v>20.34</v>
      </c>
      <c r="AE372" s="2" t="n">
        <v>20.34</v>
      </c>
      <c r="AF372" s="2" t="n">
        <v>20.32</v>
      </c>
      <c r="AG372" s="2" t="n">
        <v>26.99</v>
      </c>
      <c r="AH372" s="2" t="n">
        <v>26.99</v>
      </c>
      <c r="AI372" s="2" t="n">
        <v>26.18</v>
      </c>
      <c r="AJ372" s="2" t="n">
        <v>32.96</v>
      </c>
      <c r="AK372" s="2" t="n">
        <v>32.96</v>
      </c>
      <c r="AL372" s="2" t="n">
        <v>32.56</v>
      </c>
      <c r="AM372" s="2" t="n">
        <v>37.63</v>
      </c>
      <c r="AN372" s="2" t="n">
        <v>37.63</v>
      </c>
      <c r="AO372" s="2" t="n">
        <v>37.01</v>
      </c>
      <c r="AP372" s="2" t="n">
        <v>41.46</v>
      </c>
      <c r="AQ372" s="2" t="n">
        <v>41.46</v>
      </c>
      <c r="AR372" s="2" t="n">
        <v>40.79</v>
      </c>
      <c r="AS372" s="2" t="n">
        <v>45.79</v>
      </c>
      <c r="AT372" s="2" t="n">
        <v>45.79</v>
      </c>
      <c r="AU372" s="2" t="n">
        <v>45</v>
      </c>
      <c r="AV372" s="2" t="n">
        <v>48.42</v>
      </c>
      <c r="AW372" s="2" t="n">
        <v>48.42</v>
      </c>
      <c r="AX372" s="2" t="n">
        <v>48.28</v>
      </c>
      <c r="AY372" s="2" t="n">
        <v>52.55</v>
      </c>
      <c r="AZ372" s="2" t="n">
        <v>52.55</v>
      </c>
      <c r="BA372" s="2" t="n">
        <v>52.46</v>
      </c>
      <c r="BB372" s="2" t="n">
        <v>56.39</v>
      </c>
      <c r="BC372" s="2" t="n">
        <v>56.39</v>
      </c>
      <c r="BD372" s="2" t="n">
        <v>56.4</v>
      </c>
      <c r="BE372" s="2" t="n">
        <v>61.96</v>
      </c>
      <c r="BF372" s="2" t="n">
        <v>62.37</v>
      </c>
      <c r="BG372" s="2" t="n">
        <v>62.18</v>
      </c>
      <c r="BH372" s="2" t="n">
        <v>64.34999999999999</v>
      </c>
      <c r="BI372" s="2" t="n">
        <v>66.89</v>
      </c>
      <c r="BJ372" s="2" t="n">
        <v>65.5</v>
      </c>
      <c r="BK372" s="2" t="n">
        <v>69.28</v>
      </c>
      <c r="BL372" s="2" t="n">
        <v>71.81</v>
      </c>
      <c r="BM372" s="2" t="n">
        <v>65.5</v>
      </c>
      <c r="BN372" s="2" t="n">
        <v>74</v>
      </c>
      <c r="BO372" s="2" t="n">
        <v>76.53</v>
      </c>
      <c r="BP372" s="2" t="n">
        <v>65.5</v>
      </c>
      <c r="BQ372" s="2" t="n">
        <v>78.43000000000001</v>
      </c>
      <c r="BR372" s="2" t="n">
        <v>80.97</v>
      </c>
      <c r="BS372" s="2" t="n">
        <v>65.5</v>
      </c>
      <c r="BT372" s="2" t="n">
        <v>82.25</v>
      </c>
      <c r="BU372" s="2" t="n">
        <v>84.79000000000001</v>
      </c>
      <c r="BV372" s="2" t="n">
        <v>65.5</v>
      </c>
      <c r="BW372" s="2" t="n">
        <v>87.03</v>
      </c>
      <c r="BX372" s="2" t="n">
        <v>89.56</v>
      </c>
      <c r="BY372" s="2" t="n">
        <v>65.5</v>
      </c>
      <c r="BZ372" s="2" t="n">
        <v>91.43000000000001</v>
      </c>
      <c r="CA372" s="2" t="n">
        <v>93.95999999999999</v>
      </c>
      <c r="CB372" s="2" t="n">
        <v>65.5</v>
      </c>
      <c r="CC372" s="2" t="n">
        <v>97.11</v>
      </c>
      <c r="CD372" s="2" t="n">
        <v>99.65000000000001</v>
      </c>
      <c r="CE372" s="2" t="n">
        <v>65.5</v>
      </c>
      <c r="CF372" s="2" t="n">
        <v>97.45999999999999</v>
      </c>
      <c r="CG372" s="2" t="n">
        <v>100</v>
      </c>
      <c r="CH372" s="2" t="n">
        <v>65.5</v>
      </c>
      <c r="CI372" s="2" t="n">
        <v>97.45999999999999</v>
      </c>
      <c r="CJ372" s="2" t="n">
        <v>100</v>
      </c>
      <c r="CK372" s="2" t="n">
        <v>65.5</v>
      </c>
      <c r="CL372" s="2" t="n">
        <v>97.45999999999999</v>
      </c>
      <c r="CM372" s="2" t="n">
        <v>100</v>
      </c>
      <c r="CN372" s="2" t="n">
        <v>65.5</v>
      </c>
      <c r="CO372" s="2" t="n">
        <v>97.45999999999999</v>
      </c>
      <c r="CP372" s="2" t="n">
        <v>100</v>
      </c>
      <c r="CQ372" s="2" t="n">
        <v>65.5</v>
      </c>
      <c r="CR372" s="2" t="n">
        <v>97.45999999999999</v>
      </c>
      <c r="CS372" s="2" t="n">
        <v>100</v>
      </c>
      <c r="CT372" s="2" t="n">
        <v>65.5</v>
      </c>
      <c r="CU372" s="2" t="n">
        <v>97.45999999999999</v>
      </c>
      <c r="CV372" s="2" t="n">
        <v>100</v>
      </c>
      <c r="CW372" s="2" t="n">
        <v>65.5</v>
      </c>
      <c r="CX372" s="2" t="n">
        <v>97.45999999999999</v>
      </c>
      <c r="CY372" s="2" t="n">
        <v>100</v>
      </c>
      <c r="CZ372" s="2" t="n">
        <v>65.5</v>
      </c>
      <c r="DA372" s="2" t="n">
        <v>97.45999999999999</v>
      </c>
      <c r="DB372" s="2" t="n">
        <v>100</v>
      </c>
      <c r="DC372" s="2" t="n">
        <v>65.5</v>
      </c>
      <c r="DD372" s="2" t="n">
        <v>97.45999999999999</v>
      </c>
      <c r="DE372" s="2" t="n">
        <v>100</v>
      </c>
      <c r="DF372" s="2" t="n">
        <v>65.5</v>
      </c>
      <c r="DG372" s="2" t="n">
        <v>97.45999999999999</v>
      </c>
      <c r="DH372" s="2" t="n">
        <v>100</v>
      </c>
      <c r="DI372" s="2" t="n">
        <v>65.5</v>
      </c>
      <c r="DJ372" s="2" t="n">
        <v>97.45999999999999</v>
      </c>
      <c r="DK372" s="2" t="n">
        <v>100</v>
      </c>
      <c r="DL372" s="2" t="n">
        <v>65.5</v>
      </c>
      <c r="DM372" s="2" t="n">
        <v>97.45999999999999</v>
      </c>
      <c r="DN372" s="2" t="n">
        <v>100</v>
      </c>
      <c r="DO372" s="2" t="n">
        <v>65.5</v>
      </c>
      <c r="DP372" s="2" t="n">
        <v>97.45999999999999</v>
      </c>
      <c r="DQ372" s="2" t="n">
        <v>100</v>
      </c>
      <c r="DR372" s="2" t="n">
        <v>65.5</v>
      </c>
      <c r="DS372" s="2" t="n">
        <v>97.45999999999999</v>
      </c>
      <c r="DT372" s="2" t="n">
        <v>100</v>
      </c>
      <c r="DU372" s="2" t="n">
        <v>65.5</v>
      </c>
      <c r="DV372" s="2" t="n">
        <v>97.45999999999999</v>
      </c>
      <c r="DW372" s="2" t="n">
        <v>100</v>
      </c>
      <c r="DX372" s="2" t="n">
        <v>65.5</v>
      </c>
      <c r="DY372" s="2" t="n">
        <v>97.45999999999999</v>
      </c>
      <c r="DZ372" s="2" t="n">
        <v>100</v>
      </c>
      <c r="EA372" s="2" t="n">
        <v>65.5</v>
      </c>
      <c r="EB372" s="2" t="n">
        <v>97.45999999999999</v>
      </c>
      <c r="EC372" s="2" t="n">
        <v>100</v>
      </c>
      <c r="ED372" s="2" t="n">
        <v>65.5</v>
      </c>
      <c r="EE372" s="2" t="n">
        <v>97.45999999999999</v>
      </c>
      <c r="EF372" s="2" t="n">
        <v>100</v>
      </c>
      <c r="EG372" s="2" t="n">
        <v>65.5</v>
      </c>
      <c r="EH372" s="2" t="n">
        <v>97.45999999999999</v>
      </c>
      <c r="EI372" s="2" t="n">
        <v>100</v>
      </c>
      <c r="EJ372" s="2" t="n">
        <v>65.5</v>
      </c>
      <c r="EK372" s="2" t="n">
        <v>97.45999999999999</v>
      </c>
      <c r="EL372" s="2" t="n">
        <v>100</v>
      </c>
      <c r="EM372" s="2" t="n">
        <v>65.5</v>
      </c>
      <c r="EN372" s="2" t="n">
        <v>97.45999999999999</v>
      </c>
      <c r="EO372" s="2" t="n">
        <v>100</v>
      </c>
      <c r="EP372" s="2" t="n">
        <v>65.5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1.09</v>
      </c>
      <c r="P373" s="2" t="n">
        <v>1.09</v>
      </c>
      <c r="Q373" s="2" t="n">
        <v>0</v>
      </c>
      <c r="R373" s="2" t="n">
        <v>3.28</v>
      </c>
      <c r="S373" s="2" t="n">
        <v>3.28</v>
      </c>
      <c r="T373" s="2" t="n">
        <v>4.36</v>
      </c>
      <c r="U373" s="2" t="n">
        <v>7.21</v>
      </c>
      <c r="V373" s="2" t="n">
        <v>7.21</v>
      </c>
      <c r="W373" s="2" t="n">
        <v>8.73</v>
      </c>
      <c r="X373" s="2" t="n">
        <v>12.37</v>
      </c>
      <c r="Y373" s="2" t="n">
        <v>12.37</v>
      </c>
      <c r="Z373" s="2" t="n">
        <v>11.64</v>
      </c>
      <c r="AA373" s="2" t="n">
        <v>14.59</v>
      </c>
      <c r="AB373" s="2" t="n">
        <v>14.59</v>
      </c>
      <c r="AC373" s="2" t="n">
        <v>13.33</v>
      </c>
      <c r="AD373" s="2" t="n">
        <v>20.34</v>
      </c>
      <c r="AE373" s="2" t="n">
        <v>20.34</v>
      </c>
      <c r="AF373" s="2" t="n">
        <v>20.32</v>
      </c>
      <c r="AG373" s="2" t="n">
        <v>26.99</v>
      </c>
      <c r="AH373" s="2" t="n">
        <v>26.99</v>
      </c>
      <c r="AI373" s="2" t="n">
        <v>26.18</v>
      </c>
      <c r="AJ373" s="2" t="n">
        <v>32.96</v>
      </c>
      <c r="AK373" s="2" t="n">
        <v>32.96</v>
      </c>
      <c r="AL373" s="2" t="n">
        <v>32.56</v>
      </c>
      <c r="AM373" s="2" t="n">
        <v>37.63</v>
      </c>
      <c r="AN373" s="2" t="n">
        <v>37.63</v>
      </c>
      <c r="AO373" s="2" t="n">
        <v>37.01</v>
      </c>
      <c r="AP373" s="2" t="n">
        <v>41.46</v>
      </c>
      <c r="AQ373" s="2" t="n">
        <v>41.46</v>
      </c>
      <c r="AR373" s="2" t="n">
        <v>40.79</v>
      </c>
      <c r="AS373" s="2" t="n">
        <v>45.79</v>
      </c>
      <c r="AT373" s="2" t="n">
        <v>45.79</v>
      </c>
      <c r="AU373" s="2" t="n">
        <v>45</v>
      </c>
      <c r="AV373" s="2" t="n">
        <v>48.42</v>
      </c>
      <c r="AW373" s="2" t="n">
        <v>48.42</v>
      </c>
      <c r="AX373" s="2" t="n">
        <v>48.28</v>
      </c>
      <c r="AY373" s="2" t="n">
        <v>52.55</v>
      </c>
      <c r="AZ373" s="2" t="n">
        <v>52.55</v>
      </c>
      <c r="BA373" s="2" t="n">
        <v>52.46</v>
      </c>
      <c r="BB373" s="2" t="n">
        <v>56.39</v>
      </c>
      <c r="BC373" s="2" t="n">
        <v>56.39</v>
      </c>
      <c r="BD373" s="2" t="n">
        <v>56.4</v>
      </c>
      <c r="BE373" s="2" t="n">
        <v>61.96</v>
      </c>
      <c r="BF373" s="2" t="n">
        <v>62.37</v>
      </c>
      <c r="BG373" s="2" t="n">
        <v>62.18</v>
      </c>
      <c r="BH373" s="2" t="n">
        <v>64.34999999999999</v>
      </c>
      <c r="BI373" s="2" t="n">
        <v>66.89</v>
      </c>
      <c r="BJ373" s="2" t="n">
        <v>65.5</v>
      </c>
      <c r="BK373" s="2" t="n">
        <v>69.28</v>
      </c>
      <c r="BL373" s="2" t="n">
        <v>71.81</v>
      </c>
      <c r="BM373" s="2" t="n">
        <v>65.5</v>
      </c>
      <c r="BN373" s="2" t="n">
        <v>74</v>
      </c>
      <c r="BO373" s="2" t="n">
        <v>76.53</v>
      </c>
      <c r="BP373" s="2" t="n">
        <v>65.5</v>
      </c>
      <c r="BQ373" s="2" t="n">
        <v>78.43000000000001</v>
      </c>
      <c r="BR373" s="2" t="n">
        <v>80.97</v>
      </c>
      <c r="BS373" s="2" t="n">
        <v>65.5</v>
      </c>
      <c r="BT373" s="2" t="n">
        <v>82.25</v>
      </c>
      <c r="BU373" s="2" t="n">
        <v>84.79000000000001</v>
      </c>
      <c r="BV373" s="2" t="n">
        <v>65.5</v>
      </c>
      <c r="BW373" s="2" t="n">
        <v>87.03</v>
      </c>
      <c r="BX373" s="2" t="n">
        <v>89.56</v>
      </c>
      <c r="BY373" s="2" t="n">
        <v>65.5</v>
      </c>
      <c r="BZ373" s="2" t="n">
        <v>91.43000000000001</v>
      </c>
      <c r="CA373" s="2" t="n">
        <v>93.95999999999999</v>
      </c>
      <c r="CB373" s="2" t="n">
        <v>65.5</v>
      </c>
      <c r="CC373" s="2" t="n">
        <v>97.11</v>
      </c>
      <c r="CD373" s="2" t="n">
        <v>99.65000000000001</v>
      </c>
      <c r="CE373" s="2" t="n">
        <v>65.5</v>
      </c>
      <c r="CF373" s="2" t="n">
        <v>97.45999999999999</v>
      </c>
      <c r="CG373" s="2" t="n">
        <v>100</v>
      </c>
      <c r="CH373" s="2" t="n">
        <v>65.5</v>
      </c>
      <c r="CI373" s="2" t="n">
        <v>97.45999999999999</v>
      </c>
      <c r="CJ373" s="2" t="n">
        <v>100</v>
      </c>
      <c r="CK373" s="2" t="n">
        <v>65.5</v>
      </c>
      <c r="CL373" s="2" t="n">
        <v>97.45999999999999</v>
      </c>
      <c r="CM373" s="2" t="n">
        <v>100</v>
      </c>
      <c r="CN373" s="2" t="n">
        <v>65.5</v>
      </c>
      <c r="CO373" s="2" t="n">
        <v>97.45999999999999</v>
      </c>
      <c r="CP373" s="2" t="n">
        <v>100</v>
      </c>
      <c r="CQ373" s="2" t="n">
        <v>65.5</v>
      </c>
      <c r="CR373" s="2" t="n">
        <v>97.45999999999999</v>
      </c>
      <c r="CS373" s="2" t="n">
        <v>100</v>
      </c>
      <c r="CT373" s="2" t="n">
        <v>65.5</v>
      </c>
      <c r="CU373" s="2" t="n">
        <v>97.45999999999999</v>
      </c>
      <c r="CV373" s="2" t="n">
        <v>100</v>
      </c>
      <c r="CW373" s="2" t="n">
        <v>65.5</v>
      </c>
      <c r="CX373" s="2" t="n">
        <v>97.45999999999999</v>
      </c>
      <c r="CY373" s="2" t="n">
        <v>100</v>
      </c>
      <c r="CZ373" s="2" t="n">
        <v>65.5</v>
      </c>
      <c r="DA373" s="2" t="n">
        <v>97.45999999999999</v>
      </c>
      <c r="DB373" s="2" t="n">
        <v>100</v>
      </c>
      <c r="DC373" s="2" t="n">
        <v>65.5</v>
      </c>
      <c r="DD373" s="2" t="n">
        <v>97.45999999999999</v>
      </c>
      <c r="DE373" s="2" t="n">
        <v>100</v>
      </c>
      <c r="DF373" s="2" t="n">
        <v>65.5</v>
      </c>
      <c r="DG373" s="2" t="n">
        <v>97.45999999999999</v>
      </c>
      <c r="DH373" s="2" t="n">
        <v>100</v>
      </c>
      <c r="DI373" s="2" t="n">
        <v>65.5</v>
      </c>
      <c r="DJ373" s="2" t="n">
        <v>97.45999999999999</v>
      </c>
      <c r="DK373" s="2" t="n">
        <v>100</v>
      </c>
      <c r="DL373" s="2" t="n">
        <v>65.5</v>
      </c>
      <c r="DM373" s="2" t="n">
        <v>97.45999999999999</v>
      </c>
      <c r="DN373" s="2" t="n">
        <v>100</v>
      </c>
      <c r="DO373" s="2" t="n">
        <v>65.5</v>
      </c>
      <c r="DP373" s="2" t="n">
        <v>97.45999999999999</v>
      </c>
      <c r="DQ373" s="2" t="n">
        <v>100</v>
      </c>
      <c r="DR373" s="2" t="n">
        <v>65.5</v>
      </c>
      <c r="DS373" s="2" t="n">
        <v>97.45999999999999</v>
      </c>
      <c r="DT373" s="2" t="n">
        <v>100</v>
      </c>
      <c r="DU373" s="2" t="n">
        <v>65.5</v>
      </c>
      <c r="DV373" s="2" t="n">
        <v>97.45999999999999</v>
      </c>
      <c r="DW373" s="2" t="n">
        <v>100</v>
      </c>
      <c r="DX373" s="2" t="n">
        <v>65.5</v>
      </c>
      <c r="DY373" s="2" t="n">
        <v>97.45999999999999</v>
      </c>
      <c r="DZ373" s="2" t="n">
        <v>100</v>
      </c>
      <c r="EA373" s="2" t="n">
        <v>65.5</v>
      </c>
      <c r="EB373" s="2" t="n">
        <v>97.45999999999999</v>
      </c>
      <c r="EC373" s="2" t="n">
        <v>100</v>
      </c>
      <c r="ED373" s="2" t="n">
        <v>65.5</v>
      </c>
      <c r="EE373" s="2" t="n">
        <v>97.45999999999999</v>
      </c>
      <c r="EF373" s="2" t="n">
        <v>100</v>
      </c>
      <c r="EG373" s="2" t="n">
        <v>65.5</v>
      </c>
      <c r="EH373" s="2" t="n">
        <v>97.45999999999999</v>
      </c>
      <c r="EI373" s="2" t="n">
        <v>100</v>
      </c>
      <c r="EJ373" s="2" t="n">
        <v>65.5</v>
      </c>
      <c r="EK373" s="2" t="n">
        <v>97.45999999999999</v>
      </c>
      <c r="EL373" s="2" t="n">
        <v>100</v>
      </c>
      <c r="EM373" s="2" t="n">
        <v>65.5</v>
      </c>
      <c r="EN373" s="2" t="n">
        <v>97.45999999999999</v>
      </c>
      <c r="EO373" s="2" t="n">
        <v>100</v>
      </c>
      <c r="EP373" s="2" t="n">
        <v>65.5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1.09</v>
      </c>
      <c r="P374" s="2" t="n">
        <v>1.09</v>
      </c>
      <c r="Q374" s="2" t="n">
        <v>0</v>
      </c>
      <c r="R374" s="2" t="n">
        <v>3.28</v>
      </c>
      <c r="S374" s="2" t="n">
        <v>3.28</v>
      </c>
      <c r="T374" s="2" t="n">
        <v>4.36</v>
      </c>
      <c r="U374" s="2" t="n">
        <v>7.21</v>
      </c>
      <c r="V374" s="2" t="n">
        <v>7.21</v>
      </c>
      <c r="W374" s="2" t="n">
        <v>8.73</v>
      </c>
      <c r="X374" s="2" t="n">
        <v>12.37</v>
      </c>
      <c r="Y374" s="2" t="n">
        <v>12.37</v>
      </c>
      <c r="Z374" s="2" t="n">
        <v>11.64</v>
      </c>
      <c r="AA374" s="2" t="n">
        <v>14.59</v>
      </c>
      <c r="AB374" s="2" t="n">
        <v>14.59</v>
      </c>
      <c r="AC374" s="2" t="n">
        <v>13.33</v>
      </c>
      <c r="AD374" s="2" t="n">
        <v>20.34</v>
      </c>
      <c r="AE374" s="2" t="n">
        <v>20.34</v>
      </c>
      <c r="AF374" s="2" t="n">
        <v>20.32</v>
      </c>
      <c r="AG374" s="2" t="n">
        <v>26.99</v>
      </c>
      <c r="AH374" s="2" t="n">
        <v>26.99</v>
      </c>
      <c r="AI374" s="2" t="n">
        <v>26.18</v>
      </c>
      <c r="AJ374" s="2" t="n">
        <v>32.96</v>
      </c>
      <c r="AK374" s="2" t="n">
        <v>32.96</v>
      </c>
      <c r="AL374" s="2" t="n">
        <v>32.56</v>
      </c>
      <c r="AM374" s="2" t="n">
        <v>37.63</v>
      </c>
      <c r="AN374" s="2" t="n">
        <v>37.63</v>
      </c>
      <c r="AO374" s="2" t="n">
        <v>37.01</v>
      </c>
      <c r="AP374" s="2" t="n">
        <v>41.46</v>
      </c>
      <c r="AQ374" s="2" t="n">
        <v>41.46</v>
      </c>
      <c r="AR374" s="2" t="n">
        <v>40.79</v>
      </c>
      <c r="AS374" s="2" t="n">
        <v>45.79</v>
      </c>
      <c r="AT374" s="2" t="n">
        <v>45.79</v>
      </c>
      <c r="AU374" s="2" t="n">
        <v>45</v>
      </c>
      <c r="AV374" s="2" t="n">
        <v>48.42</v>
      </c>
      <c r="AW374" s="2" t="n">
        <v>48.42</v>
      </c>
      <c r="AX374" s="2" t="n">
        <v>48.28</v>
      </c>
      <c r="AY374" s="2" t="n">
        <v>52.55</v>
      </c>
      <c r="AZ374" s="2" t="n">
        <v>52.55</v>
      </c>
      <c r="BA374" s="2" t="n">
        <v>52.46</v>
      </c>
      <c r="BB374" s="2" t="n">
        <v>56.39</v>
      </c>
      <c r="BC374" s="2" t="n">
        <v>56.39</v>
      </c>
      <c r="BD374" s="2" t="n">
        <v>56.4</v>
      </c>
      <c r="BE374" s="2" t="n">
        <v>61.96</v>
      </c>
      <c r="BF374" s="2" t="n">
        <v>62.37</v>
      </c>
      <c r="BG374" s="2" t="n">
        <v>62.18</v>
      </c>
      <c r="BH374" s="2" t="n">
        <v>64.34999999999999</v>
      </c>
      <c r="BI374" s="2" t="n">
        <v>66.89</v>
      </c>
      <c r="BJ374" s="2" t="n">
        <v>65.5</v>
      </c>
      <c r="BK374" s="2" t="n">
        <v>69.28</v>
      </c>
      <c r="BL374" s="2" t="n">
        <v>71.81</v>
      </c>
      <c r="BM374" s="2" t="n">
        <v>65.5</v>
      </c>
      <c r="BN374" s="2" t="n">
        <v>74</v>
      </c>
      <c r="BO374" s="2" t="n">
        <v>76.53</v>
      </c>
      <c r="BP374" s="2" t="n">
        <v>65.5</v>
      </c>
      <c r="BQ374" s="2" t="n">
        <v>78.43000000000001</v>
      </c>
      <c r="BR374" s="2" t="n">
        <v>80.97</v>
      </c>
      <c r="BS374" s="2" t="n">
        <v>65.5</v>
      </c>
      <c r="BT374" s="2" t="n">
        <v>82.25</v>
      </c>
      <c r="BU374" s="2" t="n">
        <v>84.79000000000001</v>
      </c>
      <c r="BV374" s="2" t="n">
        <v>65.5</v>
      </c>
      <c r="BW374" s="2" t="n">
        <v>87.03</v>
      </c>
      <c r="BX374" s="2" t="n">
        <v>89.56</v>
      </c>
      <c r="BY374" s="2" t="n">
        <v>65.5</v>
      </c>
      <c r="BZ374" s="2" t="n">
        <v>91.43000000000001</v>
      </c>
      <c r="CA374" s="2" t="n">
        <v>93.95999999999999</v>
      </c>
      <c r="CB374" s="2" t="n">
        <v>65.5</v>
      </c>
      <c r="CC374" s="2" t="n">
        <v>97.11</v>
      </c>
      <c r="CD374" s="2" t="n">
        <v>99.65000000000001</v>
      </c>
      <c r="CE374" s="2" t="n">
        <v>65.5</v>
      </c>
      <c r="CF374" s="2" t="n">
        <v>97.45999999999999</v>
      </c>
      <c r="CG374" s="2" t="n">
        <v>100</v>
      </c>
      <c r="CH374" s="2" t="n">
        <v>65.5</v>
      </c>
      <c r="CI374" s="2" t="n">
        <v>97.45999999999999</v>
      </c>
      <c r="CJ374" s="2" t="n">
        <v>100</v>
      </c>
      <c r="CK374" s="2" t="n">
        <v>65.5</v>
      </c>
      <c r="CL374" s="2" t="n">
        <v>97.45999999999999</v>
      </c>
      <c r="CM374" s="2" t="n">
        <v>100</v>
      </c>
      <c r="CN374" s="2" t="n">
        <v>65.5</v>
      </c>
      <c r="CO374" s="2" t="n">
        <v>97.45999999999999</v>
      </c>
      <c r="CP374" s="2" t="n">
        <v>100</v>
      </c>
      <c r="CQ374" s="2" t="n">
        <v>65.5</v>
      </c>
      <c r="CR374" s="2" t="n">
        <v>97.45999999999999</v>
      </c>
      <c r="CS374" s="2" t="n">
        <v>100</v>
      </c>
      <c r="CT374" s="2" t="n">
        <v>65.5</v>
      </c>
      <c r="CU374" s="2" t="n">
        <v>97.45999999999999</v>
      </c>
      <c r="CV374" s="2" t="n">
        <v>100</v>
      </c>
      <c r="CW374" s="2" t="n">
        <v>65.5</v>
      </c>
      <c r="CX374" s="2" t="n">
        <v>97.45999999999999</v>
      </c>
      <c r="CY374" s="2" t="n">
        <v>100</v>
      </c>
      <c r="CZ374" s="2" t="n">
        <v>65.5</v>
      </c>
      <c r="DA374" s="2" t="n">
        <v>97.45999999999999</v>
      </c>
      <c r="DB374" s="2" t="n">
        <v>100</v>
      </c>
      <c r="DC374" s="2" t="n">
        <v>65.5</v>
      </c>
      <c r="DD374" s="2" t="n">
        <v>97.45999999999999</v>
      </c>
      <c r="DE374" s="2" t="n">
        <v>100</v>
      </c>
      <c r="DF374" s="2" t="n">
        <v>65.5</v>
      </c>
      <c r="DG374" s="2" t="n">
        <v>97.45999999999999</v>
      </c>
      <c r="DH374" s="2" t="n">
        <v>100</v>
      </c>
      <c r="DI374" s="2" t="n">
        <v>65.5</v>
      </c>
      <c r="DJ374" s="2" t="n">
        <v>97.45999999999999</v>
      </c>
      <c r="DK374" s="2" t="n">
        <v>100</v>
      </c>
      <c r="DL374" s="2" t="n">
        <v>65.5</v>
      </c>
      <c r="DM374" s="2" t="n">
        <v>97.45999999999999</v>
      </c>
      <c r="DN374" s="2" t="n">
        <v>100</v>
      </c>
      <c r="DO374" s="2" t="n">
        <v>65.5</v>
      </c>
      <c r="DP374" s="2" t="n">
        <v>97.45999999999999</v>
      </c>
      <c r="DQ374" s="2" t="n">
        <v>100</v>
      </c>
      <c r="DR374" s="2" t="n">
        <v>65.5</v>
      </c>
      <c r="DS374" s="2" t="n">
        <v>97.45999999999999</v>
      </c>
      <c r="DT374" s="2" t="n">
        <v>100</v>
      </c>
      <c r="DU374" s="2" t="n">
        <v>65.5</v>
      </c>
      <c r="DV374" s="2" t="n">
        <v>97.45999999999999</v>
      </c>
      <c r="DW374" s="2" t="n">
        <v>100</v>
      </c>
      <c r="DX374" s="2" t="n">
        <v>65.5</v>
      </c>
      <c r="DY374" s="2" t="n">
        <v>97.45999999999999</v>
      </c>
      <c r="DZ374" s="2" t="n">
        <v>100</v>
      </c>
      <c r="EA374" s="2" t="n">
        <v>65.5</v>
      </c>
      <c r="EB374" s="2" t="n">
        <v>97.45999999999999</v>
      </c>
      <c r="EC374" s="2" t="n">
        <v>100</v>
      </c>
      <c r="ED374" s="2" t="n">
        <v>65.5</v>
      </c>
      <c r="EE374" s="2" t="n">
        <v>97.45999999999999</v>
      </c>
      <c r="EF374" s="2" t="n">
        <v>100</v>
      </c>
      <c r="EG374" s="2" t="n">
        <v>65.5</v>
      </c>
      <c r="EH374" s="2" t="n">
        <v>97.45999999999999</v>
      </c>
      <c r="EI374" s="2" t="n">
        <v>100</v>
      </c>
      <c r="EJ374" s="2" t="n">
        <v>65.5</v>
      </c>
      <c r="EK374" s="2" t="n">
        <v>97.45999999999999</v>
      </c>
      <c r="EL374" s="2" t="n">
        <v>100</v>
      </c>
      <c r="EM374" s="2" t="n">
        <v>65.5</v>
      </c>
      <c r="EN374" s="2" t="n">
        <v>97.45999999999999</v>
      </c>
      <c r="EO374" s="2" t="n">
        <v>100</v>
      </c>
      <c r="EP374" s="2" t="n">
        <v>65.5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1.09</v>
      </c>
      <c r="P375" s="2" t="n">
        <v>1.09</v>
      </c>
      <c r="Q375" s="2" t="n">
        <v>0</v>
      </c>
      <c r="R375" s="2" t="n">
        <v>3.28</v>
      </c>
      <c r="S375" s="2" t="n">
        <v>3.28</v>
      </c>
      <c r="T375" s="2" t="n">
        <v>4.36</v>
      </c>
      <c r="U375" s="2" t="n">
        <v>7.21</v>
      </c>
      <c r="V375" s="2" t="n">
        <v>7.21</v>
      </c>
      <c r="W375" s="2" t="n">
        <v>8.73</v>
      </c>
      <c r="X375" s="2" t="n">
        <v>12.37</v>
      </c>
      <c r="Y375" s="2" t="n">
        <v>12.37</v>
      </c>
      <c r="Z375" s="2" t="n">
        <v>11.64</v>
      </c>
      <c r="AA375" s="2" t="n">
        <v>14.59</v>
      </c>
      <c r="AB375" s="2" t="n">
        <v>14.59</v>
      </c>
      <c r="AC375" s="2" t="n">
        <v>13.33</v>
      </c>
      <c r="AD375" s="2" t="n">
        <v>20.34</v>
      </c>
      <c r="AE375" s="2" t="n">
        <v>20.34</v>
      </c>
      <c r="AF375" s="2" t="n">
        <v>20.32</v>
      </c>
      <c r="AG375" s="2" t="n">
        <v>26.99</v>
      </c>
      <c r="AH375" s="2" t="n">
        <v>26.99</v>
      </c>
      <c r="AI375" s="2" t="n">
        <v>26.18</v>
      </c>
      <c r="AJ375" s="2" t="n">
        <v>32.96</v>
      </c>
      <c r="AK375" s="2" t="n">
        <v>32.96</v>
      </c>
      <c r="AL375" s="2" t="n">
        <v>32.56</v>
      </c>
      <c r="AM375" s="2" t="n">
        <v>37.63</v>
      </c>
      <c r="AN375" s="2" t="n">
        <v>37.63</v>
      </c>
      <c r="AO375" s="2" t="n">
        <v>37.01</v>
      </c>
      <c r="AP375" s="2" t="n">
        <v>41.46</v>
      </c>
      <c r="AQ375" s="2" t="n">
        <v>41.46</v>
      </c>
      <c r="AR375" s="2" t="n">
        <v>40.79</v>
      </c>
      <c r="AS375" s="2" t="n">
        <v>45.79</v>
      </c>
      <c r="AT375" s="2" t="n">
        <v>45.79</v>
      </c>
      <c r="AU375" s="2" t="n">
        <v>45</v>
      </c>
      <c r="AV375" s="2" t="n">
        <v>48.42</v>
      </c>
      <c r="AW375" s="2" t="n">
        <v>48.42</v>
      </c>
      <c r="AX375" s="2" t="n">
        <v>48.28</v>
      </c>
      <c r="AY375" s="2" t="n">
        <v>52.55</v>
      </c>
      <c r="AZ375" s="2" t="n">
        <v>52.55</v>
      </c>
      <c r="BA375" s="2" t="n">
        <v>52.46</v>
      </c>
      <c r="BB375" s="2" t="n">
        <v>56.39</v>
      </c>
      <c r="BC375" s="2" t="n">
        <v>56.39</v>
      </c>
      <c r="BD375" s="2" t="n">
        <v>56.4</v>
      </c>
      <c r="BE375" s="2" t="n">
        <v>61.96</v>
      </c>
      <c r="BF375" s="2" t="n">
        <v>62.37</v>
      </c>
      <c r="BG375" s="2" t="n">
        <v>62.18</v>
      </c>
      <c r="BH375" s="2" t="n">
        <v>64.34999999999999</v>
      </c>
      <c r="BI375" s="2" t="n">
        <v>66.89</v>
      </c>
      <c r="BJ375" s="2" t="n">
        <v>65.5</v>
      </c>
      <c r="BK375" s="2" t="n">
        <v>69.28</v>
      </c>
      <c r="BL375" s="2" t="n">
        <v>71.81</v>
      </c>
      <c r="BM375" s="2" t="n">
        <v>65.5</v>
      </c>
      <c r="BN375" s="2" t="n">
        <v>74</v>
      </c>
      <c r="BO375" s="2" t="n">
        <v>76.53</v>
      </c>
      <c r="BP375" s="2" t="n">
        <v>65.5</v>
      </c>
      <c r="BQ375" s="2" t="n">
        <v>78.43000000000001</v>
      </c>
      <c r="BR375" s="2" t="n">
        <v>80.97</v>
      </c>
      <c r="BS375" s="2" t="n">
        <v>65.5</v>
      </c>
      <c r="BT375" s="2" t="n">
        <v>82.25</v>
      </c>
      <c r="BU375" s="2" t="n">
        <v>84.79000000000001</v>
      </c>
      <c r="BV375" s="2" t="n">
        <v>65.5</v>
      </c>
      <c r="BW375" s="2" t="n">
        <v>87.03</v>
      </c>
      <c r="BX375" s="2" t="n">
        <v>89.56</v>
      </c>
      <c r="BY375" s="2" t="n">
        <v>65.5</v>
      </c>
      <c r="BZ375" s="2" t="n">
        <v>91.43000000000001</v>
      </c>
      <c r="CA375" s="2" t="n">
        <v>93.95999999999999</v>
      </c>
      <c r="CB375" s="2" t="n">
        <v>65.5</v>
      </c>
      <c r="CC375" s="2" t="n">
        <v>97.11</v>
      </c>
      <c r="CD375" s="2" t="n">
        <v>99.65000000000001</v>
      </c>
      <c r="CE375" s="2" t="n">
        <v>65.5</v>
      </c>
      <c r="CF375" s="2" t="n">
        <v>97.45999999999999</v>
      </c>
      <c r="CG375" s="2" t="n">
        <v>100</v>
      </c>
      <c r="CH375" s="2" t="n">
        <v>65.5</v>
      </c>
      <c r="CI375" s="2" t="n">
        <v>97.45999999999999</v>
      </c>
      <c r="CJ375" s="2" t="n">
        <v>100</v>
      </c>
      <c r="CK375" s="2" t="n">
        <v>65.5</v>
      </c>
      <c r="CL375" s="2" t="n">
        <v>97.45999999999999</v>
      </c>
      <c r="CM375" s="2" t="n">
        <v>100</v>
      </c>
      <c r="CN375" s="2" t="n">
        <v>65.5</v>
      </c>
      <c r="CO375" s="2" t="n">
        <v>97.45999999999999</v>
      </c>
      <c r="CP375" s="2" t="n">
        <v>100</v>
      </c>
      <c r="CQ375" s="2" t="n">
        <v>65.5</v>
      </c>
      <c r="CR375" s="2" t="n">
        <v>97.45999999999999</v>
      </c>
      <c r="CS375" s="2" t="n">
        <v>100</v>
      </c>
      <c r="CT375" s="2" t="n">
        <v>65.5</v>
      </c>
      <c r="CU375" s="2" t="n">
        <v>97.45999999999999</v>
      </c>
      <c r="CV375" s="2" t="n">
        <v>100</v>
      </c>
      <c r="CW375" s="2" t="n">
        <v>65.5</v>
      </c>
      <c r="CX375" s="2" t="n">
        <v>97.45999999999999</v>
      </c>
      <c r="CY375" s="2" t="n">
        <v>100</v>
      </c>
      <c r="CZ375" s="2" t="n">
        <v>65.5</v>
      </c>
      <c r="DA375" s="2" t="n">
        <v>97.45999999999999</v>
      </c>
      <c r="DB375" s="2" t="n">
        <v>100</v>
      </c>
      <c r="DC375" s="2" t="n">
        <v>65.5</v>
      </c>
      <c r="DD375" s="2" t="n">
        <v>97.45999999999999</v>
      </c>
      <c r="DE375" s="2" t="n">
        <v>100</v>
      </c>
      <c r="DF375" s="2" t="n">
        <v>65.5</v>
      </c>
      <c r="DG375" s="2" t="n">
        <v>97.45999999999999</v>
      </c>
      <c r="DH375" s="2" t="n">
        <v>100</v>
      </c>
      <c r="DI375" s="2" t="n">
        <v>65.5</v>
      </c>
      <c r="DJ375" s="2" t="n">
        <v>97.45999999999999</v>
      </c>
      <c r="DK375" s="2" t="n">
        <v>100</v>
      </c>
      <c r="DL375" s="2" t="n">
        <v>65.5</v>
      </c>
      <c r="DM375" s="2" t="n">
        <v>97.45999999999999</v>
      </c>
      <c r="DN375" s="2" t="n">
        <v>100</v>
      </c>
      <c r="DO375" s="2" t="n">
        <v>65.5</v>
      </c>
      <c r="DP375" s="2" t="n">
        <v>97.45999999999999</v>
      </c>
      <c r="DQ375" s="2" t="n">
        <v>100</v>
      </c>
      <c r="DR375" s="2" t="n">
        <v>65.5</v>
      </c>
      <c r="DS375" s="2" t="n">
        <v>97.45999999999999</v>
      </c>
      <c r="DT375" s="2" t="n">
        <v>100</v>
      </c>
      <c r="DU375" s="2" t="n">
        <v>65.5</v>
      </c>
      <c r="DV375" s="2" t="n">
        <v>97.45999999999999</v>
      </c>
      <c r="DW375" s="2" t="n">
        <v>100</v>
      </c>
      <c r="DX375" s="2" t="n">
        <v>65.5</v>
      </c>
      <c r="DY375" s="2" t="n">
        <v>97.45999999999999</v>
      </c>
      <c r="DZ375" s="2" t="n">
        <v>100</v>
      </c>
      <c r="EA375" s="2" t="n">
        <v>65.5</v>
      </c>
      <c r="EB375" s="2" t="n">
        <v>97.45999999999999</v>
      </c>
      <c r="EC375" s="2" t="n">
        <v>100</v>
      </c>
      <c r="ED375" s="2" t="n">
        <v>65.5</v>
      </c>
      <c r="EE375" s="2" t="n">
        <v>97.45999999999999</v>
      </c>
      <c r="EF375" s="2" t="n">
        <v>100</v>
      </c>
      <c r="EG375" s="2" t="n">
        <v>65.5</v>
      </c>
      <c r="EH375" s="2" t="n">
        <v>97.45999999999999</v>
      </c>
      <c r="EI375" s="2" t="n">
        <v>100</v>
      </c>
      <c r="EJ375" s="2" t="n">
        <v>65.5</v>
      </c>
      <c r="EK375" s="2" t="n">
        <v>97.45999999999999</v>
      </c>
      <c r="EL375" s="2" t="n">
        <v>100</v>
      </c>
      <c r="EM375" s="2" t="n">
        <v>65.5</v>
      </c>
      <c r="EN375" s="2" t="n">
        <v>97.45999999999999</v>
      </c>
      <c r="EO375" s="2" t="n">
        <v>100</v>
      </c>
      <c r="EP375" s="2" t="n">
        <v>65.5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1.09</v>
      </c>
      <c r="P376" s="2" t="n">
        <v>1.09</v>
      </c>
      <c r="Q376" s="2" t="n">
        <v>0</v>
      </c>
      <c r="R376" s="2" t="n">
        <v>3.28</v>
      </c>
      <c r="S376" s="2" t="n">
        <v>3.28</v>
      </c>
      <c r="T376" s="2" t="n">
        <v>4.36</v>
      </c>
      <c r="U376" s="2" t="n">
        <v>7.21</v>
      </c>
      <c r="V376" s="2" t="n">
        <v>7.21</v>
      </c>
      <c r="W376" s="2" t="n">
        <v>8.73</v>
      </c>
      <c r="X376" s="2" t="n">
        <v>12.37</v>
      </c>
      <c r="Y376" s="2" t="n">
        <v>12.37</v>
      </c>
      <c r="Z376" s="2" t="n">
        <v>11.64</v>
      </c>
      <c r="AA376" s="2" t="n">
        <v>14.59</v>
      </c>
      <c r="AB376" s="2" t="n">
        <v>14.59</v>
      </c>
      <c r="AC376" s="2" t="n">
        <v>13.33</v>
      </c>
      <c r="AD376" s="2" t="n">
        <v>20.34</v>
      </c>
      <c r="AE376" s="2" t="n">
        <v>20.34</v>
      </c>
      <c r="AF376" s="2" t="n">
        <v>20.32</v>
      </c>
      <c r="AG376" s="2" t="n">
        <v>26.99</v>
      </c>
      <c r="AH376" s="2" t="n">
        <v>26.99</v>
      </c>
      <c r="AI376" s="2" t="n">
        <v>26.18</v>
      </c>
      <c r="AJ376" s="2" t="n">
        <v>32.96</v>
      </c>
      <c r="AK376" s="2" t="n">
        <v>32.96</v>
      </c>
      <c r="AL376" s="2" t="n">
        <v>32.56</v>
      </c>
      <c r="AM376" s="2" t="n">
        <v>37.63</v>
      </c>
      <c r="AN376" s="2" t="n">
        <v>37.63</v>
      </c>
      <c r="AO376" s="2" t="n">
        <v>37.01</v>
      </c>
      <c r="AP376" s="2" t="n">
        <v>41.46</v>
      </c>
      <c r="AQ376" s="2" t="n">
        <v>41.46</v>
      </c>
      <c r="AR376" s="2" t="n">
        <v>40.79</v>
      </c>
      <c r="AS376" s="2" t="n">
        <v>45.79</v>
      </c>
      <c r="AT376" s="2" t="n">
        <v>45.79</v>
      </c>
      <c r="AU376" s="2" t="n">
        <v>45</v>
      </c>
      <c r="AV376" s="2" t="n">
        <v>48.42</v>
      </c>
      <c r="AW376" s="2" t="n">
        <v>48.42</v>
      </c>
      <c r="AX376" s="2" t="n">
        <v>48.28</v>
      </c>
      <c r="AY376" s="2" t="n">
        <v>52.55</v>
      </c>
      <c r="AZ376" s="2" t="n">
        <v>52.55</v>
      </c>
      <c r="BA376" s="2" t="n">
        <v>52.46</v>
      </c>
      <c r="BB376" s="2" t="n">
        <v>56.39</v>
      </c>
      <c r="BC376" s="2" t="n">
        <v>56.39</v>
      </c>
      <c r="BD376" s="2" t="n">
        <v>56.4</v>
      </c>
      <c r="BE376" s="2" t="n">
        <v>61.96</v>
      </c>
      <c r="BF376" s="2" t="n">
        <v>62.37</v>
      </c>
      <c r="BG376" s="2" t="n">
        <v>62.18</v>
      </c>
      <c r="BH376" s="2" t="n">
        <v>64.34999999999999</v>
      </c>
      <c r="BI376" s="2" t="n">
        <v>66.89</v>
      </c>
      <c r="BJ376" s="2" t="n">
        <v>65.5</v>
      </c>
      <c r="BK376" s="2" t="n">
        <v>69.28</v>
      </c>
      <c r="BL376" s="2" t="n">
        <v>71.81</v>
      </c>
      <c r="BM376" s="2" t="n">
        <v>65.5</v>
      </c>
      <c r="BN376" s="2" t="n">
        <v>74</v>
      </c>
      <c r="BO376" s="2" t="n">
        <v>76.53</v>
      </c>
      <c r="BP376" s="2" t="n">
        <v>65.5</v>
      </c>
      <c r="BQ376" s="2" t="n">
        <v>78.43000000000001</v>
      </c>
      <c r="BR376" s="2" t="n">
        <v>80.97</v>
      </c>
      <c r="BS376" s="2" t="n">
        <v>65.5</v>
      </c>
      <c r="BT376" s="2" t="n">
        <v>82.25</v>
      </c>
      <c r="BU376" s="2" t="n">
        <v>84.79000000000001</v>
      </c>
      <c r="BV376" s="2" t="n">
        <v>65.5</v>
      </c>
      <c r="BW376" s="2" t="n">
        <v>87.03</v>
      </c>
      <c r="BX376" s="2" t="n">
        <v>89.56</v>
      </c>
      <c r="BY376" s="2" t="n">
        <v>65.5</v>
      </c>
      <c r="BZ376" s="2" t="n">
        <v>91.43000000000001</v>
      </c>
      <c r="CA376" s="2" t="n">
        <v>93.95999999999999</v>
      </c>
      <c r="CB376" s="2" t="n">
        <v>65.5</v>
      </c>
      <c r="CC376" s="2" t="n">
        <v>97.11</v>
      </c>
      <c r="CD376" s="2" t="n">
        <v>99.65000000000001</v>
      </c>
      <c r="CE376" s="2" t="n">
        <v>65.5</v>
      </c>
      <c r="CF376" s="2" t="n">
        <v>97.45999999999999</v>
      </c>
      <c r="CG376" s="2" t="n">
        <v>100</v>
      </c>
      <c r="CH376" s="2" t="n">
        <v>65.5</v>
      </c>
      <c r="CI376" s="2" t="n">
        <v>97.45999999999999</v>
      </c>
      <c r="CJ376" s="2" t="n">
        <v>100</v>
      </c>
      <c r="CK376" s="2" t="n">
        <v>65.5</v>
      </c>
      <c r="CL376" s="2" t="n">
        <v>97.45999999999999</v>
      </c>
      <c r="CM376" s="2" t="n">
        <v>100</v>
      </c>
      <c r="CN376" s="2" t="n">
        <v>65.5</v>
      </c>
      <c r="CO376" s="2" t="n">
        <v>97.45999999999999</v>
      </c>
      <c r="CP376" s="2" t="n">
        <v>100</v>
      </c>
      <c r="CQ376" s="2" t="n">
        <v>65.5</v>
      </c>
      <c r="CR376" s="2" t="n">
        <v>97.45999999999999</v>
      </c>
      <c r="CS376" s="2" t="n">
        <v>100</v>
      </c>
      <c r="CT376" s="2" t="n">
        <v>65.5</v>
      </c>
      <c r="CU376" s="2" t="n">
        <v>97.45999999999999</v>
      </c>
      <c r="CV376" s="2" t="n">
        <v>100</v>
      </c>
      <c r="CW376" s="2" t="n">
        <v>65.5</v>
      </c>
      <c r="CX376" s="2" t="n">
        <v>97.45999999999999</v>
      </c>
      <c r="CY376" s="2" t="n">
        <v>100</v>
      </c>
      <c r="CZ376" s="2" t="n">
        <v>65.5</v>
      </c>
      <c r="DA376" s="2" t="n">
        <v>97.45999999999999</v>
      </c>
      <c r="DB376" s="2" t="n">
        <v>100</v>
      </c>
      <c r="DC376" s="2" t="n">
        <v>65.5</v>
      </c>
      <c r="DD376" s="2" t="n">
        <v>97.45999999999999</v>
      </c>
      <c r="DE376" s="2" t="n">
        <v>100</v>
      </c>
      <c r="DF376" s="2" t="n">
        <v>65.5</v>
      </c>
      <c r="DG376" s="2" t="n">
        <v>97.45999999999999</v>
      </c>
      <c r="DH376" s="2" t="n">
        <v>100</v>
      </c>
      <c r="DI376" s="2" t="n">
        <v>65.5</v>
      </c>
      <c r="DJ376" s="2" t="n">
        <v>97.45999999999999</v>
      </c>
      <c r="DK376" s="2" t="n">
        <v>100</v>
      </c>
      <c r="DL376" s="2" t="n">
        <v>65.5</v>
      </c>
      <c r="DM376" s="2" t="n">
        <v>97.45999999999999</v>
      </c>
      <c r="DN376" s="2" t="n">
        <v>100</v>
      </c>
      <c r="DO376" s="2" t="n">
        <v>65.5</v>
      </c>
      <c r="DP376" s="2" t="n">
        <v>97.45999999999999</v>
      </c>
      <c r="DQ376" s="2" t="n">
        <v>100</v>
      </c>
      <c r="DR376" s="2" t="n">
        <v>65.5</v>
      </c>
      <c r="DS376" s="2" t="n">
        <v>97.45999999999999</v>
      </c>
      <c r="DT376" s="2" t="n">
        <v>100</v>
      </c>
      <c r="DU376" s="2" t="n">
        <v>65.5</v>
      </c>
      <c r="DV376" s="2" t="n">
        <v>97.45999999999999</v>
      </c>
      <c r="DW376" s="2" t="n">
        <v>100</v>
      </c>
      <c r="DX376" s="2" t="n">
        <v>65.5</v>
      </c>
      <c r="DY376" s="2" t="n">
        <v>97.45999999999999</v>
      </c>
      <c r="DZ376" s="2" t="n">
        <v>100</v>
      </c>
      <c r="EA376" s="2" t="n">
        <v>65.5</v>
      </c>
      <c r="EB376" s="2" t="n">
        <v>97.45999999999999</v>
      </c>
      <c r="EC376" s="2" t="n">
        <v>100</v>
      </c>
      <c r="ED376" s="2" t="n">
        <v>65.5</v>
      </c>
      <c r="EE376" s="2" t="n">
        <v>97.45999999999999</v>
      </c>
      <c r="EF376" s="2" t="n">
        <v>100</v>
      </c>
      <c r="EG376" s="2" t="n">
        <v>65.5</v>
      </c>
      <c r="EH376" s="2" t="n">
        <v>97.45999999999999</v>
      </c>
      <c r="EI376" s="2" t="n">
        <v>100</v>
      </c>
      <c r="EJ376" s="2" t="n">
        <v>65.5</v>
      </c>
      <c r="EK376" s="2" t="n">
        <v>97.45999999999999</v>
      </c>
      <c r="EL376" s="2" t="n">
        <v>100</v>
      </c>
      <c r="EM376" s="2" t="n">
        <v>65.5</v>
      </c>
      <c r="EN376" s="2" t="n">
        <v>97.45999999999999</v>
      </c>
      <c r="EO376" s="2" t="n">
        <v>100</v>
      </c>
      <c r="EP376" s="2" t="n">
        <v>65.5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1.09</v>
      </c>
      <c r="P377" s="2" t="n">
        <v>1.09</v>
      </c>
      <c r="Q377" s="2" t="n">
        <v>0</v>
      </c>
      <c r="R377" s="2" t="n">
        <v>3.28</v>
      </c>
      <c r="S377" s="2" t="n">
        <v>3.28</v>
      </c>
      <c r="T377" s="2" t="n">
        <v>4.36</v>
      </c>
      <c r="U377" s="2" t="n">
        <v>7.21</v>
      </c>
      <c r="V377" s="2" t="n">
        <v>7.21</v>
      </c>
      <c r="W377" s="2" t="n">
        <v>8.73</v>
      </c>
      <c r="X377" s="2" t="n">
        <v>12.37</v>
      </c>
      <c r="Y377" s="2" t="n">
        <v>12.37</v>
      </c>
      <c r="Z377" s="2" t="n">
        <v>11.64</v>
      </c>
      <c r="AA377" s="2" t="n">
        <v>14.59</v>
      </c>
      <c r="AB377" s="2" t="n">
        <v>14.59</v>
      </c>
      <c r="AC377" s="2" t="n">
        <v>13.33</v>
      </c>
      <c r="AD377" s="2" t="n">
        <v>20.34</v>
      </c>
      <c r="AE377" s="2" t="n">
        <v>20.34</v>
      </c>
      <c r="AF377" s="2" t="n">
        <v>20.32</v>
      </c>
      <c r="AG377" s="2" t="n">
        <v>26.99</v>
      </c>
      <c r="AH377" s="2" t="n">
        <v>26.99</v>
      </c>
      <c r="AI377" s="2" t="n">
        <v>26.18</v>
      </c>
      <c r="AJ377" s="2" t="n">
        <v>32.96</v>
      </c>
      <c r="AK377" s="2" t="n">
        <v>32.96</v>
      </c>
      <c r="AL377" s="2" t="n">
        <v>32.56</v>
      </c>
      <c r="AM377" s="2" t="n">
        <v>37.63</v>
      </c>
      <c r="AN377" s="2" t="n">
        <v>37.63</v>
      </c>
      <c r="AO377" s="2" t="n">
        <v>37.01</v>
      </c>
      <c r="AP377" s="2" t="n">
        <v>41.46</v>
      </c>
      <c r="AQ377" s="2" t="n">
        <v>41.46</v>
      </c>
      <c r="AR377" s="2" t="n">
        <v>40.79</v>
      </c>
      <c r="AS377" s="2" t="n">
        <v>45.79</v>
      </c>
      <c r="AT377" s="2" t="n">
        <v>45.79</v>
      </c>
      <c r="AU377" s="2" t="n">
        <v>45</v>
      </c>
      <c r="AV377" s="2" t="n">
        <v>48.42</v>
      </c>
      <c r="AW377" s="2" t="n">
        <v>48.42</v>
      </c>
      <c r="AX377" s="2" t="n">
        <v>48.28</v>
      </c>
      <c r="AY377" s="2" t="n">
        <v>52.55</v>
      </c>
      <c r="AZ377" s="2" t="n">
        <v>52.55</v>
      </c>
      <c r="BA377" s="2" t="n">
        <v>52.46</v>
      </c>
      <c r="BB377" s="2" t="n">
        <v>56.39</v>
      </c>
      <c r="BC377" s="2" t="n">
        <v>56.39</v>
      </c>
      <c r="BD377" s="2" t="n">
        <v>56.4</v>
      </c>
      <c r="BE377" s="2" t="n">
        <v>61.96</v>
      </c>
      <c r="BF377" s="2" t="n">
        <v>62.37</v>
      </c>
      <c r="BG377" s="2" t="n">
        <v>62.18</v>
      </c>
      <c r="BH377" s="2" t="n">
        <v>64.34999999999999</v>
      </c>
      <c r="BI377" s="2" t="n">
        <v>66.89</v>
      </c>
      <c r="BJ377" s="2" t="n">
        <v>65.5</v>
      </c>
      <c r="BK377" s="2" t="n">
        <v>69.28</v>
      </c>
      <c r="BL377" s="2" t="n">
        <v>71.81</v>
      </c>
      <c r="BM377" s="2" t="n">
        <v>65.5</v>
      </c>
      <c r="BN377" s="2" t="n">
        <v>74</v>
      </c>
      <c r="BO377" s="2" t="n">
        <v>76.53</v>
      </c>
      <c r="BP377" s="2" t="n">
        <v>65.5</v>
      </c>
      <c r="BQ377" s="2" t="n">
        <v>78.43000000000001</v>
      </c>
      <c r="BR377" s="2" t="n">
        <v>80.97</v>
      </c>
      <c r="BS377" s="2" t="n">
        <v>65.5</v>
      </c>
      <c r="BT377" s="2" t="n">
        <v>82.25</v>
      </c>
      <c r="BU377" s="2" t="n">
        <v>84.79000000000001</v>
      </c>
      <c r="BV377" s="2" t="n">
        <v>65.5</v>
      </c>
      <c r="BW377" s="2" t="n">
        <v>87.03</v>
      </c>
      <c r="BX377" s="2" t="n">
        <v>89.56</v>
      </c>
      <c r="BY377" s="2" t="n">
        <v>65.5</v>
      </c>
      <c r="BZ377" s="2" t="n">
        <v>91.43000000000001</v>
      </c>
      <c r="CA377" s="2" t="n">
        <v>93.95999999999999</v>
      </c>
      <c r="CB377" s="2" t="n">
        <v>65.5</v>
      </c>
      <c r="CC377" s="2" t="n">
        <v>97.11</v>
      </c>
      <c r="CD377" s="2" t="n">
        <v>99.65000000000001</v>
      </c>
      <c r="CE377" s="2" t="n">
        <v>65.5</v>
      </c>
      <c r="CF377" s="2" t="n">
        <v>97.45999999999999</v>
      </c>
      <c r="CG377" s="2" t="n">
        <v>100</v>
      </c>
      <c r="CH377" s="2" t="n">
        <v>65.5</v>
      </c>
      <c r="CI377" s="2" t="n">
        <v>97.45999999999999</v>
      </c>
      <c r="CJ377" s="2" t="n">
        <v>100</v>
      </c>
      <c r="CK377" s="2" t="n">
        <v>65.5</v>
      </c>
      <c r="CL377" s="2" t="n">
        <v>97.45999999999999</v>
      </c>
      <c r="CM377" s="2" t="n">
        <v>100</v>
      </c>
      <c r="CN377" s="2" t="n">
        <v>65.5</v>
      </c>
      <c r="CO377" s="2" t="n">
        <v>97.45999999999999</v>
      </c>
      <c r="CP377" s="2" t="n">
        <v>100</v>
      </c>
      <c r="CQ377" s="2" t="n">
        <v>65.5</v>
      </c>
      <c r="CR377" s="2" t="n">
        <v>97.45999999999999</v>
      </c>
      <c r="CS377" s="2" t="n">
        <v>100</v>
      </c>
      <c r="CT377" s="2" t="n">
        <v>65.5</v>
      </c>
      <c r="CU377" s="2" t="n">
        <v>97.45999999999999</v>
      </c>
      <c r="CV377" s="2" t="n">
        <v>100</v>
      </c>
      <c r="CW377" s="2" t="n">
        <v>65.5</v>
      </c>
      <c r="CX377" s="2" t="n">
        <v>97.45999999999999</v>
      </c>
      <c r="CY377" s="2" t="n">
        <v>100</v>
      </c>
      <c r="CZ377" s="2" t="n">
        <v>65.5</v>
      </c>
      <c r="DA377" s="2" t="n">
        <v>97.45999999999999</v>
      </c>
      <c r="DB377" s="2" t="n">
        <v>100</v>
      </c>
      <c r="DC377" s="2" t="n">
        <v>65.5</v>
      </c>
      <c r="DD377" s="2" t="n">
        <v>97.45999999999999</v>
      </c>
      <c r="DE377" s="2" t="n">
        <v>100</v>
      </c>
      <c r="DF377" s="2" t="n">
        <v>65.5</v>
      </c>
      <c r="DG377" s="2" t="n">
        <v>97.45999999999999</v>
      </c>
      <c r="DH377" s="2" t="n">
        <v>100</v>
      </c>
      <c r="DI377" s="2" t="n">
        <v>65.5</v>
      </c>
      <c r="DJ377" s="2" t="n">
        <v>97.45999999999999</v>
      </c>
      <c r="DK377" s="2" t="n">
        <v>100</v>
      </c>
      <c r="DL377" s="2" t="n">
        <v>65.5</v>
      </c>
      <c r="DM377" s="2" t="n">
        <v>97.45999999999999</v>
      </c>
      <c r="DN377" s="2" t="n">
        <v>100</v>
      </c>
      <c r="DO377" s="2" t="n">
        <v>65.5</v>
      </c>
      <c r="DP377" s="2" t="n">
        <v>97.45999999999999</v>
      </c>
      <c r="DQ377" s="2" t="n">
        <v>100</v>
      </c>
      <c r="DR377" s="2" t="n">
        <v>65.5</v>
      </c>
      <c r="DS377" s="2" t="n">
        <v>97.45999999999999</v>
      </c>
      <c r="DT377" s="2" t="n">
        <v>100</v>
      </c>
      <c r="DU377" s="2" t="n">
        <v>65.5</v>
      </c>
      <c r="DV377" s="2" t="n">
        <v>97.45999999999999</v>
      </c>
      <c r="DW377" s="2" t="n">
        <v>100</v>
      </c>
      <c r="DX377" s="2" t="n">
        <v>65.5</v>
      </c>
      <c r="DY377" s="2" t="n">
        <v>97.45999999999999</v>
      </c>
      <c r="DZ377" s="2" t="n">
        <v>100</v>
      </c>
      <c r="EA377" s="2" t="n">
        <v>65.5</v>
      </c>
      <c r="EB377" s="2" t="n">
        <v>97.45999999999999</v>
      </c>
      <c r="EC377" s="2" t="n">
        <v>100</v>
      </c>
      <c r="ED377" s="2" t="n">
        <v>65.5</v>
      </c>
      <c r="EE377" s="2" t="n">
        <v>97.45999999999999</v>
      </c>
      <c r="EF377" s="2" t="n">
        <v>100</v>
      </c>
      <c r="EG377" s="2" t="n">
        <v>65.5</v>
      </c>
      <c r="EH377" s="2" t="n">
        <v>97.45999999999999</v>
      </c>
      <c r="EI377" s="2" t="n">
        <v>100</v>
      </c>
      <c r="EJ377" s="2" t="n">
        <v>65.5</v>
      </c>
      <c r="EK377" s="2" t="n">
        <v>97.45999999999999</v>
      </c>
      <c r="EL377" s="2" t="n">
        <v>100</v>
      </c>
      <c r="EM377" s="2" t="n">
        <v>65.5</v>
      </c>
      <c r="EN377" s="2" t="n">
        <v>97.45999999999999</v>
      </c>
      <c r="EO377" s="2" t="n">
        <v>100</v>
      </c>
      <c r="EP377" s="2" t="n">
        <v>65.5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1.09</v>
      </c>
      <c r="P378" s="2" t="n">
        <v>1.09</v>
      </c>
      <c r="Q378" s="2" t="n">
        <v>0</v>
      </c>
      <c r="R378" s="2" t="n">
        <v>3.28</v>
      </c>
      <c r="S378" s="2" t="n">
        <v>3.28</v>
      </c>
      <c r="T378" s="2" t="n">
        <v>4.36</v>
      </c>
      <c r="U378" s="2" t="n">
        <v>7.21</v>
      </c>
      <c r="V378" s="2" t="n">
        <v>7.21</v>
      </c>
      <c r="W378" s="2" t="n">
        <v>8.73</v>
      </c>
      <c r="X378" s="2" t="n">
        <v>12.37</v>
      </c>
      <c r="Y378" s="2" t="n">
        <v>12.37</v>
      </c>
      <c r="Z378" s="2" t="n">
        <v>11.64</v>
      </c>
      <c r="AA378" s="2" t="n">
        <v>14.59</v>
      </c>
      <c r="AB378" s="2" t="n">
        <v>14.59</v>
      </c>
      <c r="AC378" s="2" t="n">
        <v>13.33</v>
      </c>
      <c r="AD378" s="2" t="n">
        <v>20.34</v>
      </c>
      <c r="AE378" s="2" t="n">
        <v>20.34</v>
      </c>
      <c r="AF378" s="2" t="n">
        <v>20.32</v>
      </c>
      <c r="AG378" s="2" t="n">
        <v>26.99</v>
      </c>
      <c r="AH378" s="2" t="n">
        <v>26.99</v>
      </c>
      <c r="AI378" s="2" t="n">
        <v>26.18</v>
      </c>
      <c r="AJ378" s="2" t="n">
        <v>32.96</v>
      </c>
      <c r="AK378" s="2" t="n">
        <v>32.96</v>
      </c>
      <c r="AL378" s="2" t="n">
        <v>32.56</v>
      </c>
      <c r="AM378" s="2" t="n">
        <v>37.63</v>
      </c>
      <c r="AN378" s="2" t="n">
        <v>37.63</v>
      </c>
      <c r="AO378" s="2" t="n">
        <v>37.01</v>
      </c>
      <c r="AP378" s="2" t="n">
        <v>41.46</v>
      </c>
      <c r="AQ378" s="2" t="n">
        <v>41.46</v>
      </c>
      <c r="AR378" s="2" t="n">
        <v>40.79</v>
      </c>
      <c r="AS378" s="2" t="n">
        <v>45.79</v>
      </c>
      <c r="AT378" s="2" t="n">
        <v>45.79</v>
      </c>
      <c r="AU378" s="2" t="n">
        <v>45</v>
      </c>
      <c r="AV378" s="2" t="n">
        <v>48.42</v>
      </c>
      <c r="AW378" s="2" t="n">
        <v>48.42</v>
      </c>
      <c r="AX378" s="2" t="n">
        <v>48.28</v>
      </c>
      <c r="AY378" s="2" t="n">
        <v>52.55</v>
      </c>
      <c r="AZ378" s="2" t="n">
        <v>52.55</v>
      </c>
      <c r="BA378" s="2" t="n">
        <v>52.46</v>
      </c>
      <c r="BB378" s="2" t="n">
        <v>56.39</v>
      </c>
      <c r="BC378" s="2" t="n">
        <v>56.39</v>
      </c>
      <c r="BD378" s="2" t="n">
        <v>56.4</v>
      </c>
      <c r="BE378" s="2" t="n">
        <v>61.96</v>
      </c>
      <c r="BF378" s="2" t="n">
        <v>62.37</v>
      </c>
      <c r="BG378" s="2" t="n">
        <v>62.18</v>
      </c>
      <c r="BH378" s="2" t="n">
        <v>64.34999999999999</v>
      </c>
      <c r="BI378" s="2" t="n">
        <v>66.89</v>
      </c>
      <c r="BJ378" s="2" t="n">
        <v>65.5</v>
      </c>
      <c r="BK378" s="2" t="n">
        <v>69.28</v>
      </c>
      <c r="BL378" s="2" t="n">
        <v>71.81</v>
      </c>
      <c r="BM378" s="2" t="n">
        <v>65.5</v>
      </c>
      <c r="BN378" s="2" t="n">
        <v>74</v>
      </c>
      <c r="BO378" s="2" t="n">
        <v>76.53</v>
      </c>
      <c r="BP378" s="2" t="n">
        <v>65.5</v>
      </c>
      <c r="BQ378" s="2" t="n">
        <v>78.43000000000001</v>
      </c>
      <c r="BR378" s="2" t="n">
        <v>80.97</v>
      </c>
      <c r="BS378" s="2" t="n">
        <v>65.5</v>
      </c>
      <c r="BT378" s="2" t="n">
        <v>82.25</v>
      </c>
      <c r="BU378" s="2" t="n">
        <v>84.79000000000001</v>
      </c>
      <c r="BV378" s="2" t="n">
        <v>65.5</v>
      </c>
      <c r="BW378" s="2" t="n">
        <v>87.03</v>
      </c>
      <c r="BX378" s="2" t="n">
        <v>89.56</v>
      </c>
      <c r="BY378" s="2" t="n">
        <v>65.5</v>
      </c>
      <c r="BZ378" s="2" t="n">
        <v>91.43000000000001</v>
      </c>
      <c r="CA378" s="2" t="n">
        <v>93.95999999999999</v>
      </c>
      <c r="CB378" s="2" t="n">
        <v>65.5</v>
      </c>
      <c r="CC378" s="2" t="n">
        <v>97.11</v>
      </c>
      <c r="CD378" s="2" t="n">
        <v>99.65000000000001</v>
      </c>
      <c r="CE378" s="2" t="n">
        <v>65.5</v>
      </c>
      <c r="CF378" s="2" t="n">
        <v>97.45999999999999</v>
      </c>
      <c r="CG378" s="2" t="n">
        <v>100</v>
      </c>
      <c r="CH378" s="2" t="n">
        <v>65.5</v>
      </c>
      <c r="CI378" s="2" t="n">
        <v>97.45999999999999</v>
      </c>
      <c r="CJ378" s="2" t="n">
        <v>100</v>
      </c>
      <c r="CK378" s="2" t="n">
        <v>65.5</v>
      </c>
      <c r="CL378" s="2" t="n">
        <v>97.45999999999999</v>
      </c>
      <c r="CM378" s="2" t="n">
        <v>100</v>
      </c>
      <c r="CN378" s="2" t="n">
        <v>65.5</v>
      </c>
      <c r="CO378" s="2" t="n">
        <v>97.45999999999999</v>
      </c>
      <c r="CP378" s="2" t="n">
        <v>100</v>
      </c>
      <c r="CQ378" s="2" t="n">
        <v>65.5</v>
      </c>
      <c r="CR378" s="2" t="n">
        <v>97.45999999999999</v>
      </c>
      <c r="CS378" s="2" t="n">
        <v>100</v>
      </c>
      <c r="CT378" s="2" t="n">
        <v>65.5</v>
      </c>
      <c r="CU378" s="2" t="n">
        <v>97.45999999999999</v>
      </c>
      <c r="CV378" s="2" t="n">
        <v>100</v>
      </c>
      <c r="CW378" s="2" t="n">
        <v>65.5</v>
      </c>
      <c r="CX378" s="2" t="n">
        <v>97.45999999999999</v>
      </c>
      <c r="CY378" s="2" t="n">
        <v>100</v>
      </c>
      <c r="CZ378" s="2" t="n">
        <v>65.5</v>
      </c>
      <c r="DA378" s="2" t="n">
        <v>97.45999999999999</v>
      </c>
      <c r="DB378" s="2" t="n">
        <v>100</v>
      </c>
      <c r="DC378" s="2" t="n">
        <v>65.5</v>
      </c>
      <c r="DD378" s="2" t="n">
        <v>97.45999999999999</v>
      </c>
      <c r="DE378" s="2" t="n">
        <v>100</v>
      </c>
      <c r="DF378" s="2" t="n">
        <v>65.5</v>
      </c>
      <c r="DG378" s="2" t="n">
        <v>97.45999999999999</v>
      </c>
      <c r="DH378" s="2" t="n">
        <v>100</v>
      </c>
      <c r="DI378" s="2" t="n">
        <v>65.5</v>
      </c>
      <c r="DJ378" s="2" t="n">
        <v>97.45999999999999</v>
      </c>
      <c r="DK378" s="2" t="n">
        <v>100</v>
      </c>
      <c r="DL378" s="2" t="n">
        <v>65.5</v>
      </c>
      <c r="DM378" s="2" t="n">
        <v>97.45999999999999</v>
      </c>
      <c r="DN378" s="2" t="n">
        <v>100</v>
      </c>
      <c r="DO378" s="2" t="n">
        <v>65.5</v>
      </c>
      <c r="DP378" s="2" t="n">
        <v>97.45999999999999</v>
      </c>
      <c r="DQ378" s="2" t="n">
        <v>100</v>
      </c>
      <c r="DR378" s="2" t="n">
        <v>65.5</v>
      </c>
      <c r="DS378" s="2" t="n">
        <v>97.45999999999999</v>
      </c>
      <c r="DT378" s="2" t="n">
        <v>100</v>
      </c>
      <c r="DU378" s="2" t="n">
        <v>65.5</v>
      </c>
      <c r="DV378" s="2" t="n">
        <v>97.45999999999999</v>
      </c>
      <c r="DW378" s="2" t="n">
        <v>100</v>
      </c>
      <c r="DX378" s="2" t="n">
        <v>65.5</v>
      </c>
      <c r="DY378" s="2" t="n">
        <v>97.45999999999999</v>
      </c>
      <c r="DZ378" s="2" t="n">
        <v>100</v>
      </c>
      <c r="EA378" s="2" t="n">
        <v>65.5</v>
      </c>
      <c r="EB378" s="2" t="n">
        <v>97.45999999999999</v>
      </c>
      <c r="EC378" s="2" t="n">
        <v>100</v>
      </c>
      <c r="ED378" s="2" t="n">
        <v>65.5</v>
      </c>
      <c r="EE378" s="2" t="n">
        <v>97.45999999999999</v>
      </c>
      <c r="EF378" s="2" t="n">
        <v>100</v>
      </c>
      <c r="EG378" s="2" t="n">
        <v>65.5</v>
      </c>
      <c r="EH378" s="2" t="n">
        <v>97.45999999999999</v>
      </c>
      <c r="EI378" s="2" t="n">
        <v>100</v>
      </c>
      <c r="EJ378" s="2" t="n">
        <v>65.5</v>
      </c>
      <c r="EK378" s="2" t="n">
        <v>97.45999999999999</v>
      </c>
      <c r="EL378" s="2" t="n">
        <v>100</v>
      </c>
      <c r="EM378" s="2" t="n">
        <v>65.5</v>
      </c>
      <c r="EN378" s="2" t="n">
        <v>97.45999999999999</v>
      </c>
      <c r="EO378" s="2" t="n">
        <v>100</v>
      </c>
      <c r="EP378" s="2" t="n">
        <v>65.5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10</v>
      </c>
      <c r="DQ379" s="2" t="n">
        <v>10</v>
      </c>
      <c r="DR379" s="2" t="n">
        <v>0</v>
      </c>
      <c r="DS379" s="2" t="n">
        <v>65</v>
      </c>
      <c r="DT379" s="2" t="n">
        <v>65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10</v>
      </c>
      <c r="DQ380" s="2" t="n">
        <v>10</v>
      </c>
      <c r="DR380" s="2" t="n">
        <v>0</v>
      </c>
      <c r="DS380" s="2" t="n">
        <v>65</v>
      </c>
      <c r="DT380" s="2" t="n">
        <v>65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10</v>
      </c>
      <c r="DQ381" s="2" t="n">
        <v>10</v>
      </c>
      <c r="DR381" s="2" t="n">
        <v>0</v>
      </c>
      <c r="DS381" s="2" t="n">
        <v>65</v>
      </c>
      <c r="DT381" s="2" t="n">
        <v>65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10</v>
      </c>
      <c r="DQ382" s="2" t="n">
        <v>10</v>
      </c>
      <c r="DR382" s="2" t="n">
        <v>0</v>
      </c>
      <c r="DS382" s="2" t="n">
        <v>65</v>
      </c>
      <c r="DT382" s="2" t="n">
        <v>65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1.09</v>
      </c>
      <c r="AT383" s="2" t="n">
        <v>1.09</v>
      </c>
      <c r="AU383" s="2" t="n">
        <v>0.78</v>
      </c>
      <c r="AV383" s="2" t="n">
        <v>3.42</v>
      </c>
      <c r="AW383" s="2" t="n">
        <v>3.42</v>
      </c>
      <c r="AX383" s="2" t="n">
        <v>3.42</v>
      </c>
      <c r="AY383" s="2" t="n">
        <v>7.16</v>
      </c>
      <c r="AZ383" s="2" t="n">
        <v>7.16</v>
      </c>
      <c r="BA383" s="2" t="n">
        <v>7.29</v>
      </c>
      <c r="BB383" s="2" t="n">
        <v>11.44</v>
      </c>
      <c r="BC383" s="2" t="n">
        <v>11.41</v>
      </c>
      <c r="BD383" s="2" t="n">
        <v>13.01</v>
      </c>
      <c r="BE383" s="2" t="n">
        <v>23.17</v>
      </c>
      <c r="BF383" s="2" t="n">
        <v>21.2</v>
      </c>
      <c r="BG383" s="2" t="n">
        <v>22.06</v>
      </c>
      <c r="BH383" s="2" t="n">
        <v>31.81</v>
      </c>
      <c r="BI383" s="2" t="n">
        <v>31.17</v>
      </c>
      <c r="BJ383" s="2" t="n">
        <v>29.63</v>
      </c>
      <c r="BK383" s="2" t="n">
        <v>35.18</v>
      </c>
      <c r="BL383" s="2" t="n">
        <v>37.65</v>
      </c>
      <c r="BM383" s="2" t="n">
        <v>29.63</v>
      </c>
      <c r="BN383" s="2" t="n">
        <v>36.39</v>
      </c>
      <c r="BO383" s="2" t="n">
        <v>38.83</v>
      </c>
      <c r="BP383" s="2" t="n">
        <v>29.63</v>
      </c>
      <c r="BQ383" s="2" t="n">
        <v>39.92</v>
      </c>
      <c r="BR383" s="2" t="n">
        <v>42.39</v>
      </c>
      <c r="BS383" s="2" t="n">
        <v>29.63</v>
      </c>
      <c r="BT383" s="2" t="n">
        <v>42.78</v>
      </c>
      <c r="BU383" s="2" t="n">
        <v>45.24</v>
      </c>
      <c r="BV383" s="2" t="n">
        <v>29.63</v>
      </c>
      <c r="BW383" s="2" t="n">
        <v>49.16</v>
      </c>
      <c r="BX383" s="2" t="n">
        <v>51.63</v>
      </c>
      <c r="BY383" s="2" t="n">
        <v>29.63</v>
      </c>
      <c r="BZ383" s="2" t="n">
        <v>55.51</v>
      </c>
      <c r="CA383" s="2" t="n">
        <v>57.97</v>
      </c>
      <c r="CB383" s="2" t="n">
        <v>29.63</v>
      </c>
      <c r="CC383" s="2" t="n">
        <v>64.23</v>
      </c>
      <c r="CD383" s="2" t="n">
        <v>66.36</v>
      </c>
      <c r="CE383" s="2" t="n">
        <v>29.63</v>
      </c>
      <c r="CF383" s="2" t="n">
        <v>74.53</v>
      </c>
      <c r="CG383" s="2" t="n">
        <v>74.53</v>
      </c>
      <c r="CH383" s="2" t="n">
        <v>29.63</v>
      </c>
      <c r="CI383" s="2" t="n">
        <v>81.54000000000001</v>
      </c>
      <c r="CJ383" s="2" t="n">
        <v>81.54000000000001</v>
      </c>
      <c r="CK383" s="2" t="n">
        <v>29.63</v>
      </c>
      <c r="CL383" s="2" t="n">
        <v>88.81</v>
      </c>
      <c r="CM383" s="2" t="n">
        <v>88.92</v>
      </c>
      <c r="CN383" s="2" t="n">
        <v>29.63</v>
      </c>
      <c r="CO383" s="2" t="n">
        <v>93.19</v>
      </c>
      <c r="CP383" s="2" t="n">
        <v>93.19</v>
      </c>
      <c r="CQ383" s="2" t="n">
        <v>29.63</v>
      </c>
      <c r="CR383" s="2" t="n">
        <v>94.76000000000001</v>
      </c>
      <c r="CS383" s="2" t="n">
        <v>94.76000000000001</v>
      </c>
      <c r="CT383" s="2" t="n">
        <v>29.63</v>
      </c>
      <c r="CU383" s="2" t="n">
        <v>95.34</v>
      </c>
      <c r="CV383" s="2" t="n">
        <v>95.34</v>
      </c>
      <c r="CW383" s="2" t="n">
        <v>29.63</v>
      </c>
      <c r="CX383" s="2" t="n">
        <v>95.66</v>
      </c>
      <c r="CY383" s="2" t="n">
        <v>95.66</v>
      </c>
      <c r="CZ383" s="2" t="n">
        <v>29.63</v>
      </c>
      <c r="DA383" s="2" t="n">
        <v>95.89</v>
      </c>
      <c r="DB383" s="2" t="n">
        <v>95.89</v>
      </c>
      <c r="DC383" s="2" t="n">
        <v>29.63</v>
      </c>
      <c r="DD383" s="2" t="n">
        <v>95.89</v>
      </c>
      <c r="DE383" s="2" t="n">
        <v>95.89</v>
      </c>
      <c r="DF383" s="2" t="n">
        <v>29.63</v>
      </c>
      <c r="DG383" s="2" t="n">
        <v>95.89</v>
      </c>
      <c r="DH383" s="2" t="n">
        <v>95.89</v>
      </c>
      <c r="DI383" s="2" t="n">
        <v>29.63</v>
      </c>
      <c r="DJ383" s="2" t="n">
        <v>98.36</v>
      </c>
      <c r="DK383" s="2" t="n">
        <v>98.36</v>
      </c>
      <c r="DL383" s="2" t="n">
        <v>29.63</v>
      </c>
      <c r="DM383" s="2" t="n">
        <v>100</v>
      </c>
      <c r="DN383" s="2" t="n">
        <v>100</v>
      </c>
      <c r="DO383" s="2" t="n">
        <v>29.63</v>
      </c>
      <c r="DP383" s="2" t="n">
        <v>100</v>
      </c>
      <c r="DQ383" s="2" t="n">
        <v>100</v>
      </c>
      <c r="DR383" s="2" t="n">
        <v>29.63</v>
      </c>
      <c r="DS383" s="2" t="n">
        <v>100</v>
      </c>
      <c r="DT383" s="2" t="n">
        <v>100</v>
      </c>
      <c r="DU383" s="2" t="n">
        <v>29.63</v>
      </c>
      <c r="DV383" s="2" t="n">
        <v>100</v>
      </c>
      <c r="DW383" s="2" t="n">
        <v>100</v>
      </c>
      <c r="DX383" s="2" t="n">
        <v>29.63</v>
      </c>
      <c r="DY383" s="2" t="n">
        <v>100</v>
      </c>
      <c r="DZ383" s="2" t="n">
        <v>100</v>
      </c>
      <c r="EA383" s="2" t="n">
        <v>29.63</v>
      </c>
      <c r="EB383" s="2" t="n">
        <v>100</v>
      </c>
      <c r="EC383" s="2" t="n">
        <v>100</v>
      </c>
      <c r="ED383" s="2" t="n">
        <v>29.63</v>
      </c>
      <c r="EE383" s="2" t="n">
        <v>98.36</v>
      </c>
      <c r="EF383" s="2" t="n">
        <v>98.36</v>
      </c>
      <c r="EG383" s="2" t="n">
        <v>29.63</v>
      </c>
      <c r="EH383" s="2" t="n">
        <v>100</v>
      </c>
      <c r="EI383" s="2" t="n">
        <v>100</v>
      </c>
      <c r="EJ383" s="2" t="n">
        <v>29.63</v>
      </c>
      <c r="EK383" s="2" t="n">
        <v>100</v>
      </c>
      <c r="EL383" s="2" t="n">
        <v>100</v>
      </c>
      <c r="EM383" s="2" t="n">
        <v>29.63</v>
      </c>
      <c r="EN383" s="2" t="n">
        <v>100</v>
      </c>
      <c r="EO383" s="2" t="n">
        <v>100</v>
      </c>
      <c r="EP383" s="2" t="n">
        <v>29.63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1.15</v>
      </c>
      <c r="AT384" s="2" t="n">
        <v>1.15</v>
      </c>
      <c r="AU384" s="2" t="n">
        <v>0.82</v>
      </c>
      <c r="AV384" s="2" t="n">
        <v>3.6</v>
      </c>
      <c r="AW384" s="2" t="n">
        <v>3.6</v>
      </c>
      <c r="AX384" s="2" t="n">
        <v>3.6</v>
      </c>
      <c r="AY384" s="2" t="n">
        <v>7.54</v>
      </c>
      <c r="AZ384" s="2" t="n">
        <v>7.54</v>
      </c>
      <c r="BA384" s="2" t="n">
        <v>7.67</v>
      </c>
      <c r="BB384" s="2" t="n">
        <v>12.05</v>
      </c>
      <c r="BC384" s="2" t="n">
        <v>12.01</v>
      </c>
      <c r="BD384" s="2" t="n">
        <v>13.7</v>
      </c>
      <c r="BE384" s="2" t="n">
        <v>24.45</v>
      </c>
      <c r="BF384" s="2" t="n">
        <v>22.37</v>
      </c>
      <c r="BG384" s="2" t="n">
        <v>23.29</v>
      </c>
      <c r="BH384" s="2" t="n">
        <v>33.55</v>
      </c>
      <c r="BI384" s="2" t="n">
        <v>32.88</v>
      </c>
      <c r="BJ384" s="2" t="n">
        <v>31.25</v>
      </c>
      <c r="BK384" s="2" t="n">
        <v>36.97</v>
      </c>
      <c r="BL384" s="2" t="n">
        <v>39.57</v>
      </c>
      <c r="BM384" s="2" t="n">
        <v>31.25</v>
      </c>
      <c r="BN384" s="2" t="n">
        <v>38.04</v>
      </c>
      <c r="BO384" s="2" t="n">
        <v>40.64</v>
      </c>
      <c r="BP384" s="2" t="n">
        <v>31.25</v>
      </c>
      <c r="BQ384" s="2" t="n">
        <v>41.38</v>
      </c>
      <c r="BR384" s="2" t="n">
        <v>43.98</v>
      </c>
      <c r="BS384" s="2" t="n">
        <v>31.25</v>
      </c>
      <c r="BT384" s="2" t="n">
        <v>44.22</v>
      </c>
      <c r="BU384" s="2" t="n">
        <v>46.82</v>
      </c>
      <c r="BV384" s="2" t="n">
        <v>31.25</v>
      </c>
      <c r="BW384" s="2" t="n">
        <v>50.67</v>
      </c>
      <c r="BX384" s="2" t="n">
        <v>53.27</v>
      </c>
      <c r="BY384" s="2" t="n">
        <v>31.25</v>
      </c>
      <c r="BZ384" s="2" t="n">
        <v>57.13</v>
      </c>
      <c r="CA384" s="2" t="n">
        <v>59.73</v>
      </c>
      <c r="CB384" s="2" t="n">
        <v>31.25</v>
      </c>
      <c r="CC384" s="2" t="n">
        <v>66.06999999999999</v>
      </c>
      <c r="CD384" s="2" t="n">
        <v>68.33</v>
      </c>
      <c r="CE384" s="2" t="n">
        <v>31.25</v>
      </c>
      <c r="CF384" s="2" t="n">
        <v>76.34</v>
      </c>
      <c r="CG384" s="2" t="n">
        <v>76.34</v>
      </c>
      <c r="CH384" s="2" t="n">
        <v>31.25</v>
      </c>
      <c r="CI384" s="2" t="n">
        <v>83.27</v>
      </c>
      <c r="CJ384" s="2" t="n">
        <v>83.27</v>
      </c>
      <c r="CK384" s="2" t="n">
        <v>31.25</v>
      </c>
      <c r="CL384" s="2" t="n">
        <v>90.20999999999999</v>
      </c>
      <c r="CM384" s="2" t="n">
        <v>90.20999999999999</v>
      </c>
      <c r="CN384" s="2" t="n">
        <v>31.25</v>
      </c>
      <c r="CO384" s="2" t="n">
        <v>94.5</v>
      </c>
      <c r="CP384" s="2" t="n">
        <v>94.5</v>
      </c>
      <c r="CQ384" s="2" t="n">
        <v>31.25</v>
      </c>
      <c r="CR384" s="2" t="n">
        <v>95.68000000000001</v>
      </c>
      <c r="CS384" s="2" t="n">
        <v>95.68000000000001</v>
      </c>
      <c r="CT384" s="2" t="n">
        <v>31.25</v>
      </c>
      <c r="CU384" s="2" t="n">
        <v>95.68000000000001</v>
      </c>
      <c r="CV384" s="2" t="n">
        <v>95.68000000000001</v>
      </c>
      <c r="CW384" s="2" t="n">
        <v>31.25</v>
      </c>
      <c r="CX384" s="2" t="n">
        <v>95.68000000000001</v>
      </c>
      <c r="CY384" s="2" t="n">
        <v>95.68000000000001</v>
      </c>
      <c r="CZ384" s="2" t="n">
        <v>31.25</v>
      </c>
      <c r="DA384" s="2" t="n">
        <v>95.68000000000001</v>
      </c>
      <c r="DB384" s="2" t="n">
        <v>95.68000000000001</v>
      </c>
      <c r="DC384" s="2" t="n">
        <v>31.25</v>
      </c>
      <c r="DD384" s="2" t="n">
        <v>95.68000000000001</v>
      </c>
      <c r="DE384" s="2" t="n">
        <v>95.68000000000001</v>
      </c>
      <c r="DF384" s="2" t="n">
        <v>31.25</v>
      </c>
      <c r="DG384" s="2" t="n">
        <v>95.68000000000001</v>
      </c>
      <c r="DH384" s="2" t="n">
        <v>95.68000000000001</v>
      </c>
      <c r="DI384" s="2" t="n">
        <v>31.25</v>
      </c>
      <c r="DJ384" s="2" t="n">
        <v>98.27</v>
      </c>
      <c r="DK384" s="2" t="n">
        <v>98.27</v>
      </c>
      <c r="DL384" s="2" t="n">
        <v>31.25</v>
      </c>
      <c r="DM384" s="2" t="n">
        <v>100</v>
      </c>
      <c r="DN384" s="2" t="n">
        <v>100</v>
      </c>
      <c r="DO384" s="2" t="n">
        <v>31.25</v>
      </c>
      <c r="DP384" s="2" t="n">
        <v>100</v>
      </c>
      <c r="DQ384" s="2" t="n">
        <v>100</v>
      </c>
      <c r="DR384" s="2" t="n">
        <v>31.25</v>
      </c>
      <c r="DS384" s="2" t="n">
        <v>100</v>
      </c>
      <c r="DT384" s="2" t="n">
        <v>100</v>
      </c>
      <c r="DU384" s="2" t="n">
        <v>31.25</v>
      </c>
      <c r="DV384" s="2" t="n">
        <v>100</v>
      </c>
      <c r="DW384" s="2" t="n">
        <v>100</v>
      </c>
      <c r="DX384" s="2" t="n">
        <v>31.25</v>
      </c>
      <c r="DY384" s="2" t="n">
        <v>100</v>
      </c>
      <c r="DZ384" s="2" t="n">
        <v>100</v>
      </c>
      <c r="EA384" s="2" t="n">
        <v>31.25</v>
      </c>
      <c r="EB384" s="2" t="n">
        <v>100</v>
      </c>
      <c r="EC384" s="2" t="n">
        <v>100</v>
      </c>
      <c r="ED384" s="2" t="n">
        <v>31.25</v>
      </c>
      <c r="EE384" s="2" t="n">
        <v>98.27</v>
      </c>
      <c r="EF384" s="2" t="n">
        <v>98.27</v>
      </c>
      <c r="EG384" s="2" t="n">
        <v>31.25</v>
      </c>
      <c r="EH384" s="2" t="n">
        <v>100</v>
      </c>
      <c r="EI384" s="2" t="n">
        <v>100</v>
      </c>
      <c r="EJ384" s="2" t="n">
        <v>31.25</v>
      </c>
      <c r="EK384" s="2" t="n">
        <v>100</v>
      </c>
      <c r="EL384" s="2" t="n">
        <v>100</v>
      </c>
      <c r="EM384" s="2" t="n">
        <v>31.25</v>
      </c>
      <c r="EN384" s="2" t="n">
        <v>100</v>
      </c>
      <c r="EO384" s="2" t="n">
        <v>100</v>
      </c>
      <c r="EP384" s="2" t="n">
        <v>31.25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1.15</v>
      </c>
      <c r="AT385" s="2" t="n">
        <v>1.15</v>
      </c>
      <c r="AU385" s="2" t="n">
        <v>0.82</v>
      </c>
      <c r="AV385" s="2" t="n">
        <v>3.6</v>
      </c>
      <c r="AW385" s="2" t="n">
        <v>3.6</v>
      </c>
      <c r="AX385" s="2" t="n">
        <v>3.6</v>
      </c>
      <c r="AY385" s="2" t="n">
        <v>7.54</v>
      </c>
      <c r="AZ385" s="2" t="n">
        <v>7.54</v>
      </c>
      <c r="BA385" s="2" t="n">
        <v>7.67</v>
      </c>
      <c r="BB385" s="2" t="n">
        <v>12.05</v>
      </c>
      <c r="BC385" s="2" t="n">
        <v>12.01</v>
      </c>
      <c r="BD385" s="2" t="n">
        <v>13.7</v>
      </c>
      <c r="BE385" s="2" t="n">
        <v>24.45</v>
      </c>
      <c r="BF385" s="2" t="n">
        <v>22.37</v>
      </c>
      <c r="BG385" s="2" t="n">
        <v>23.29</v>
      </c>
      <c r="BH385" s="2" t="n">
        <v>33.55</v>
      </c>
      <c r="BI385" s="2" t="n">
        <v>32.88</v>
      </c>
      <c r="BJ385" s="2" t="n">
        <v>31.25</v>
      </c>
      <c r="BK385" s="2" t="n">
        <v>36.97</v>
      </c>
      <c r="BL385" s="2" t="n">
        <v>39.57</v>
      </c>
      <c r="BM385" s="2" t="n">
        <v>31.25</v>
      </c>
      <c r="BN385" s="2" t="n">
        <v>38.04</v>
      </c>
      <c r="BO385" s="2" t="n">
        <v>40.64</v>
      </c>
      <c r="BP385" s="2" t="n">
        <v>31.25</v>
      </c>
      <c r="BQ385" s="2" t="n">
        <v>41.38</v>
      </c>
      <c r="BR385" s="2" t="n">
        <v>43.98</v>
      </c>
      <c r="BS385" s="2" t="n">
        <v>31.25</v>
      </c>
      <c r="BT385" s="2" t="n">
        <v>44.22</v>
      </c>
      <c r="BU385" s="2" t="n">
        <v>46.82</v>
      </c>
      <c r="BV385" s="2" t="n">
        <v>31.25</v>
      </c>
      <c r="BW385" s="2" t="n">
        <v>50.67</v>
      </c>
      <c r="BX385" s="2" t="n">
        <v>53.27</v>
      </c>
      <c r="BY385" s="2" t="n">
        <v>31.25</v>
      </c>
      <c r="BZ385" s="2" t="n">
        <v>57.13</v>
      </c>
      <c r="CA385" s="2" t="n">
        <v>59.73</v>
      </c>
      <c r="CB385" s="2" t="n">
        <v>31.25</v>
      </c>
      <c r="CC385" s="2" t="n">
        <v>66.06999999999999</v>
      </c>
      <c r="CD385" s="2" t="n">
        <v>68.33</v>
      </c>
      <c r="CE385" s="2" t="n">
        <v>31.25</v>
      </c>
      <c r="CF385" s="2" t="n">
        <v>76.34</v>
      </c>
      <c r="CG385" s="2" t="n">
        <v>76.34</v>
      </c>
      <c r="CH385" s="2" t="n">
        <v>31.25</v>
      </c>
      <c r="CI385" s="2" t="n">
        <v>83.27</v>
      </c>
      <c r="CJ385" s="2" t="n">
        <v>83.27</v>
      </c>
      <c r="CK385" s="2" t="n">
        <v>31.25</v>
      </c>
      <c r="CL385" s="2" t="n">
        <v>90.20999999999999</v>
      </c>
      <c r="CM385" s="2" t="n">
        <v>90.20999999999999</v>
      </c>
      <c r="CN385" s="2" t="n">
        <v>31.25</v>
      </c>
      <c r="CO385" s="2" t="n">
        <v>94.5</v>
      </c>
      <c r="CP385" s="2" t="n">
        <v>94.5</v>
      </c>
      <c r="CQ385" s="2" t="n">
        <v>31.25</v>
      </c>
      <c r="CR385" s="2" t="n">
        <v>95.68000000000001</v>
      </c>
      <c r="CS385" s="2" t="n">
        <v>95.68000000000001</v>
      </c>
      <c r="CT385" s="2" t="n">
        <v>31.25</v>
      </c>
      <c r="CU385" s="2" t="n">
        <v>95.68000000000001</v>
      </c>
      <c r="CV385" s="2" t="n">
        <v>95.68000000000001</v>
      </c>
      <c r="CW385" s="2" t="n">
        <v>31.25</v>
      </c>
      <c r="CX385" s="2" t="n">
        <v>95.68000000000001</v>
      </c>
      <c r="CY385" s="2" t="n">
        <v>95.68000000000001</v>
      </c>
      <c r="CZ385" s="2" t="n">
        <v>31.25</v>
      </c>
      <c r="DA385" s="2" t="n">
        <v>95.68000000000001</v>
      </c>
      <c r="DB385" s="2" t="n">
        <v>95.68000000000001</v>
      </c>
      <c r="DC385" s="2" t="n">
        <v>31.25</v>
      </c>
      <c r="DD385" s="2" t="n">
        <v>95.68000000000001</v>
      </c>
      <c r="DE385" s="2" t="n">
        <v>95.68000000000001</v>
      </c>
      <c r="DF385" s="2" t="n">
        <v>31.25</v>
      </c>
      <c r="DG385" s="2" t="n">
        <v>95.68000000000001</v>
      </c>
      <c r="DH385" s="2" t="n">
        <v>95.68000000000001</v>
      </c>
      <c r="DI385" s="2" t="n">
        <v>31.25</v>
      </c>
      <c r="DJ385" s="2" t="n">
        <v>98.27</v>
      </c>
      <c r="DK385" s="2" t="n">
        <v>98.27</v>
      </c>
      <c r="DL385" s="2" t="n">
        <v>31.25</v>
      </c>
      <c r="DM385" s="2" t="n">
        <v>100</v>
      </c>
      <c r="DN385" s="2" t="n">
        <v>100</v>
      </c>
      <c r="DO385" s="2" t="n">
        <v>31.25</v>
      </c>
      <c r="DP385" s="2" t="n">
        <v>100</v>
      </c>
      <c r="DQ385" s="2" t="n">
        <v>100</v>
      </c>
      <c r="DR385" s="2" t="n">
        <v>31.25</v>
      </c>
      <c r="DS385" s="2" t="n">
        <v>100</v>
      </c>
      <c r="DT385" s="2" t="n">
        <v>100</v>
      </c>
      <c r="DU385" s="2" t="n">
        <v>31.25</v>
      </c>
      <c r="DV385" s="2" t="n">
        <v>100</v>
      </c>
      <c r="DW385" s="2" t="n">
        <v>100</v>
      </c>
      <c r="DX385" s="2" t="n">
        <v>31.25</v>
      </c>
      <c r="DY385" s="2" t="n">
        <v>100</v>
      </c>
      <c r="DZ385" s="2" t="n">
        <v>100</v>
      </c>
      <c r="EA385" s="2" t="n">
        <v>31.25</v>
      </c>
      <c r="EB385" s="2" t="n">
        <v>100</v>
      </c>
      <c r="EC385" s="2" t="n">
        <v>100</v>
      </c>
      <c r="ED385" s="2" t="n">
        <v>31.25</v>
      </c>
      <c r="EE385" s="2" t="n">
        <v>98.27</v>
      </c>
      <c r="EF385" s="2" t="n">
        <v>98.27</v>
      </c>
      <c r="EG385" s="2" t="n">
        <v>31.25</v>
      </c>
      <c r="EH385" s="2" t="n">
        <v>100</v>
      </c>
      <c r="EI385" s="2" t="n">
        <v>100</v>
      </c>
      <c r="EJ385" s="2" t="n">
        <v>31.25</v>
      </c>
      <c r="EK385" s="2" t="n">
        <v>100</v>
      </c>
      <c r="EL385" s="2" t="n">
        <v>100</v>
      </c>
      <c r="EM385" s="2" t="n">
        <v>31.25</v>
      </c>
      <c r="EN385" s="2" t="n">
        <v>100</v>
      </c>
      <c r="EO385" s="2" t="n">
        <v>100</v>
      </c>
      <c r="EP385" s="2" t="n">
        <v>31.25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1.15</v>
      </c>
      <c r="AT386" s="2" t="n">
        <v>1.15</v>
      </c>
      <c r="AU386" s="2" t="n">
        <v>0.82</v>
      </c>
      <c r="AV386" s="2" t="n">
        <v>3.6</v>
      </c>
      <c r="AW386" s="2" t="n">
        <v>3.6</v>
      </c>
      <c r="AX386" s="2" t="n">
        <v>3.6</v>
      </c>
      <c r="AY386" s="2" t="n">
        <v>7.54</v>
      </c>
      <c r="AZ386" s="2" t="n">
        <v>7.54</v>
      </c>
      <c r="BA386" s="2" t="n">
        <v>7.67</v>
      </c>
      <c r="BB386" s="2" t="n">
        <v>12.05</v>
      </c>
      <c r="BC386" s="2" t="n">
        <v>12.01</v>
      </c>
      <c r="BD386" s="2" t="n">
        <v>13.7</v>
      </c>
      <c r="BE386" s="2" t="n">
        <v>24.45</v>
      </c>
      <c r="BF386" s="2" t="n">
        <v>22.37</v>
      </c>
      <c r="BG386" s="2" t="n">
        <v>23.29</v>
      </c>
      <c r="BH386" s="2" t="n">
        <v>33.55</v>
      </c>
      <c r="BI386" s="2" t="n">
        <v>32.88</v>
      </c>
      <c r="BJ386" s="2" t="n">
        <v>31.25</v>
      </c>
      <c r="BK386" s="2" t="n">
        <v>36.97</v>
      </c>
      <c r="BL386" s="2" t="n">
        <v>39.57</v>
      </c>
      <c r="BM386" s="2" t="n">
        <v>31.25</v>
      </c>
      <c r="BN386" s="2" t="n">
        <v>38.04</v>
      </c>
      <c r="BO386" s="2" t="n">
        <v>40.64</v>
      </c>
      <c r="BP386" s="2" t="n">
        <v>31.25</v>
      </c>
      <c r="BQ386" s="2" t="n">
        <v>41.38</v>
      </c>
      <c r="BR386" s="2" t="n">
        <v>43.98</v>
      </c>
      <c r="BS386" s="2" t="n">
        <v>31.25</v>
      </c>
      <c r="BT386" s="2" t="n">
        <v>44.22</v>
      </c>
      <c r="BU386" s="2" t="n">
        <v>46.82</v>
      </c>
      <c r="BV386" s="2" t="n">
        <v>31.25</v>
      </c>
      <c r="BW386" s="2" t="n">
        <v>50.67</v>
      </c>
      <c r="BX386" s="2" t="n">
        <v>53.27</v>
      </c>
      <c r="BY386" s="2" t="n">
        <v>31.25</v>
      </c>
      <c r="BZ386" s="2" t="n">
        <v>57.13</v>
      </c>
      <c r="CA386" s="2" t="n">
        <v>59.73</v>
      </c>
      <c r="CB386" s="2" t="n">
        <v>31.25</v>
      </c>
      <c r="CC386" s="2" t="n">
        <v>66.06999999999999</v>
      </c>
      <c r="CD386" s="2" t="n">
        <v>68.33</v>
      </c>
      <c r="CE386" s="2" t="n">
        <v>31.25</v>
      </c>
      <c r="CF386" s="2" t="n">
        <v>76.34</v>
      </c>
      <c r="CG386" s="2" t="n">
        <v>76.34</v>
      </c>
      <c r="CH386" s="2" t="n">
        <v>31.25</v>
      </c>
      <c r="CI386" s="2" t="n">
        <v>83.27</v>
      </c>
      <c r="CJ386" s="2" t="n">
        <v>83.27</v>
      </c>
      <c r="CK386" s="2" t="n">
        <v>31.25</v>
      </c>
      <c r="CL386" s="2" t="n">
        <v>90.20999999999999</v>
      </c>
      <c r="CM386" s="2" t="n">
        <v>90.20999999999999</v>
      </c>
      <c r="CN386" s="2" t="n">
        <v>31.25</v>
      </c>
      <c r="CO386" s="2" t="n">
        <v>94.5</v>
      </c>
      <c r="CP386" s="2" t="n">
        <v>94.5</v>
      </c>
      <c r="CQ386" s="2" t="n">
        <v>31.25</v>
      </c>
      <c r="CR386" s="2" t="n">
        <v>95.68000000000001</v>
      </c>
      <c r="CS386" s="2" t="n">
        <v>95.68000000000001</v>
      </c>
      <c r="CT386" s="2" t="n">
        <v>31.25</v>
      </c>
      <c r="CU386" s="2" t="n">
        <v>95.68000000000001</v>
      </c>
      <c r="CV386" s="2" t="n">
        <v>95.68000000000001</v>
      </c>
      <c r="CW386" s="2" t="n">
        <v>31.25</v>
      </c>
      <c r="CX386" s="2" t="n">
        <v>95.68000000000001</v>
      </c>
      <c r="CY386" s="2" t="n">
        <v>95.68000000000001</v>
      </c>
      <c r="CZ386" s="2" t="n">
        <v>31.25</v>
      </c>
      <c r="DA386" s="2" t="n">
        <v>95.68000000000001</v>
      </c>
      <c r="DB386" s="2" t="n">
        <v>95.68000000000001</v>
      </c>
      <c r="DC386" s="2" t="n">
        <v>31.25</v>
      </c>
      <c r="DD386" s="2" t="n">
        <v>95.68000000000001</v>
      </c>
      <c r="DE386" s="2" t="n">
        <v>95.68000000000001</v>
      </c>
      <c r="DF386" s="2" t="n">
        <v>31.25</v>
      </c>
      <c r="DG386" s="2" t="n">
        <v>95.68000000000001</v>
      </c>
      <c r="DH386" s="2" t="n">
        <v>95.68000000000001</v>
      </c>
      <c r="DI386" s="2" t="n">
        <v>31.25</v>
      </c>
      <c r="DJ386" s="2" t="n">
        <v>98.27</v>
      </c>
      <c r="DK386" s="2" t="n">
        <v>98.27</v>
      </c>
      <c r="DL386" s="2" t="n">
        <v>31.25</v>
      </c>
      <c r="DM386" s="2" t="n">
        <v>100</v>
      </c>
      <c r="DN386" s="2" t="n">
        <v>100</v>
      </c>
      <c r="DO386" s="2" t="n">
        <v>31.25</v>
      </c>
      <c r="DP386" s="2" t="n">
        <v>100</v>
      </c>
      <c r="DQ386" s="2" t="n">
        <v>100</v>
      </c>
      <c r="DR386" s="2" t="n">
        <v>31.25</v>
      </c>
      <c r="DS386" s="2" t="n">
        <v>100</v>
      </c>
      <c r="DT386" s="2" t="n">
        <v>100</v>
      </c>
      <c r="DU386" s="2" t="n">
        <v>31.25</v>
      </c>
      <c r="DV386" s="2" t="n">
        <v>100</v>
      </c>
      <c r="DW386" s="2" t="n">
        <v>100</v>
      </c>
      <c r="DX386" s="2" t="n">
        <v>31.25</v>
      </c>
      <c r="DY386" s="2" t="n">
        <v>100</v>
      </c>
      <c r="DZ386" s="2" t="n">
        <v>100</v>
      </c>
      <c r="EA386" s="2" t="n">
        <v>31.25</v>
      </c>
      <c r="EB386" s="2" t="n">
        <v>100</v>
      </c>
      <c r="EC386" s="2" t="n">
        <v>100</v>
      </c>
      <c r="ED386" s="2" t="n">
        <v>31.25</v>
      </c>
      <c r="EE386" s="2" t="n">
        <v>98.27</v>
      </c>
      <c r="EF386" s="2" t="n">
        <v>98.27</v>
      </c>
      <c r="EG386" s="2" t="n">
        <v>31.25</v>
      </c>
      <c r="EH386" s="2" t="n">
        <v>100</v>
      </c>
      <c r="EI386" s="2" t="n">
        <v>100</v>
      </c>
      <c r="EJ386" s="2" t="n">
        <v>31.25</v>
      </c>
      <c r="EK386" s="2" t="n">
        <v>100</v>
      </c>
      <c r="EL386" s="2" t="n">
        <v>100</v>
      </c>
      <c r="EM386" s="2" t="n">
        <v>31.25</v>
      </c>
      <c r="EN386" s="2" t="n">
        <v>100</v>
      </c>
      <c r="EO386" s="2" t="n">
        <v>100</v>
      </c>
      <c r="EP386" s="2" t="n">
        <v>31.25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1.15</v>
      </c>
      <c r="AT387" s="2" t="n">
        <v>1.15</v>
      </c>
      <c r="AU387" s="2" t="n">
        <v>0.82</v>
      </c>
      <c r="AV387" s="2" t="n">
        <v>3.6</v>
      </c>
      <c r="AW387" s="2" t="n">
        <v>3.6</v>
      </c>
      <c r="AX387" s="2" t="n">
        <v>3.6</v>
      </c>
      <c r="AY387" s="2" t="n">
        <v>7.54</v>
      </c>
      <c r="AZ387" s="2" t="n">
        <v>7.54</v>
      </c>
      <c r="BA387" s="2" t="n">
        <v>7.67</v>
      </c>
      <c r="BB387" s="2" t="n">
        <v>12.05</v>
      </c>
      <c r="BC387" s="2" t="n">
        <v>12.01</v>
      </c>
      <c r="BD387" s="2" t="n">
        <v>13.7</v>
      </c>
      <c r="BE387" s="2" t="n">
        <v>24.45</v>
      </c>
      <c r="BF387" s="2" t="n">
        <v>22.37</v>
      </c>
      <c r="BG387" s="2" t="n">
        <v>23.29</v>
      </c>
      <c r="BH387" s="2" t="n">
        <v>33.55</v>
      </c>
      <c r="BI387" s="2" t="n">
        <v>32.88</v>
      </c>
      <c r="BJ387" s="2" t="n">
        <v>31.25</v>
      </c>
      <c r="BK387" s="2" t="n">
        <v>36.97</v>
      </c>
      <c r="BL387" s="2" t="n">
        <v>39.57</v>
      </c>
      <c r="BM387" s="2" t="n">
        <v>31.25</v>
      </c>
      <c r="BN387" s="2" t="n">
        <v>38.04</v>
      </c>
      <c r="BO387" s="2" t="n">
        <v>40.64</v>
      </c>
      <c r="BP387" s="2" t="n">
        <v>31.25</v>
      </c>
      <c r="BQ387" s="2" t="n">
        <v>41.38</v>
      </c>
      <c r="BR387" s="2" t="n">
        <v>43.98</v>
      </c>
      <c r="BS387" s="2" t="n">
        <v>31.25</v>
      </c>
      <c r="BT387" s="2" t="n">
        <v>44.22</v>
      </c>
      <c r="BU387" s="2" t="n">
        <v>46.82</v>
      </c>
      <c r="BV387" s="2" t="n">
        <v>31.25</v>
      </c>
      <c r="BW387" s="2" t="n">
        <v>50.67</v>
      </c>
      <c r="BX387" s="2" t="n">
        <v>53.27</v>
      </c>
      <c r="BY387" s="2" t="n">
        <v>31.25</v>
      </c>
      <c r="BZ387" s="2" t="n">
        <v>57.13</v>
      </c>
      <c r="CA387" s="2" t="n">
        <v>59.73</v>
      </c>
      <c r="CB387" s="2" t="n">
        <v>31.25</v>
      </c>
      <c r="CC387" s="2" t="n">
        <v>66.06999999999999</v>
      </c>
      <c r="CD387" s="2" t="n">
        <v>68.33</v>
      </c>
      <c r="CE387" s="2" t="n">
        <v>31.25</v>
      </c>
      <c r="CF387" s="2" t="n">
        <v>76.34</v>
      </c>
      <c r="CG387" s="2" t="n">
        <v>76.34</v>
      </c>
      <c r="CH387" s="2" t="n">
        <v>31.25</v>
      </c>
      <c r="CI387" s="2" t="n">
        <v>83.27</v>
      </c>
      <c r="CJ387" s="2" t="n">
        <v>83.27</v>
      </c>
      <c r="CK387" s="2" t="n">
        <v>31.25</v>
      </c>
      <c r="CL387" s="2" t="n">
        <v>90.20999999999999</v>
      </c>
      <c r="CM387" s="2" t="n">
        <v>90.20999999999999</v>
      </c>
      <c r="CN387" s="2" t="n">
        <v>31.25</v>
      </c>
      <c r="CO387" s="2" t="n">
        <v>94.5</v>
      </c>
      <c r="CP387" s="2" t="n">
        <v>94.5</v>
      </c>
      <c r="CQ387" s="2" t="n">
        <v>31.25</v>
      </c>
      <c r="CR387" s="2" t="n">
        <v>95.68000000000001</v>
      </c>
      <c r="CS387" s="2" t="n">
        <v>95.68000000000001</v>
      </c>
      <c r="CT387" s="2" t="n">
        <v>31.25</v>
      </c>
      <c r="CU387" s="2" t="n">
        <v>95.68000000000001</v>
      </c>
      <c r="CV387" s="2" t="n">
        <v>95.68000000000001</v>
      </c>
      <c r="CW387" s="2" t="n">
        <v>31.25</v>
      </c>
      <c r="CX387" s="2" t="n">
        <v>95.68000000000001</v>
      </c>
      <c r="CY387" s="2" t="n">
        <v>95.68000000000001</v>
      </c>
      <c r="CZ387" s="2" t="n">
        <v>31.25</v>
      </c>
      <c r="DA387" s="2" t="n">
        <v>95.68000000000001</v>
      </c>
      <c r="DB387" s="2" t="n">
        <v>95.68000000000001</v>
      </c>
      <c r="DC387" s="2" t="n">
        <v>31.25</v>
      </c>
      <c r="DD387" s="2" t="n">
        <v>95.68000000000001</v>
      </c>
      <c r="DE387" s="2" t="n">
        <v>95.68000000000001</v>
      </c>
      <c r="DF387" s="2" t="n">
        <v>31.25</v>
      </c>
      <c r="DG387" s="2" t="n">
        <v>95.68000000000001</v>
      </c>
      <c r="DH387" s="2" t="n">
        <v>95.68000000000001</v>
      </c>
      <c r="DI387" s="2" t="n">
        <v>31.25</v>
      </c>
      <c r="DJ387" s="2" t="n">
        <v>98.27</v>
      </c>
      <c r="DK387" s="2" t="n">
        <v>98.27</v>
      </c>
      <c r="DL387" s="2" t="n">
        <v>31.25</v>
      </c>
      <c r="DM387" s="2" t="n">
        <v>100</v>
      </c>
      <c r="DN387" s="2" t="n">
        <v>100</v>
      </c>
      <c r="DO387" s="2" t="n">
        <v>31.25</v>
      </c>
      <c r="DP387" s="2" t="n">
        <v>100</v>
      </c>
      <c r="DQ387" s="2" t="n">
        <v>100</v>
      </c>
      <c r="DR387" s="2" t="n">
        <v>31.25</v>
      </c>
      <c r="DS387" s="2" t="n">
        <v>100</v>
      </c>
      <c r="DT387" s="2" t="n">
        <v>100</v>
      </c>
      <c r="DU387" s="2" t="n">
        <v>31.25</v>
      </c>
      <c r="DV387" s="2" t="n">
        <v>100</v>
      </c>
      <c r="DW387" s="2" t="n">
        <v>100</v>
      </c>
      <c r="DX387" s="2" t="n">
        <v>31.25</v>
      </c>
      <c r="DY387" s="2" t="n">
        <v>100</v>
      </c>
      <c r="DZ387" s="2" t="n">
        <v>100</v>
      </c>
      <c r="EA387" s="2" t="n">
        <v>31.25</v>
      </c>
      <c r="EB387" s="2" t="n">
        <v>100</v>
      </c>
      <c r="EC387" s="2" t="n">
        <v>100</v>
      </c>
      <c r="ED387" s="2" t="n">
        <v>31.25</v>
      </c>
      <c r="EE387" s="2" t="n">
        <v>98.27</v>
      </c>
      <c r="EF387" s="2" t="n">
        <v>98.27</v>
      </c>
      <c r="EG387" s="2" t="n">
        <v>31.25</v>
      </c>
      <c r="EH387" s="2" t="n">
        <v>100</v>
      </c>
      <c r="EI387" s="2" t="n">
        <v>100</v>
      </c>
      <c r="EJ387" s="2" t="n">
        <v>31.25</v>
      </c>
      <c r="EK387" s="2" t="n">
        <v>100</v>
      </c>
      <c r="EL387" s="2" t="n">
        <v>100</v>
      </c>
      <c r="EM387" s="2" t="n">
        <v>31.25</v>
      </c>
      <c r="EN387" s="2" t="n">
        <v>100</v>
      </c>
      <c r="EO387" s="2" t="n">
        <v>100</v>
      </c>
      <c r="EP387" s="2" t="n">
        <v>31.25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1.15</v>
      </c>
      <c r="AT388" s="2" t="n">
        <v>1.15</v>
      </c>
      <c r="AU388" s="2" t="n">
        <v>0.82</v>
      </c>
      <c r="AV388" s="2" t="n">
        <v>3.6</v>
      </c>
      <c r="AW388" s="2" t="n">
        <v>3.6</v>
      </c>
      <c r="AX388" s="2" t="n">
        <v>3.6</v>
      </c>
      <c r="AY388" s="2" t="n">
        <v>7.54</v>
      </c>
      <c r="AZ388" s="2" t="n">
        <v>7.54</v>
      </c>
      <c r="BA388" s="2" t="n">
        <v>7.67</v>
      </c>
      <c r="BB388" s="2" t="n">
        <v>12.05</v>
      </c>
      <c r="BC388" s="2" t="n">
        <v>12.01</v>
      </c>
      <c r="BD388" s="2" t="n">
        <v>13.7</v>
      </c>
      <c r="BE388" s="2" t="n">
        <v>24.45</v>
      </c>
      <c r="BF388" s="2" t="n">
        <v>22.37</v>
      </c>
      <c r="BG388" s="2" t="n">
        <v>23.29</v>
      </c>
      <c r="BH388" s="2" t="n">
        <v>33.55</v>
      </c>
      <c r="BI388" s="2" t="n">
        <v>32.88</v>
      </c>
      <c r="BJ388" s="2" t="n">
        <v>31.25</v>
      </c>
      <c r="BK388" s="2" t="n">
        <v>36.97</v>
      </c>
      <c r="BL388" s="2" t="n">
        <v>39.57</v>
      </c>
      <c r="BM388" s="2" t="n">
        <v>31.25</v>
      </c>
      <c r="BN388" s="2" t="n">
        <v>38.04</v>
      </c>
      <c r="BO388" s="2" t="n">
        <v>40.64</v>
      </c>
      <c r="BP388" s="2" t="n">
        <v>31.25</v>
      </c>
      <c r="BQ388" s="2" t="n">
        <v>41.38</v>
      </c>
      <c r="BR388" s="2" t="n">
        <v>43.98</v>
      </c>
      <c r="BS388" s="2" t="n">
        <v>31.25</v>
      </c>
      <c r="BT388" s="2" t="n">
        <v>44.22</v>
      </c>
      <c r="BU388" s="2" t="n">
        <v>46.82</v>
      </c>
      <c r="BV388" s="2" t="n">
        <v>31.25</v>
      </c>
      <c r="BW388" s="2" t="n">
        <v>50.67</v>
      </c>
      <c r="BX388" s="2" t="n">
        <v>53.27</v>
      </c>
      <c r="BY388" s="2" t="n">
        <v>31.25</v>
      </c>
      <c r="BZ388" s="2" t="n">
        <v>57.13</v>
      </c>
      <c r="CA388" s="2" t="n">
        <v>59.73</v>
      </c>
      <c r="CB388" s="2" t="n">
        <v>31.25</v>
      </c>
      <c r="CC388" s="2" t="n">
        <v>66.06999999999999</v>
      </c>
      <c r="CD388" s="2" t="n">
        <v>68.33</v>
      </c>
      <c r="CE388" s="2" t="n">
        <v>31.25</v>
      </c>
      <c r="CF388" s="2" t="n">
        <v>76.34</v>
      </c>
      <c r="CG388" s="2" t="n">
        <v>76.34</v>
      </c>
      <c r="CH388" s="2" t="n">
        <v>31.25</v>
      </c>
      <c r="CI388" s="2" t="n">
        <v>83.27</v>
      </c>
      <c r="CJ388" s="2" t="n">
        <v>83.27</v>
      </c>
      <c r="CK388" s="2" t="n">
        <v>31.25</v>
      </c>
      <c r="CL388" s="2" t="n">
        <v>90.20999999999999</v>
      </c>
      <c r="CM388" s="2" t="n">
        <v>90.20999999999999</v>
      </c>
      <c r="CN388" s="2" t="n">
        <v>31.25</v>
      </c>
      <c r="CO388" s="2" t="n">
        <v>94.5</v>
      </c>
      <c r="CP388" s="2" t="n">
        <v>94.5</v>
      </c>
      <c r="CQ388" s="2" t="n">
        <v>31.25</v>
      </c>
      <c r="CR388" s="2" t="n">
        <v>95.68000000000001</v>
      </c>
      <c r="CS388" s="2" t="n">
        <v>95.68000000000001</v>
      </c>
      <c r="CT388" s="2" t="n">
        <v>31.25</v>
      </c>
      <c r="CU388" s="2" t="n">
        <v>95.68000000000001</v>
      </c>
      <c r="CV388" s="2" t="n">
        <v>95.68000000000001</v>
      </c>
      <c r="CW388" s="2" t="n">
        <v>31.25</v>
      </c>
      <c r="CX388" s="2" t="n">
        <v>95.68000000000001</v>
      </c>
      <c r="CY388" s="2" t="n">
        <v>95.68000000000001</v>
      </c>
      <c r="CZ388" s="2" t="n">
        <v>31.25</v>
      </c>
      <c r="DA388" s="2" t="n">
        <v>95.68000000000001</v>
      </c>
      <c r="DB388" s="2" t="n">
        <v>95.68000000000001</v>
      </c>
      <c r="DC388" s="2" t="n">
        <v>31.25</v>
      </c>
      <c r="DD388" s="2" t="n">
        <v>95.68000000000001</v>
      </c>
      <c r="DE388" s="2" t="n">
        <v>95.68000000000001</v>
      </c>
      <c r="DF388" s="2" t="n">
        <v>31.25</v>
      </c>
      <c r="DG388" s="2" t="n">
        <v>95.68000000000001</v>
      </c>
      <c r="DH388" s="2" t="n">
        <v>95.68000000000001</v>
      </c>
      <c r="DI388" s="2" t="n">
        <v>31.25</v>
      </c>
      <c r="DJ388" s="2" t="n">
        <v>98.27</v>
      </c>
      <c r="DK388" s="2" t="n">
        <v>98.27</v>
      </c>
      <c r="DL388" s="2" t="n">
        <v>31.25</v>
      </c>
      <c r="DM388" s="2" t="n">
        <v>100</v>
      </c>
      <c r="DN388" s="2" t="n">
        <v>100</v>
      </c>
      <c r="DO388" s="2" t="n">
        <v>31.25</v>
      </c>
      <c r="DP388" s="2" t="n">
        <v>100</v>
      </c>
      <c r="DQ388" s="2" t="n">
        <v>100</v>
      </c>
      <c r="DR388" s="2" t="n">
        <v>31.25</v>
      </c>
      <c r="DS388" s="2" t="n">
        <v>100</v>
      </c>
      <c r="DT388" s="2" t="n">
        <v>100</v>
      </c>
      <c r="DU388" s="2" t="n">
        <v>31.25</v>
      </c>
      <c r="DV388" s="2" t="n">
        <v>100</v>
      </c>
      <c r="DW388" s="2" t="n">
        <v>100</v>
      </c>
      <c r="DX388" s="2" t="n">
        <v>31.25</v>
      </c>
      <c r="DY388" s="2" t="n">
        <v>100</v>
      </c>
      <c r="DZ388" s="2" t="n">
        <v>100</v>
      </c>
      <c r="EA388" s="2" t="n">
        <v>31.25</v>
      </c>
      <c r="EB388" s="2" t="n">
        <v>100</v>
      </c>
      <c r="EC388" s="2" t="n">
        <v>100</v>
      </c>
      <c r="ED388" s="2" t="n">
        <v>31.25</v>
      </c>
      <c r="EE388" s="2" t="n">
        <v>98.27</v>
      </c>
      <c r="EF388" s="2" t="n">
        <v>98.27</v>
      </c>
      <c r="EG388" s="2" t="n">
        <v>31.25</v>
      </c>
      <c r="EH388" s="2" t="n">
        <v>100</v>
      </c>
      <c r="EI388" s="2" t="n">
        <v>100</v>
      </c>
      <c r="EJ388" s="2" t="n">
        <v>31.25</v>
      </c>
      <c r="EK388" s="2" t="n">
        <v>100</v>
      </c>
      <c r="EL388" s="2" t="n">
        <v>100</v>
      </c>
      <c r="EM388" s="2" t="n">
        <v>31.25</v>
      </c>
      <c r="EN388" s="2" t="n">
        <v>100</v>
      </c>
      <c r="EO388" s="2" t="n">
        <v>100</v>
      </c>
      <c r="EP388" s="2" t="n">
        <v>31.25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1.15</v>
      </c>
      <c r="AT389" s="2" t="n">
        <v>1.15</v>
      </c>
      <c r="AU389" s="2" t="n">
        <v>0.82</v>
      </c>
      <c r="AV389" s="2" t="n">
        <v>3.6</v>
      </c>
      <c r="AW389" s="2" t="n">
        <v>3.6</v>
      </c>
      <c r="AX389" s="2" t="n">
        <v>3.6</v>
      </c>
      <c r="AY389" s="2" t="n">
        <v>7.54</v>
      </c>
      <c r="AZ389" s="2" t="n">
        <v>7.54</v>
      </c>
      <c r="BA389" s="2" t="n">
        <v>7.67</v>
      </c>
      <c r="BB389" s="2" t="n">
        <v>12.05</v>
      </c>
      <c r="BC389" s="2" t="n">
        <v>12.01</v>
      </c>
      <c r="BD389" s="2" t="n">
        <v>13.7</v>
      </c>
      <c r="BE389" s="2" t="n">
        <v>24.45</v>
      </c>
      <c r="BF389" s="2" t="n">
        <v>22.37</v>
      </c>
      <c r="BG389" s="2" t="n">
        <v>23.29</v>
      </c>
      <c r="BH389" s="2" t="n">
        <v>33.55</v>
      </c>
      <c r="BI389" s="2" t="n">
        <v>32.88</v>
      </c>
      <c r="BJ389" s="2" t="n">
        <v>31.25</v>
      </c>
      <c r="BK389" s="2" t="n">
        <v>36.97</v>
      </c>
      <c r="BL389" s="2" t="n">
        <v>39.57</v>
      </c>
      <c r="BM389" s="2" t="n">
        <v>31.25</v>
      </c>
      <c r="BN389" s="2" t="n">
        <v>38.04</v>
      </c>
      <c r="BO389" s="2" t="n">
        <v>40.64</v>
      </c>
      <c r="BP389" s="2" t="n">
        <v>31.25</v>
      </c>
      <c r="BQ389" s="2" t="n">
        <v>41.38</v>
      </c>
      <c r="BR389" s="2" t="n">
        <v>43.98</v>
      </c>
      <c r="BS389" s="2" t="n">
        <v>31.25</v>
      </c>
      <c r="BT389" s="2" t="n">
        <v>44.22</v>
      </c>
      <c r="BU389" s="2" t="n">
        <v>46.82</v>
      </c>
      <c r="BV389" s="2" t="n">
        <v>31.25</v>
      </c>
      <c r="BW389" s="2" t="n">
        <v>50.67</v>
      </c>
      <c r="BX389" s="2" t="n">
        <v>53.27</v>
      </c>
      <c r="BY389" s="2" t="n">
        <v>31.25</v>
      </c>
      <c r="BZ389" s="2" t="n">
        <v>57.13</v>
      </c>
      <c r="CA389" s="2" t="n">
        <v>59.73</v>
      </c>
      <c r="CB389" s="2" t="n">
        <v>31.25</v>
      </c>
      <c r="CC389" s="2" t="n">
        <v>66.06999999999999</v>
      </c>
      <c r="CD389" s="2" t="n">
        <v>68.33</v>
      </c>
      <c r="CE389" s="2" t="n">
        <v>31.25</v>
      </c>
      <c r="CF389" s="2" t="n">
        <v>76.34</v>
      </c>
      <c r="CG389" s="2" t="n">
        <v>76.34</v>
      </c>
      <c r="CH389" s="2" t="n">
        <v>31.25</v>
      </c>
      <c r="CI389" s="2" t="n">
        <v>83.27</v>
      </c>
      <c r="CJ389" s="2" t="n">
        <v>83.27</v>
      </c>
      <c r="CK389" s="2" t="n">
        <v>31.25</v>
      </c>
      <c r="CL389" s="2" t="n">
        <v>90.20999999999999</v>
      </c>
      <c r="CM389" s="2" t="n">
        <v>90.20999999999999</v>
      </c>
      <c r="CN389" s="2" t="n">
        <v>31.25</v>
      </c>
      <c r="CO389" s="2" t="n">
        <v>94.5</v>
      </c>
      <c r="CP389" s="2" t="n">
        <v>94.5</v>
      </c>
      <c r="CQ389" s="2" t="n">
        <v>31.25</v>
      </c>
      <c r="CR389" s="2" t="n">
        <v>95.68000000000001</v>
      </c>
      <c r="CS389" s="2" t="n">
        <v>95.68000000000001</v>
      </c>
      <c r="CT389" s="2" t="n">
        <v>31.25</v>
      </c>
      <c r="CU389" s="2" t="n">
        <v>95.68000000000001</v>
      </c>
      <c r="CV389" s="2" t="n">
        <v>95.68000000000001</v>
      </c>
      <c r="CW389" s="2" t="n">
        <v>31.25</v>
      </c>
      <c r="CX389" s="2" t="n">
        <v>95.68000000000001</v>
      </c>
      <c r="CY389" s="2" t="n">
        <v>95.68000000000001</v>
      </c>
      <c r="CZ389" s="2" t="n">
        <v>31.25</v>
      </c>
      <c r="DA389" s="2" t="n">
        <v>95.68000000000001</v>
      </c>
      <c r="DB389" s="2" t="n">
        <v>95.68000000000001</v>
      </c>
      <c r="DC389" s="2" t="n">
        <v>31.25</v>
      </c>
      <c r="DD389" s="2" t="n">
        <v>95.68000000000001</v>
      </c>
      <c r="DE389" s="2" t="n">
        <v>95.68000000000001</v>
      </c>
      <c r="DF389" s="2" t="n">
        <v>31.25</v>
      </c>
      <c r="DG389" s="2" t="n">
        <v>95.68000000000001</v>
      </c>
      <c r="DH389" s="2" t="n">
        <v>95.68000000000001</v>
      </c>
      <c r="DI389" s="2" t="n">
        <v>31.25</v>
      </c>
      <c r="DJ389" s="2" t="n">
        <v>98.27</v>
      </c>
      <c r="DK389" s="2" t="n">
        <v>98.27</v>
      </c>
      <c r="DL389" s="2" t="n">
        <v>31.25</v>
      </c>
      <c r="DM389" s="2" t="n">
        <v>100</v>
      </c>
      <c r="DN389" s="2" t="n">
        <v>100</v>
      </c>
      <c r="DO389" s="2" t="n">
        <v>31.25</v>
      </c>
      <c r="DP389" s="2" t="n">
        <v>100</v>
      </c>
      <c r="DQ389" s="2" t="n">
        <v>100</v>
      </c>
      <c r="DR389" s="2" t="n">
        <v>31.25</v>
      </c>
      <c r="DS389" s="2" t="n">
        <v>100</v>
      </c>
      <c r="DT389" s="2" t="n">
        <v>100</v>
      </c>
      <c r="DU389" s="2" t="n">
        <v>31.25</v>
      </c>
      <c r="DV389" s="2" t="n">
        <v>100</v>
      </c>
      <c r="DW389" s="2" t="n">
        <v>100</v>
      </c>
      <c r="DX389" s="2" t="n">
        <v>31.25</v>
      </c>
      <c r="DY389" s="2" t="n">
        <v>100</v>
      </c>
      <c r="DZ389" s="2" t="n">
        <v>100</v>
      </c>
      <c r="EA389" s="2" t="n">
        <v>31.25</v>
      </c>
      <c r="EB389" s="2" t="n">
        <v>100</v>
      </c>
      <c r="EC389" s="2" t="n">
        <v>100</v>
      </c>
      <c r="ED389" s="2" t="n">
        <v>31.25</v>
      </c>
      <c r="EE389" s="2" t="n">
        <v>98.27</v>
      </c>
      <c r="EF389" s="2" t="n">
        <v>98.27</v>
      </c>
      <c r="EG389" s="2" t="n">
        <v>31.25</v>
      </c>
      <c r="EH389" s="2" t="n">
        <v>100</v>
      </c>
      <c r="EI389" s="2" t="n">
        <v>100</v>
      </c>
      <c r="EJ389" s="2" t="n">
        <v>31.25</v>
      </c>
      <c r="EK389" s="2" t="n">
        <v>100</v>
      </c>
      <c r="EL389" s="2" t="n">
        <v>100</v>
      </c>
      <c r="EM389" s="2" t="n">
        <v>31.25</v>
      </c>
      <c r="EN389" s="2" t="n">
        <v>100</v>
      </c>
      <c r="EO389" s="2" t="n">
        <v>100</v>
      </c>
      <c r="EP389" s="2" t="n">
        <v>31.25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1.15</v>
      </c>
      <c r="AT390" s="2" t="n">
        <v>1.15</v>
      </c>
      <c r="AU390" s="2" t="n">
        <v>0.82</v>
      </c>
      <c r="AV390" s="2" t="n">
        <v>3.6</v>
      </c>
      <c r="AW390" s="2" t="n">
        <v>3.6</v>
      </c>
      <c r="AX390" s="2" t="n">
        <v>3.6</v>
      </c>
      <c r="AY390" s="2" t="n">
        <v>7.54</v>
      </c>
      <c r="AZ390" s="2" t="n">
        <v>7.54</v>
      </c>
      <c r="BA390" s="2" t="n">
        <v>7.67</v>
      </c>
      <c r="BB390" s="2" t="n">
        <v>12.05</v>
      </c>
      <c r="BC390" s="2" t="n">
        <v>12.01</v>
      </c>
      <c r="BD390" s="2" t="n">
        <v>13.7</v>
      </c>
      <c r="BE390" s="2" t="n">
        <v>24.45</v>
      </c>
      <c r="BF390" s="2" t="n">
        <v>22.37</v>
      </c>
      <c r="BG390" s="2" t="n">
        <v>23.29</v>
      </c>
      <c r="BH390" s="2" t="n">
        <v>33.55</v>
      </c>
      <c r="BI390" s="2" t="n">
        <v>32.88</v>
      </c>
      <c r="BJ390" s="2" t="n">
        <v>31.25</v>
      </c>
      <c r="BK390" s="2" t="n">
        <v>36.97</v>
      </c>
      <c r="BL390" s="2" t="n">
        <v>39.57</v>
      </c>
      <c r="BM390" s="2" t="n">
        <v>31.25</v>
      </c>
      <c r="BN390" s="2" t="n">
        <v>38.04</v>
      </c>
      <c r="BO390" s="2" t="n">
        <v>40.64</v>
      </c>
      <c r="BP390" s="2" t="n">
        <v>31.25</v>
      </c>
      <c r="BQ390" s="2" t="n">
        <v>41.38</v>
      </c>
      <c r="BR390" s="2" t="n">
        <v>43.98</v>
      </c>
      <c r="BS390" s="2" t="n">
        <v>31.25</v>
      </c>
      <c r="BT390" s="2" t="n">
        <v>44.22</v>
      </c>
      <c r="BU390" s="2" t="n">
        <v>46.82</v>
      </c>
      <c r="BV390" s="2" t="n">
        <v>31.25</v>
      </c>
      <c r="BW390" s="2" t="n">
        <v>50.67</v>
      </c>
      <c r="BX390" s="2" t="n">
        <v>53.27</v>
      </c>
      <c r="BY390" s="2" t="n">
        <v>31.25</v>
      </c>
      <c r="BZ390" s="2" t="n">
        <v>57.13</v>
      </c>
      <c r="CA390" s="2" t="n">
        <v>59.73</v>
      </c>
      <c r="CB390" s="2" t="n">
        <v>31.25</v>
      </c>
      <c r="CC390" s="2" t="n">
        <v>66.06999999999999</v>
      </c>
      <c r="CD390" s="2" t="n">
        <v>68.33</v>
      </c>
      <c r="CE390" s="2" t="n">
        <v>31.25</v>
      </c>
      <c r="CF390" s="2" t="n">
        <v>76.34</v>
      </c>
      <c r="CG390" s="2" t="n">
        <v>76.34</v>
      </c>
      <c r="CH390" s="2" t="n">
        <v>31.25</v>
      </c>
      <c r="CI390" s="2" t="n">
        <v>83.27</v>
      </c>
      <c r="CJ390" s="2" t="n">
        <v>83.27</v>
      </c>
      <c r="CK390" s="2" t="n">
        <v>31.25</v>
      </c>
      <c r="CL390" s="2" t="n">
        <v>90.20999999999999</v>
      </c>
      <c r="CM390" s="2" t="n">
        <v>90.20999999999999</v>
      </c>
      <c r="CN390" s="2" t="n">
        <v>31.25</v>
      </c>
      <c r="CO390" s="2" t="n">
        <v>94.5</v>
      </c>
      <c r="CP390" s="2" t="n">
        <v>94.5</v>
      </c>
      <c r="CQ390" s="2" t="n">
        <v>31.25</v>
      </c>
      <c r="CR390" s="2" t="n">
        <v>95.68000000000001</v>
      </c>
      <c r="CS390" s="2" t="n">
        <v>95.68000000000001</v>
      </c>
      <c r="CT390" s="2" t="n">
        <v>31.25</v>
      </c>
      <c r="CU390" s="2" t="n">
        <v>95.68000000000001</v>
      </c>
      <c r="CV390" s="2" t="n">
        <v>95.68000000000001</v>
      </c>
      <c r="CW390" s="2" t="n">
        <v>31.25</v>
      </c>
      <c r="CX390" s="2" t="n">
        <v>95.68000000000001</v>
      </c>
      <c r="CY390" s="2" t="n">
        <v>95.68000000000001</v>
      </c>
      <c r="CZ390" s="2" t="n">
        <v>31.25</v>
      </c>
      <c r="DA390" s="2" t="n">
        <v>95.68000000000001</v>
      </c>
      <c r="DB390" s="2" t="n">
        <v>95.68000000000001</v>
      </c>
      <c r="DC390" s="2" t="n">
        <v>31.25</v>
      </c>
      <c r="DD390" s="2" t="n">
        <v>95.68000000000001</v>
      </c>
      <c r="DE390" s="2" t="n">
        <v>95.68000000000001</v>
      </c>
      <c r="DF390" s="2" t="n">
        <v>31.25</v>
      </c>
      <c r="DG390" s="2" t="n">
        <v>95.68000000000001</v>
      </c>
      <c r="DH390" s="2" t="n">
        <v>95.68000000000001</v>
      </c>
      <c r="DI390" s="2" t="n">
        <v>31.25</v>
      </c>
      <c r="DJ390" s="2" t="n">
        <v>98.27</v>
      </c>
      <c r="DK390" s="2" t="n">
        <v>98.27</v>
      </c>
      <c r="DL390" s="2" t="n">
        <v>31.25</v>
      </c>
      <c r="DM390" s="2" t="n">
        <v>100</v>
      </c>
      <c r="DN390" s="2" t="n">
        <v>100</v>
      </c>
      <c r="DO390" s="2" t="n">
        <v>31.25</v>
      </c>
      <c r="DP390" s="2" t="n">
        <v>100</v>
      </c>
      <c r="DQ390" s="2" t="n">
        <v>100</v>
      </c>
      <c r="DR390" s="2" t="n">
        <v>31.25</v>
      </c>
      <c r="DS390" s="2" t="n">
        <v>100</v>
      </c>
      <c r="DT390" s="2" t="n">
        <v>100</v>
      </c>
      <c r="DU390" s="2" t="n">
        <v>31.25</v>
      </c>
      <c r="DV390" s="2" t="n">
        <v>100</v>
      </c>
      <c r="DW390" s="2" t="n">
        <v>100</v>
      </c>
      <c r="DX390" s="2" t="n">
        <v>31.25</v>
      </c>
      <c r="DY390" s="2" t="n">
        <v>100</v>
      </c>
      <c r="DZ390" s="2" t="n">
        <v>100</v>
      </c>
      <c r="EA390" s="2" t="n">
        <v>31.25</v>
      </c>
      <c r="EB390" s="2" t="n">
        <v>100</v>
      </c>
      <c r="EC390" s="2" t="n">
        <v>100</v>
      </c>
      <c r="ED390" s="2" t="n">
        <v>31.25</v>
      </c>
      <c r="EE390" s="2" t="n">
        <v>98.27</v>
      </c>
      <c r="EF390" s="2" t="n">
        <v>98.27</v>
      </c>
      <c r="EG390" s="2" t="n">
        <v>31.25</v>
      </c>
      <c r="EH390" s="2" t="n">
        <v>100</v>
      </c>
      <c r="EI390" s="2" t="n">
        <v>100</v>
      </c>
      <c r="EJ390" s="2" t="n">
        <v>31.25</v>
      </c>
      <c r="EK390" s="2" t="n">
        <v>100</v>
      </c>
      <c r="EL390" s="2" t="n">
        <v>100</v>
      </c>
      <c r="EM390" s="2" t="n">
        <v>31.25</v>
      </c>
      <c r="EN390" s="2" t="n">
        <v>100</v>
      </c>
      <c r="EO390" s="2" t="n">
        <v>100</v>
      </c>
      <c r="EP390" s="2" t="n">
        <v>31.25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1.15</v>
      </c>
      <c r="AT391" s="2" t="n">
        <v>1.15</v>
      </c>
      <c r="AU391" s="2" t="n">
        <v>0.82</v>
      </c>
      <c r="AV391" s="2" t="n">
        <v>3.6</v>
      </c>
      <c r="AW391" s="2" t="n">
        <v>3.6</v>
      </c>
      <c r="AX391" s="2" t="n">
        <v>3.6</v>
      </c>
      <c r="AY391" s="2" t="n">
        <v>7.54</v>
      </c>
      <c r="AZ391" s="2" t="n">
        <v>7.54</v>
      </c>
      <c r="BA391" s="2" t="n">
        <v>7.67</v>
      </c>
      <c r="BB391" s="2" t="n">
        <v>12.05</v>
      </c>
      <c r="BC391" s="2" t="n">
        <v>12.01</v>
      </c>
      <c r="BD391" s="2" t="n">
        <v>13.7</v>
      </c>
      <c r="BE391" s="2" t="n">
        <v>24.45</v>
      </c>
      <c r="BF391" s="2" t="n">
        <v>22.37</v>
      </c>
      <c r="BG391" s="2" t="n">
        <v>23.29</v>
      </c>
      <c r="BH391" s="2" t="n">
        <v>33.55</v>
      </c>
      <c r="BI391" s="2" t="n">
        <v>32.88</v>
      </c>
      <c r="BJ391" s="2" t="n">
        <v>31.25</v>
      </c>
      <c r="BK391" s="2" t="n">
        <v>36.97</v>
      </c>
      <c r="BL391" s="2" t="n">
        <v>39.57</v>
      </c>
      <c r="BM391" s="2" t="n">
        <v>31.25</v>
      </c>
      <c r="BN391" s="2" t="n">
        <v>38.04</v>
      </c>
      <c r="BO391" s="2" t="n">
        <v>40.64</v>
      </c>
      <c r="BP391" s="2" t="n">
        <v>31.25</v>
      </c>
      <c r="BQ391" s="2" t="n">
        <v>41.38</v>
      </c>
      <c r="BR391" s="2" t="n">
        <v>43.98</v>
      </c>
      <c r="BS391" s="2" t="n">
        <v>31.25</v>
      </c>
      <c r="BT391" s="2" t="n">
        <v>44.22</v>
      </c>
      <c r="BU391" s="2" t="n">
        <v>46.82</v>
      </c>
      <c r="BV391" s="2" t="n">
        <v>31.25</v>
      </c>
      <c r="BW391" s="2" t="n">
        <v>50.67</v>
      </c>
      <c r="BX391" s="2" t="n">
        <v>53.27</v>
      </c>
      <c r="BY391" s="2" t="n">
        <v>31.25</v>
      </c>
      <c r="BZ391" s="2" t="n">
        <v>57.13</v>
      </c>
      <c r="CA391" s="2" t="n">
        <v>59.73</v>
      </c>
      <c r="CB391" s="2" t="n">
        <v>31.25</v>
      </c>
      <c r="CC391" s="2" t="n">
        <v>66.06999999999999</v>
      </c>
      <c r="CD391" s="2" t="n">
        <v>68.33</v>
      </c>
      <c r="CE391" s="2" t="n">
        <v>31.25</v>
      </c>
      <c r="CF391" s="2" t="n">
        <v>76.34</v>
      </c>
      <c r="CG391" s="2" t="n">
        <v>76.34</v>
      </c>
      <c r="CH391" s="2" t="n">
        <v>31.25</v>
      </c>
      <c r="CI391" s="2" t="n">
        <v>83.27</v>
      </c>
      <c r="CJ391" s="2" t="n">
        <v>83.27</v>
      </c>
      <c r="CK391" s="2" t="n">
        <v>31.25</v>
      </c>
      <c r="CL391" s="2" t="n">
        <v>90.20999999999999</v>
      </c>
      <c r="CM391" s="2" t="n">
        <v>90.20999999999999</v>
      </c>
      <c r="CN391" s="2" t="n">
        <v>31.25</v>
      </c>
      <c r="CO391" s="2" t="n">
        <v>94.5</v>
      </c>
      <c r="CP391" s="2" t="n">
        <v>94.5</v>
      </c>
      <c r="CQ391" s="2" t="n">
        <v>31.25</v>
      </c>
      <c r="CR391" s="2" t="n">
        <v>95.68000000000001</v>
      </c>
      <c r="CS391" s="2" t="n">
        <v>95.68000000000001</v>
      </c>
      <c r="CT391" s="2" t="n">
        <v>31.25</v>
      </c>
      <c r="CU391" s="2" t="n">
        <v>95.68000000000001</v>
      </c>
      <c r="CV391" s="2" t="n">
        <v>95.68000000000001</v>
      </c>
      <c r="CW391" s="2" t="n">
        <v>31.25</v>
      </c>
      <c r="CX391" s="2" t="n">
        <v>95.68000000000001</v>
      </c>
      <c r="CY391" s="2" t="n">
        <v>95.68000000000001</v>
      </c>
      <c r="CZ391" s="2" t="n">
        <v>31.25</v>
      </c>
      <c r="DA391" s="2" t="n">
        <v>95.68000000000001</v>
      </c>
      <c r="DB391" s="2" t="n">
        <v>95.68000000000001</v>
      </c>
      <c r="DC391" s="2" t="n">
        <v>31.25</v>
      </c>
      <c r="DD391" s="2" t="n">
        <v>95.68000000000001</v>
      </c>
      <c r="DE391" s="2" t="n">
        <v>95.68000000000001</v>
      </c>
      <c r="DF391" s="2" t="n">
        <v>31.25</v>
      </c>
      <c r="DG391" s="2" t="n">
        <v>95.68000000000001</v>
      </c>
      <c r="DH391" s="2" t="n">
        <v>95.68000000000001</v>
      </c>
      <c r="DI391" s="2" t="n">
        <v>31.25</v>
      </c>
      <c r="DJ391" s="2" t="n">
        <v>98.27</v>
      </c>
      <c r="DK391" s="2" t="n">
        <v>98.27</v>
      </c>
      <c r="DL391" s="2" t="n">
        <v>31.25</v>
      </c>
      <c r="DM391" s="2" t="n">
        <v>100</v>
      </c>
      <c r="DN391" s="2" t="n">
        <v>100</v>
      </c>
      <c r="DO391" s="2" t="n">
        <v>31.25</v>
      </c>
      <c r="DP391" s="2" t="n">
        <v>100</v>
      </c>
      <c r="DQ391" s="2" t="n">
        <v>100</v>
      </c>
      <c r="DR391" s="2" t="n">
        <v>31.25</v>
      </c>
      <c r="DS391" s="2" t="n">
        <v>100</v>
      </c>
      <c r="DT391" s="2" t="n">
        <v>100</v>
      </c>
      <c r="DU391" s="2" t="n">
        <v>31.25</v>
      </c>
      <c r="DV391" s="2" t="n">
        <v>100</v>
      </c>
      <c r="DW391" s="2" t="n">
        <v>100</v>
      </c>
      <c r="DX391" s="2" t="n">
        <v>31.25</v>
      </c>
      <c r="DY391" s="2" t="n">
        <v>100</v>
      </c>
      <c r="DZ391" s="2" t="n">
        <v>100</v>
      </c>
      <c r="EA391" s="2" t="n">
        <v>31.25</v>
      </c>
      <c r="EB391" s="2" t="n">
        <v>100</v>
      </c>
      <c r="EC391" s="2" t="n">
        <v>100</v>
      </c>
      <c r="ED391" s="2" t="n">
        <v>31.25</v>
      </c>
      <c r="EE391" s="2" t="n">
        <v>98.27</v>
      </c>
      <c r="EF391" s="2" t="n">
        <v>98.27</v>
      </c>
      <c r="EG391" s="2" t="n">
        <v>31.25</v>
      </c>
      <c r="EH391" s="2" t="n">
        <v>100</v>
      </c>
      <c r="EI391" s="2" t="n">
        <v>100</v>
      </c>
      <c r="EJ391" s="2" t="n">
        <v>31.25</v>
      </c>
      <c r="EK391" s="2" t="n">
        <v>100</v>
      </c>
      <c r="EL391" s="2" t="n">
        <v>100</v>
      </c>
      <c r="EM391" s="2" t="n">
        <v>31.25</v>
      </c>
      <c r="EN391" s="2" t="n">
        <v>100</v>
      </c>
      <c r="EO391" s="2" t="n">
        <v>100</v>
      </c>
      <c r="EP391" s="2" t="n">
        <v>31.25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1.15</v>
      </c>
      <c r="AT392" s="2" t="n">
        <v>1.15</v>
      </c>
      <c r="AU392" s="2" t="n">
        <v>0.82</v>
      </c>
      <c r="AV392" s="2" t="n">
        <v>3.6</v>
      </c>
      <c r="AW392" s="2" t="n">
        <v>3.6</v>
      </c>
      <c r="AX392" s="2" t="n">
        <v>3.6</v>
      </c>
      <c r="AY392" s="2" t="n">
        <v>7.54</v>
      </c>
      <c r="AZ392" s="2" t="n">
        <v>7.54</v>
      </c>
      <c r="BA392" s="2" t="n">
        <v>7.67</v>
      </c>
      <c r="BB392" s="2" t="n">
        <v>12.05</v>
      </c>
      <c r="BC392" s="2" t="n">
        <v>12.01</v>
      </c>
      <c r="BD392" s="2" t="n">
        <v>13.7</v>
      </c>
      <c r="BE392" s="2" t="n">
        <v>24.45</v>
      </c>
      <c r="BF392" s="2" t="n">
        <v>22.37</v>
      </c>
      <c r="BG392" s="2" t="n">
        <v>23.29</v>
      </c>
      <c r="BH392" s="2" t="n">
        <v>33.55</v>
      </c>
      <c r="BI392" s="2" t="n">
        <v>32.88</v>
      </c>
      <c r="BJ392" s="2" t="n">
        <v>31.25</v>
      </c>
      <c r="BK392" s="2" t="n">
        <v>36.97</v>
      </c>
      <c r="BL392" s="2" t="n">
        <v>39.57</v>
      </c>
      <c r="BM392" s="2" t="n">
        <v>31.25</v>
      </c>
      <c r="BN392" s="2" t="n">
        <v>38.04</v>
      </c>
      <c r="BO392" s="2" t="n">
        <v>40.64</v>
      </c>
      <c r="BP392" s="2" t="n">
        <v>31.25</v>
      </c>
      <c r="BQ392" s="2" t="n">
        <v>41.38</v>
      </c>
      <c r="BR392" s="2" t="n">
        <v>43.98</v>
      </c>
      <c r="BS392" s="2" t="n">
        <v>31.25</v>
      </c>
      <c r="BT392" s="2" t="n">
        <v>44.22</v>
      </c>
      <c r="BU392" s="2" t="n">
        <v>46.82</v>
      </c>
      <c r="BV392" s="2" t="n">
        <v>31.25</v>
      </c>
      <c r="BW392" s="2" t="n">
        <v>50.67</v>
      </c>
      <c r="BX392" s="2" t="n">
        <v>53.27</v>
      </c>
      <c r="BY392" s="2" t="n">
        <v>31.25</v>
      </c>
      <c r="BZ392" s="2" t="n">
        <v>57.13</v>
      </c>
      <c r="CA392" s="2" t="n">
        <v>59.73</v>
      </c>
      <c r="CB392" s="2" t="n">
        <v>31.25</v>
      </c>
      <c r="CC392" s="2" t="n">
        <v>66.06999999999999</v>
      </c>
      <c r="CD392" s="2" t="n">
        <v>68.33</v>
      </c>
      <c r="CE392" s="2" t="n">
        <v>31.25</v>
      </c>
      <c r="CF392" s="2" t="n">
        <v>76.34</v>
      </c>
      <c r="CG392" s="2" t="n">
        <v>76.34</v>
      </c>
      <c r="CH392" s="2" t="n">
        <v>31.25</v>
      </c>
      <c r="CI392" s="2" t="n">
        <v>83.27</v>
      </c>
      <c r="CJ392" s="2" t="n">
        <v>83.27</v>
      </c>
      <c r="CK392" s="2" t="n">
        <v>31.25</v>
      </c>
      <c r="CL392" s="2" t="n">
        <v>90.20999999999999</v>
      </c>
      <c r="CM392" s="2" t="n">
        <v>90.20999999999999</v>
      </c>
      <c r="CN392" s="2" t="n">
        <v>31.25</v>
      </c>
      <c r="CO392" s="2" t="n">
        <v>94.5</v>
      </c>
      <c r="CP392" s="2" t="n">
        <v>94.5</v>
      </c>
      <c r="CQ392" s="2" t="n">
        <v>31.25</v>
      </c>
      <c r="CR392" s="2" t="n">
        <v>95.68000000000001</v>
      </c>
      <c r="CS392" s="2" t="n">
        <v>95.68000000000001</v>
      </c>
      <c r="CT392" s="2" t="n">
        <v>31.25</v>
      </c>
      <c r="CU392" s="2" t="n">
        <v>95.68000000000001</v>
      </c>
      <c r="CV392" s="2" t="n">
        <v>95.68000000000001</v>
      </c>
      <c r="CW392" s="2" t="n">
        <v>31.25</v>
      </c>
      <c r="CX392" s="2" t="n">
        <v>95.68000000000001</v>
      </c>
      <c r="CY392" s="2" t="n">
        <v>95.68000000000001</v>
      </c>
      <c r="CZ392" s="2" t="n">
        <v>31.25</v>
      </c>
      <c r="DA392" s="2" t="n">
        <v>95.68000000000001</v>
      </c>
      <c r="DB392" s="2" t="n">
        <v>95.68000000000001</v>
      </c>
      <c r="DC392" s="2" t="n">
        <v>31.25</v>
      </c>
      <c r="DD392" s="2" t="n">
        <v>95.68000000000001</v>
      </c>
      <c r="DE392" s="2" t="n">
        <v>95.68000000000001</v>
      </c>
      <c r="DF392" s="2" t="n">
        <v>31.25</v>
      </c>
      <c r="DG392" s="2" t="n">
        <v>95.68000000000001</v>
      </c>
      <c r="DH392" s="2" t="n">
        <v>95.68000000000001</v>
      </c>
      <c r="DI392" s="2" t="n">
        <v>31.25</v>
      </c>
      <c r="DJ392" s="2" t="n">
        <v>98.27</v>
      </c>
      <c r="DK392" s="2" t="n">
        <v>98.27</v>
      </c>
      <c r="DL392" s="2" t="n">
        <v>31.25</v>
      </c>
      <c r="DM392" s="2" t="n">
        <v>100</v>
      </c>
      <c r="DN392" s="2" t="n">
        <v>100</v>
      </c>
      <c r="DO392" s="2" t="n">
        <v>31.25</v>
      </c>
      <c r="DP392" s="2" t="n">
        <v>100</v>
      </c>
      <c r="DQ392" s="2" t="n">
        <v>100</v>
      </c>
      <c r="DR392" s="2" t="n">
        <v>31.25</v>
      </c>
      <c r="DS392" s="2" t="n">
        <v>100</v>
      </c>
      <c r="DT392" s="2" t="n">
        <v>100</v>
      </c>
      <c r="DU392" s="2" t="n">
        <v>31.25</v>
      </c>
      <c r="DV392" s="2" t="n">
        <v>100</v>
      </c>
      <c r="DW392" s="2" t="n">
        <v>100</v>
      </c>
      <c r="DX392" s="2" t="n">
        <v>31.25</v>
      </c>
      <c r="DY392" s="2" t="n">
        <v>100</v>
      </c>
      <c r="DZ392" s="2" t="n">
        <v>100</v>
      </c>
      <c r="EA392" s="2" t="n">
        <v>31.25</v>
      </c>
      <c r="EB392" s="2" t="n">
        <v>100</v>
      </c>
      <c r="EC392" s="2" t="n">
        <v>100</v>
      </c>
      <c r="ED392" s="2" t="n">
        <v>31.25</v>
      </c>
      <c r="EE392" s="2" t="n">
        <v>98.27</v>
      </c>
      <c r="EF392" s="2" t="n">
        <v>98.27</v>
      </c>
      <c r="EG392" s="2" t="n">
        <v>31.25</v>
      </c>
      <c r="EH392" s="2" t="n">
        <v>100</v>
      </c>
      <c r="EI392" s="2" t="n">
        <v>100</v>
      </c>
      <c r="EJ392" s="2" t="n">
        <v>31.25</v>
      </c>
      <c r="EK392" s="2" t="n">
        <v>100</v>
      </c>
      <c r="EL392" s="2" t="n">
        <v>100</v>
      </c>
      <c r="EM392" s="2" t="n">
        <v>31.25</v>
      </c>
      <c r="EN392" s="2" t="n">
        <v>100</v>
      </c>
      <c r="EO392" s="2" t="n">
        <v>100</v>
      </c>
      <c r="EP392" s="2" t="n">
        <v>31.25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1.15</v>
      </c>
      <c r="AT393" s="2" t="n">
        <v>1.15</v>
      </c>
      <c r="AU393" s="2" t="n">
        <v>0.82</v>
      </c>
      <c r="AV393" s="2" t="n">
        <v>3.6</v>
      </c>
      <c r="AW393" s="2" t="n">
        <v>3.6</v>
      </c>
      <c r="AX393" s="2" t="n">
        <v>3.6</v>
      </c>
      <c r="AY393" s="2" t="n">
        <v>7.54</v>
      </c>
      <c r="AZ393" s="2" t="n">
        <v>7.54</v>
      </c>
      <c r="BA393" s="2" t="n">
        <v>7.67</v>
      </c>
      <c r="BB393" s="2" t="n">
        <v>12.05</v>
      </c>
      <c r="BC393" s="2" t="n">
        <v>12.01</v>
      </c>
      <c r="BD393" s="2" t="n">
        <v>13.7</v>
      </c>
      <c r="BE393" s="2" t="n">
        <v>24.45</v>
      </c>
      <c r="BF393" s="2" t="n">
        <v>22.37</v>
      </c>
      <c r="BG393" s="2" t="n">
        <v>23.29</v>
      </c>
      <c r="BH393" s="2" t="n">
        <v>33.55</v>
      </c>
      <c r="BI393" s="2" t="n">
        <v>32.88</v>
      </c>
      <c r="BJ393" s="2" t="n">
        <v>31.25</v>
      </c>
      <c r="BK393" s="2" t="n">
        <v>36.97</v>
      </c>
      <c r="BL393" s="2" t="n">
        <v>39.57</v>
      </c>
      <c r="BM393" s="2" t="n">
        <v>31.25</v>
      </c>
      <c r="BN393" s="2" t="n">
        <v>38.04</v>
      </c>
      <c r="BO393" s="2" t="n">
        <v>40.64</v>
      </c>
      <c r="BP393" s="2" t="n">
        <v>31.25</v>
      </c>
      <c r="BQ393" s="2" t="n">
        <v>41.38</v>
      </c>
      <c r="BR393" s="2" t="n">
        <v>43.98</v>
      </c>
      <c r="BS393" s="2" t="n">
        <v>31.25</v>
      </c>
      <c r="BT393" s="2" t="n">
        <v>44.22</v>
      </c>
      <c r="BU393" s="2" t="n">
        <v>46.82</v>
      </c>
      <c r="BV393" s="2" t="n">
        <v>31.25</v>
      </c>
      <c r="BW393" s="2" t="n">
        <v>50.67</v>
      </c>
      <c r="BX393" s="2" t="n">
        <v>53.27</v>
      </c>
      <c r="BY393" s="2" t="n">
        <v>31.25</v>
      </c>
      <c r="BZ393" s="2" t="n">
        <v>57.13</v>
      </c>
      <c r="CA393" s="2" t="n">
        <v>59.73</v>
      </c>
      <c r="CB393" s="2" t="n">
        <v>31.25</v>
      </c>
      <c r="CC393" s="2" t="n">
        <v>66.06999999999999</v>
      </c>
      <c r="CD393" s="2" t="n">
        <v>68.33</v>
      </c>
      <c r="CE393" s="2" t="n">
        <v>31.25</v>
      </c>
      <c r="CF393" s="2" t="n">
        <v>76.34</v>
      </c>
      <c r="CG393" s="2" t="n">
        <v>76.34</v>
      </c>
      <c r="CH393" s="2" t="n">
        <v>31.25</v>
      </c>
      <c r="CI393" s="2" t="n">
        <v>83.27</v>
      </c>
      <c r="CJ393" s="2" t="n">
        <v>83.27</v>
      </c>
      <c r="CK393" s="2" t="n">
        <v>31.25</v>
      </c>
      <c r="CL393" s="2" t="n">
        <v>90.20999999999999</v>
      </c>
      <c r="CM393" s="2" t="n">
        <v>90.20999999999999</v>
      </c>
      <c r="CN393" s="2" t="n">
        <v>31.25</v>
      </c>
      <c r="CO393" s="2" t="n">
        <v>94.5</v>
      </c>
      <c r="CP393" s="2" t="n">
        <v>94.5</v>
      </c>
      <c r="CQ393" s="2" t="n">
        <v>31.25</v>
      </c>
      <c r="CR393" s="2" t="n">
        <v>95.68000000000001</v>
      </c>
      <c r="CS393" s="2" t="n">
        <v>95.68000000000001</v>
      </c>
      <c r="CT393" s="2" t="n">
        <v>31.25</v>
      </c>
      <c r="CU393" s="2" t="n">
        <v>95.68000000000001</v>
      </c>
      <c r="CV393" s="2" t="n">
        <v>95.68000000000001</v>
      </c>
      <c r="CW393" s="2" t="n">
        <v>31.25</v>
      </c>
      <c r="CX393" s="2" t="n">
        <v>95.68000000000001</v>
      </c>
      <c r="CY393" s="2" t="n">
        <v>95.68000000000001</v>
      </c>
      <c r="CZ393" s="2" t="n">
        <v>31.25</v>
      </c>
      <c r="DA393" s="2" t="n">
        <v>95.68000000000001</v>
      </c>
      <c r="DB393" s="2" t="n">
        <v>95.68000000000001</v>
      </c>
      <c r="DC393" s="2" t="n">
        <v>31.25</v>
      </c>
      <c r="DD393" s="2" t="n">
        <v>95.68000000000001</v>
      </c>
      <c r="DE393" s="2" t="n">
        <v>95.68000000000001</v>
      </c>
      <c r="DF393" s="2" t="n">
        <v>31.25</v>
      </c>
      <c r="DG393" s="2" t="n">
        <v>95.68000000000001</v>
      </c>
      <c r="DH393" s="2" t="n">
        <v>95.68000000000001</v>
      </c>
      <c r="DI393" s="2" t="n">
        <v>31.25</v>
      </c>
      <c r="DJ393" s="2" t="n">
        <v>98.27</v>
      </c>
      <c r="DK393" s="2" t="n">
        <v>98.27</v>
      </c>
      <c r="DL393" s="2" t="n">
        <v>31.25</v>
      </c>
      <c r="DM393" s="2" t="n">
        <v>100</v>
      </c>
      <c r="DN393" s="2" t="n">
        <v>100</v>
      </c>
      <c r="DO393" s="2" t="n">
        <v>31.25</v>
      </c>
      <c r="DP393" s="2" t="n">
        <v>100</v>
      </c>
      <c r="DQ393" s="2" t="n">
        <v>100</v>
      </c>
      <c r="DR393" s="2" t="n">
        <v>31.25</v>
      </c>
      <c r="DS393" s="2" t="n">
        <v>100</v>
      </c>
      <c r="DT393" s="2" t="n">
        <v>100</v>
      </c>
      <c r="DU393" s="2" t="n">
        <v>31.25</v>
      </c>
      <c r="DV393" s="2" t="n">
        <v>100</v>
      </c>
      <c r="DW393" s="2" t="n">
        <v>100</v>
      </c>
      <c r="DX393" s="2" t="n">
        <v>31.25</v>
      </c>
      <c r="DY393" s="2" t="n">
        <v>100</v>
      </c>
      <c r="DZ393" s="2" t="n">
        <v>100</v>
      </c>
      <c r="EA393" s="2" t="n">
        <v>31.25</v>
      </c>
      <c r="EB393" s="2" t="n">
        <v>100</v>
      </c>
      <c r="EC393" s="2" t="n">
        <v>100</v>
      </c>
      <c r="ED393" s="2" t="n">
        <v>31.25</v>
      </c>
      <c r="EE393" s="2" t="n">
        <v>98.27</v>
      </c>
      <c r="EF393" s="2" t="n">
        <v>98.27</v>
      </c>
      <c r="EG393" s="2" t="n">
        <v>31.25</v>
      </c>
      <c r="EH393" s="2" t="n">
        <v>100</v>
      </c>
      <c r="EI393" s="2" t="n">
        <v>100</v>
      </c>
      <c r="EJ393" s="2" t="n">
        <v>31.25</v>
      </c>
      <c r="EK393" s="2" t="n">
        <v>100</v>
      </c>
      <c r="EL393" s="2" t="n">
        <v>100</v>
      </c>
      <c r="EM393" s="2" t="n">
        <v>31.25</v>
      </c>
      <c r="EN393" s="2" t="n">
        <v>100</v>
      </c>
      <c r="EO393" s="2" t="n">
        <v>100</v>
      </c>
      <c r="EP393" s="2" t="n">
        <v>31.25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1.15</v>
      </c>
      <c r="AT394" s="2" t="n">
        <v>1.15</v>
      </c>
      <c r="AU394" s="2" t="n">
        <v>0.82</v>
      </c>
      <c r="AV394" s="2" t="n">
        <v>3.6</v>
      </c>
      <c r="AW394" s="2" t="n">
        <v>3.6</v>
      </c>
      <c r="AX394" s="2" t="n">
        <v>3.6</v>
      </c>
      <c r="AY394" s="2" t="n">
        <v>7.54</v>
      </c>
      <c r="AZ394" s="2" t="n">
        <v>7.54</v>
      </c>
      <c r="BA394" s="2" t="n">
        <v>7.67</v>
      </c>
      <c r="BB394" s="2" t="n">
        <v>12.05</v>
      </c>
      <c r="BC394" s="2" t="n">
        <v>12.01</v>
      </c>
      <c r="BD394" s="2" t="n">
        <v>13.7</v>
      </c>
      <c r="BE394" s="2" t="n">
        <v>24.45</v>
      </c>
      <c r="BF394" s="2" t="n">
        <v>22.37</v>
      </c>
      <c r="BG394" s="2" t="n">
        <v>23.29</v>
      </c>
      <c r="BH394" s="2" t="n">
        <v>33.55</v>
      </c>
      <c r="BI394" s="2" t="n">
        <v>32.88</v>
      </c>
      <c r="BJ394" s="2" t="n">
        <v>31.25</v>
      </c>
      <c r="BK394" s="2" t="n">
        <v>36.97</v>
      </c>
      <c r="BL394" s="2" t="n">
        <v>39.57</v>
      </c>
      <c r="BM394" s="2" t="n">
        <v>31.25</v>
      </c>
      <c r="BN394" s="2" t="n">
        <v>38.04</v>
      </c>
      <c r="BO394" s="2" t="n">
        <v>40.64</v>
      </c>
      <c r="BP394" s="2" t="n">
        <v>31.25</v>
      </c>
      <c r="BQ394" s="2" t="n">
        <v>41.38</v>
      </c>
      <c r="BR394" s="2" t="n">
        <v>43.98</v>
      </c>
      <c r="BS394" s="2" t="n">
        <v>31.25</v>
      </c>
      <c r="BT394" s="2" t="n">
        <v>44.22</v>
      </c>
      <c r="BU394" s="2" t="n">
        <v>46.82</v>
      </c>
      <c r="BV394" s="2" t="n">
        <v>31.25</v>
      </c>
      <c r="BW394" s="2" t="n">
        <v>50.67</v>
      </c>
      <c r="BX394" s="2" t="n">
        <v>53.27</v>
      </c>
      <c r="BY394" s="2" t="n">
        <v>31.25</v>
      </c>
      <c r="BZ394" s="2" t="n">
        <v>57.13</v>
      </c>
      <c r="CA394" s="2" t="n">
        <v>59.73</v>
      </c>
      <c r="CB394" s="2" t="n">
        <v>31.25</v>
      </c>
      <c r="CC394" s="2" t="n">
        <v>66.06999999999999</v>
      </c>
      <c r="CD394" s="2" t="n">
        <v>68.33</v>
      </c>
      <c r="CE394" s="2" t="n">
        <v>31.25</v>
      </c>
      <c r="CF394" s="2" t="n">
        <v>76.34</v>
      </c>
      <c r="CG394" s="2" t="n">
        <v>76.34</v>
      </c>
      <c r="CH394" s="2" t="n">
        <v>31.25</v>
      </c>
      <c r="CI394" s="2" t="n">
        <v>83.27</v>
      </c>
      <c r="CJ394" s="2" t="n">
        <v>83.27</v>
      </c>
      <c r="CK394" s="2" t="n">
        <v>31.25</v>
      </c>
      <c r="CL394" s="2" t="n">
        <v>90.20999999999999</v>
      </c>
      <c r="CM394" s="2" t="n">
        <v>90.20999999999999</v>
      </c>
      <c r="CN394" s="2" t="n">
        <v>31.25</v>
      </c>
      <c r="CO394" s="2" t="n">
        <v>94.5</v>
      </c>
      <c r="CP394" s="2" t="n">
        <v>94.5</v>
      </c>
      <c r="CQ394" s="2" t="n">
        <v>31.25</v>
      </c>
      <c r="CR394" s="2" t="n">
        <v>95.68000000000001</v>
      </c>
      <c r="CS394" s="2" t="n">
        <v>95.68000000000001</v>
      </c>
      <c r="CT394" s="2" t="n">
        <v>31.25</v>
      </c>
      <c r="CU394" s="2" t="n">
        <v>95.68000000000001</v>
      </c>
      <c r="CV394" s="2" t="n">
        <v>95.68000000000001</v>
      </c>
      <c r="CW394" s="2" t="n">
        <v>31.25</v>
      </c>
      <c r="CX394" s="2" t="n">
        <v>95.68000000000001</v>
      </c>
      <c r="CY394" s="2" t="n">
        <v>95.68000000000001</v>
      </c>
      <c r="CZ394" s="2" t="n">
        <v>31.25</v>
      </c>
      <c r="DA394" s="2" t="n">
        <v>95.68000000000001</v>
      </c>
      <c r="DB394" s="2" t="n">
        <v>95.68000000000001</v>
      </c>
      <c r="DC394" s="2" t="n">
        <v>31.25</v>
      </c>
      <c r="DD394" s="2" t="n">
        <v>95.68000000000001</v>
      </c>
      <c r="DE394" s="2" t="n">
        <v>95.68000000000001</v>
      </c>
      <c r="DF394" s="2" t="n">
        <v>31.25</v>
      </c>
      <c r="DG394" s="2" t="n">
        <v>95.68000000000001</v>
      </c>
      <c r="DH394" s="2" t="n">
        <v>95.68000000000001</v>
      </c>
      <c r="DI394" s="2" t="n">
        <v>31.25</v>
      </c>
      <c r="DJ394" s="2" t="n">
        <v>98.27</v>
      </c>
      <c r="DK394" s="2" t="n">
        <v>98.27</v>
      </c>
      <c r="DL394" s="2" t="n">
        <v>31.25</v>
      </c>
      <c r="DM394" s="2" t="n">
        <v>100</v>
      </c>
      <c r="DN394" s="2" t="n">
        <v>100</v>
      </c>
      <c r="DO394" s="2" t="n">
        <v>31.25</v>
      </c>
      <c r="DP394" s="2" t="n">
        <v>100</v>
      </c>
      <c r="DQ394" s="2" t="n">
        <v>100</v>
      </c>
      <c r="DR394" s="2" t="n">
        <v>31.25</v>
      </c>
      <c r="DS394" s="2" t="n">
        <v>100</v>
      </c>
      <c r="DT394" s="2" t="n">
        <v>100</v>
      </c>
      <c r="DU394" s="2" t="n">
        <v>31.25</v>
      </c>
      <c r="DV394" s="2" t="n">
        <v>100</v>
      </c>
      <c r="DW394" s="2" t="n">
        <v>100</v>
      </c>
      <c r="DX394" s="2" t="n">
        <v>31.25</v>
      </c>
      <c r="DY394" s="2" t="n">
        <v>100</v>
      </c>
      <c r="DZ394" s="2" t="n">
        <v>100</v>
      </c>
      <c r="EA394" s="2" t="n">
        <v>31.25</v>
      </c>
      <c r="EB394" s="2" t="n">
        <v>100</v>
      </c>
      <c r="EC394" s="2" t="n">
        <v>100</v>
      </c>
      <c r="ED394" s="2" t="n">
        <v>31.25</v>
      </c>
      <c r="EE394" s="2" t="n">
        <v>98.27</v>
      </c>
      <c r="EF394" s="2" t="n">
        <v>98.27</v>
      </c>
      <c r="EG394" s="2" t="n">
        <v>31.25</v>
      </c>
      <c r="EH394" s="2" t="n">
        <v>100</v>
      </c>
      <c r="EI394" s="2" t="n">
        <v>100</v>
      </c>
      <c r="EJ394" s="2" t="n">
        <v>31.25</v>
      </c>
      <c r="EK394" s="2" t="n">
        <v>100</v>
      </c>
      <c r="EL394" s="2" t="n">
        <v>100</v>
      </c>
      <c r="EM394" s="2" t="n">
        <v>31.25</v>
      </c>
      <c r="EN394" s="2" t="n">
        <v>100</v>
      </c>
      <c r="EO394" s="2" t="n">
        <v>100</v>
      </c>
      <c r="EP394" s="2" t="n">
        <v>31.25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1.15</v>
      </c>
      <c r="AT395" s="2" t="n">
        <v>1.15</v>
      </c>
      <c r="AU395" s="2" t="n">
        <v>0.82</v>
      </c>
      <c r="AV395" s="2" t="n">
        <v>3.6</v>
      </c>
      <c r="AW395" s="2" t="n">
        <v>3.6</v>
      </c>
      <c r="AX395" s="2" t="n">
        <v>3.6</v>
      </c>
      <c r="AY395" s="2" t="n">
        <v>7.54</v>
      </c>
      <c r="AZ395" s="2" t="n">
        <v>7.54</v>
      </c>
      <c r="BA395" s="2" t="n">
        <v>7.67</v>
      </c>
      <c r="BB395" s="2" t="n">
        <v>12.05</v>
      </c>
      <c r="BC395" s="2" t="n">
        <v>12.01</v>
      </c>
      <c r="BD395" s="2" t="n">
        <v>13.7</v>
      </c>
      <c r="BE395" s="2" t="n">
        <v>24.45</v>
      </c>
      <c r="BF395" s="2" t="n">
        <v>22.37</v>
      </c>
      <c r="BG395" s="2" t="n">
        <v>23.29</v>
      </c>
      <c r="BH395" s="2" t="n">
        <v>33.55</v>
      </c>
      <c r="BI395" s="2" t="n">
        <v>32.88</v>
      </c>
      <c r="BJ395" s="2" t="n">
        <v>31.25</v>
      </c>
      <c r="BK395" s="2" t="n">
        <v>36.97</v>
      </c>
      <c r="BL395" s="2" t="n">
        <v>39.57</v>
      </c>
      <c r="BM395" s="2" t="n">
        <v>31.25</v>
      </c>
      <c r="BN395" s="2" t="n">
        <v>38.04</v>
      </c>
      <c r="BO395" s="2" t="n">
        <v>40.64</v>
      </c>
      <c r="BP395" s="2" t="n">
        <v>31.25</v>
      </c>
      <c r="BQ395" s="2" t="n">
        <v>41.38</v>
      </c>
      <c r="BR395" s="2" t="n">
        <v>43.98</v>
      </c>
      <c r="BS395" s="2" t="n">
        <v>31.25</v>
      </c>
      <c r="BT395" s="2" t="n">
        <v>44.22</v>
      </c>
      <c r="BU395" s="2" t="n">
        <v>46.82</v>
      </c>
      <c r="BV395" s="2" t="n">
        <v>31.25</v>
      </c>
      <c r="BW395" s="2" t="n">
        <v>50.67</v>
      </c>
      <c r="BX395" s="2" t="n">
        <v>53.27</v>
      </c>
      <c r="BY395" s="2" t="n">
        <v>31.25</v>
      </c>
      <c r="BZ395" s="2" t="n">
        <v>57.13</v>
      </c>
      <c r="CA395" s="2" t="n">
        <v>59.73</v>
      </c>
      <c r="CB395" s="2" t="n">
        <v>31.25</v>
      </c>
      <c r="CC395" s="2" t="n">
        <v>66.06999999999999</v>
      </c>
      <c r="CD395" s="2" t="n">
        <v>68.33</v>
      </c>
      <c r="CE395" s="2" t="n">
        <v>31.25</v>
      </c>
      <c r="CF395" s="2" t="n">
        <v>76.34</v>
      </c>
      <c r="CG395" s="2" t="n">
        <v>76.34</v>
      </c>
      <c r="CH395" s="2" t="n">
        <v>31.25</v>
      </c>
      <c r="CI395" s="2" t="n">
        <v>83.27</v>
      </c>
      <c r="CJ395" s="2" t="n">
        <v>83.27</v>
      </c>
      <c r="CK395" s="2" t="n">
        <v>31.25</v>
      </c>
      <c r="CL395" s="2" t="n">
        <v>90.20999999999999</v>
      </c>
      <c r="CM395" s="2" t="n">
        <v>90.20999999999999</v>
      </c>
      <c r="CN395" s="2" t="n">
        <v>31.25</v>
      </c>
      <c r="CO395" s="2" t="n">
        <v>94.5</v>
      </c>
      <c r="CP395" s="2" t="n">
        <v>94.5</v>
      </c>
      <c r="CQ395" s="2" t="n">
        <v>31.25</v>
      </c>
      <c r="CR395" s="2" t="n">
        <v>95.68000000000001</v>
      </c>
      <c r="CS395" s="2" t="n">
        <v>95.68000000000001</v>
      </c>
      <c r="CT395" s="2" t="n">
        <v>31.25</v>
      </c>
      <c r="CU395" s="2" t="n">
        <v>95.68000000000001</v>
      </c>
      <c r="CV395" s="2" t="n">
        <v>95.68000000000001</v>
      </c>
      <c r="CW395" s="2" t="n">
        <v>31.25</v>
      </c>
      <c r="CX395" s="2" t="n">
        <v>95.68000000000001</v>
      </c>
      <c r="CY395" s="2" t="n">
        <v>95.68000000000001</v>
      </c>
      <c r="CZ395" s="2" t="n">
        <v>31.25</v>
      </c>
      <c r="DA395" s="2" t="n">
        <v>95.68000000000001</v>
      </c>
      <c r="DB395" s="2" t="n">
        <v>95.68000000000001</v>
      </c>
      <c r="DC395" s="2" t="n">
        <v>31.25</v>
      </c>
      <c r="DD395" s="2" t="n">
        <v>95.68000000000001</v>
      </c>
      <c r="DE395" s="2" t="n">
        <v>95.68000000000001</v>
      </c>
      <c r="DF395" s="2" t="n">
        <v>31.25</v>
      </c>
      <c r="DG395" s="2" t="n">
        <v>95.68000000000001</v>
      </c>
      <c r="DH395" s="2" t="n">
        <v>95.68000000000001</v>
      </c>
      <c r="DI395" s="2" t="n">
        <v>31.25</v>
      </c>
      <c r="DJ395" s="2" t="n">
        <v>98.27</v>
      </c>
      <c r="DK395" s="2" t="n">
        <v>98.27</v>
      </c>
      <c r="DL395" s="2" t="n">
        <v>31.25</v>
      </c>
      <c r="DM395" s="2" t="n">
        <v>100</v>
      </c>
      <c r="DN395" s="2" t="n">
        <v>100</v>
      </c>
      <c r="DO395" s="2" t="n">
        <v>31.25</v>
      </c>
      <c r="DP395" s="2" t="n">
        <v>100</v>
      </c>
      <c r="DQ395" s="2" t="n">
        <v>100</v>
      </c>
      <c r="DR395" s="2" t="n">
        <v>31.25</v>
      </c>
      <c r="DS395" s="2" t="n">
        <v>100</v>
      </c>
      <c r="DT395" s="2" t="n">
        <v>100</v>
      </c>
      <c r="DU395" s="2" t="n">
        <v>31.25</v>
      </c>
      <c r="DV395" s="2" t="n">
        <v>100</v>
      </c>
      <c r="DW395" s="2" t="n">
        <v>100</v>
      </c>
      <c r="DX395" s="2" t="n">
        <v>31.25</v>
      </c>
      <c r="DY395" s="2" t="n">
        <v>100</v>
      </c>
      <c r="DZ395" s="2" t="n">
        <v>100</v>
      </c>
      <c r="EA395" s="2" t="n">
        <v>31.25</v>
      </c>
      <c r="EB395" s="2" t="n">
        <v>100</v>
      </c>
      <c r="EC395" s="2" t="n">
        <v>100</v>
      </c>
      <c r="ED395" s="2" t="n">
        <v>31.25</v>
      </c>
      <c r="EE395" s="2" t="n">
        <v>98.27</v>
      </c>
      <c r="EF395" s="2" t="n">
        <v>98.27</v>
      </c>
      <c r="EG395" s="2" t="n">
        <v>31.25</v>
      </c>
      <c r="EH395" s="2" t="n">
        <v>100</v>
      </c>
      <c r="EI395" s="2" t="n">
        <v>100</v>
      </c>
      <c r="EJ395" s="2" t="n">
        <v>31.25</v>
      </c>
      <c r="EK395" s="2" t="n">
        <v>100</v>
      </c>
      <c r="EL395" s="2" t="n">
        <v>100</v>
      </c>
      <c r="EM395" s="2" t="n">
        <v>31.25</v>
      </c>
      <c r="EN395" s="2" t="n">
        <v>100</v>
      </c>
      <c r="EO395" s="2" t="n">
        <v>100</v>
      </c>
      <c r="EP395" s="2" t="n">
        <v>31.25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1.15</v>
      </c>
      <c r="AT396" s="2" t="n">
        <v>1.15</v>
      </c>
      <c r="AU396" s="2" t="n">
        <v>0.82</v>
      </c>
      <c r="AV396" s="2" t="n">
        <v>3.6</v>
      </c>
      <c r="AW396" s="2" t="n">
        <v>3.6</v>
      </c>
      <c r="AX396" s="2" t="n">
        <v>3.6</v>
      </c>
      <c r="AY396" s="2" t="n">
        <v>7.54</v>
      </c>
      <c r="AZ396" s="2" t="n">
        <v>7.54</v>
      </c>
      <c r="BA396" s="2" t="n">
        <v>7.67</v>
      </c>
      <c r="BB396" s="2" t="n">
        <v>12.05</v>
      </c>
      <c r="BC396" s="2" t="n">
        <v>12.01</v>
      </c>
      <c r="BD396" s="2" t="n">
        <v>13.7</v>
      </c>
      <c r="BE396" s="2" t="n">
        <v>24.45</v>
      </c>
      <c r="BF396" s="2" t="n">
        <v>22.37</v>
      </c>
      <c r="BG396" s="2" t="n">
        <v>23.29</v>
      </c>
      <c r="BH396" s="2" t="n">
        <v>33.55</v>
      </c>
      <c r="BI396" s="2" t="n">
        <v>32.88</v>
      </c>
      <c r="BJ396" s="2" t="n">
        <v>31.25</v>
      </c>
      <c r="BK396" s="2" t="n">
        <v>36.97</v>
      </c>
      <c r="BL396" s="2" t="n">
        <v>39.57</v>
      </c>
      <c r="BM396" s="2" t="n">
        <v>31.25</v>
      </c>
      <c r="BN396" s="2" t="n">
        <v>38.04</v>
      </c>
      <c r="BO396" s="2" t="n">
        <v>40.64</v>
      </c>
      <c r="BP396" s="2" t="n">
        <v>31.25</v>
      </c>
      <c r="BQ396" s="2" t="n">
        <v>41.38</v>
      </c>
      <c r="BR396" s="2" t="n">
        <v>43.98</v>
      </c>
      <c r="BS396" s="2" t="n">
        <v>31.25</v>
      </c>
      <c r="BT396" s="2" t="n">
        <v>44.22</v>
      </c>
      <c r="BU396" s="2" t="n">
        <v>46.82</v>
      </c>
      <c r="BV396" s="2" t="n">
        <v>31.25</v>
      </c>
      <c r="BW396" s="2" t="n">
        <v>50.67</v>
      </c>
      <c r="BX396" s="2" t="n">
        <v>53.27</v>
      </c>
      <c r="BY396" s="2" t="n">
        <v>31.25</v>
      </c>
      <c r="BZ396" s="2" t="n">
        <v>57.13</v>
      </c>
      <c r="CA396" s="2" t="n">
        <v>59.73</v>
      </c>
      <c r="CB396" s="2" t="n">
        <v>31.25</v>
      </c>
      <c r="CC396" s="2" t="n">
        <v>66.06999999999999</v>
      </c>
      <c r="CD396" s="2" t="n">
        <v>68.33</v>
      </c>
      <c r="CE396" s="2" t="n">
        <v>31.25</v>
      </c>
      <c r="CF396" s="2" t="n">
        <v>76.34</v>
      </c>
      <c r="CG396" s="2" t="n">
        <v>76.34</v>
      </c>
      <c r="CH396" s="2" t="n">
        <v>31.25</v>
      </c>
      <c r="CI396" s="2" t="n">
        <v>83.27</v>
      </c>
      <c r="CJ396" s="2" t="n">
        <v>83.27</v>
      </c>
      <c r="CK396" s="2" t="n">
        <v>31.25</v>
      </c>
      <c r="CL396" s="2" t="n">
        <v>90.20999999999999</v>
      </c>
      <c r="CM396" s="2" t="n">
        <v>90.20999999999999</v>
      </c>
      <c r="CN396" s="2" t="n">
        <v>31.25</v>
      </c>
      <c r="CO396" s="2" t="n">
        <v>94.5</v>
      </c>
      <c r="CP396" s="2" t="n">
        <v>94.5</v>
      </c>
      <c r="CQ396" s="2" t="n">
        <v>31.25</v>
      </c>
      <c r="CR396" s="2" t="n">
        <v>95.68000000000001</v>
      </c>
      <c r="CS396" s="2" t="n">
        <v>95.68000000000001</v>
      </c>
      <c r="CT396" s="2" t="n">
        <v>31.25</v>
      </c>
      <c r="CU396" s="2" t="n">
        <v>95.68000000000001</v>
      </c>
      <c r="CV396" s="2" t="n">
        <v>95.68000000000001</v>
      </c>
      <c r="CW396" s="2" t="n">
        <v>31.25</v>
      </c>
      <c r="CX396" s="2" t="n">
        <v>95.68000000000001</v>
      </c>
      <c r="CY396" s="2" t="n">
        <v>95.68000000000001</v>
      </c>
      <c r="CZ396" s="2" t="n">
        <v>31.25</v>
      </c>
      <c r="DA396" s="2" t="n">
        <v>95.68000000000001</v>
      </c>
      <c r="DB396" s="2" t="n">
        <v>95.68000000000001</v>
      </c>
      <c r="DC396" s="2" t="n">
        <v>31.25</v>
      </c>
      <c r="DD396" s="2" t="n">
        <v>95.68000000000001</v>
      </c>
      <c r="DE396" s="2" t="n">
        <v>95.68000000000001</v>
      </c>
      <c r="DF396" s="2" t="n">
        <v>31.25</v>
      </c>
      <c r="DG396" s="2" t="n">
        <v>95.68000000000001</v>
      </c>
      <c r="DH396" s="2" t="n">
        <v>95.68000000000001</v>
      </c>
      <c r="DI396" s="2" t="n">
        <v>31.25</v>
      </c>
      <c r="DJ396" s="2" t="n">
        <v>98.27</v>
      </c>
      <c r="DK396" s="2" t="n">
        <v>98.27</v>
      </c>
      <c r="DL396" s="2" t="n">
        <v>31.25</v>
      </c>
      <c r="DM396" s="2" t="n">
        <v>100</v>
      </c>
      <c r="DN396" s="2" t="n">
        <v>100</v>
      </c>
      <c r="DO396" s="2" t="n">
        <v>31.25</v>
      </c>
      <c r="DP396" s="2" t="n">
        <v>100</v>
      </c>
      <c r="DQ396" s="2" t="n">
        <v>100</v>
      </c>
      <c r="DR396" s="2" t="n">
        <v>31.25</v>
      </c>
      <c r="DS396" s="2" t="n">
        <v>100</v>
      </c>
      <c r="DT396" s="2" t="n">
        <v>100</v>
      </c>
      <c r="DU396" s="2" t="n">
        <v>31.25</v>
      </c>
      <c r="DV396" s="2" t="n">
        <v>100</v>
      </c>
      <c r="DW396" s="2" t="n">
        <v>100</v>
      </c>
      <c r="DX396" s="2" t="n">
        <v>31.25</v>
      </c>
      <c r="DY396" s="2" t="n">
        <v>100</v>
      </c>
      <c r="DZ396" s="2" t="n">
        <v>100</v>
      </c>
      <c r="EA396" s="2" t="n">
        <v>31.25</v>
      </c>
      <c r="EB396" s="2" t="n">
        <v>100</v>
      </c>
      <c r="EC396" s="2" t="n">
        <v>100</v>
      </c>
      <c r="ED396" s="2" t="n">
        <v>31.25</v>
      </c>
      <c r="EE396" s="2" t="n">
        <v>98.27</v>
      </c>
      <c r="EF396" s="2" t="n">
        <v>98.27</v>
      </c>
      <c r="EG396" s="2" t="n">
        <v>31.25</v>
      </c>
      <c r="EH396" s="2" t="n">
        <v>100</v>
      </c>
      <c r="EI396" s="2" t="n">
        <v>100</v>
      </c>
      <c r="EJ396" s="2" t="n">
        <v>31.25</v>
      </c>
      <c r="EK396" s="2" t="n">
        <v>100</v>
      </c>
      <c r="EL396" s="2" t="n">
        <v>100</v>
      </c>
      <c r="EM396" s="2" t="n">
        <v>31.25</v>
      </c>
      <c r="EN396" s="2" t="n">
        <v>100</v>
      </c>
      <c r="EO396" s="2" t="n">
        <v>100</v>
      </c>
      <c r="EP396" s="2" t="n">
        <v>31.25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1.15</v>
      </c>
      <c r="AT397" s="2" t="n">
        <v>1.15</v>
      </c>
      <c r="AU397" s="2" t="n">
        <v>0.82</v>
      </c>
      <c r="AV397" s="2" t="n">
        <v>3.6</v>
      </c>
      <c r="AW397" s="2" t="n">
        <v>3.6</v>
      </c>
      <c r="AX397" s="2" t="n">
        <v>3.6</v>
      </c>
      <c r="AY397" s="2" t="n">
        <v>7.54</v>
      </c>
      <c r="AZ397" s="2" t="n">
        <v>7.54</v>
      </c>
      <c r="BA397" s="2" t="n">
        <v>7.67</v>
      </c>
      <c r="BB397" s="2" t="n">
        <v>12.05</v>
      </c>
      <c r="BC397" s="2" t="n">
        <v>12.01</v>
      </c>
      <c r="BD397" s="2" t="n">
        <v>13.7</v>
      </c>
      <c r="BE397" s="2" t="n">
        <v>24.45</v>
      </c>
      <c r="BF397" s="2" t="n">
        <v>22.37</v>
      </c>
      <c r="BG397" s="2" t="n">
        <v>23.29</v>
      </c>
      <c r="BH397" s="2" t="n">
        <v>33.55</v>
      </c>
      <c r="BI397" s="2" t="n">
        <v>32.88</v>
      </c>
      <c r="BJ397" s="2" t="n">
        <v>31.25</v>
      </c>
      <c r="BK397" s="2" t="n">
        <v>36.97</v>
      </c>
      <c r="BL397" s="2" t="n">
        <v>39.57</v>
      </c>
      <c r="BM397" s="2" t="n">
        <v>31.25</v>
      </c>
      <c r="BN397" s="2" t="n">
        <v>38.04</v>
      </c>
      <c r="BO397" s="2" t="n">
        <v>40.64</v>
      </c>
      <c r="BP397" s="2" t="n">
        <v>31.25</v>
      </c>
      <c r="BQ397" s="2" t="n">
        <v>41.38</v>
      </c>
      <c r="BR397" s="2" t="n">
        <v>43.98</v>
      </c>
      <c r="BS397" s="2" t="n">
        <v>31.25</v>
      </c>
      <c r="BT397" s="2" t="n">
        <v>44.22</v>
      </c>
      <c r="BU397" s="2" t="n">
        <v>46.82</v>
      </c>
      <c r="BV397" s="2" t="n">
        <v>31.25</v>
      </c>
      <c r="BW397" s="2" t="n">
        <v>50.67</v>
      </c>
      <c r="BX397" s="2" t="n">
        <v>53.27</v>
      </c>
      <c r="BY397" s="2" t="n">
        <v>31.25</v>
      </c>
      <c r="BZ397" s="2" t="n">
        <v>57.13</v>
      </c>
      <c r="CA397" s="2" t="n">
        <v>59.73</v>
      </c>
      <c r="CB397" s="2" t="n">
        <v>31.25</v>
      </c>
      <c r="CC397" s="2" t="n">
        <v>66.06999999999999</v>
      </c>
      <c r="CD397" s="2" t="n">
        <v>68.33</v>
      </c>
      <c r="CE397" s="2" t="n">
        <v>31.25</v>
      </c>
      <c r="CF397" s="2" t="n">
        <v>76.34</v>
      </c>
      <c r="CG397" s="2" t="n">
        <v>76.34</v>
      </c>
      <c r="CH397" s="2" t="n">
        <v>31.25</v>
      </c>
      <c r="CI397" s="2" t="n">
        <v>83.27</v>
      </c>
      <c r="CJ397" s="2" t="n">
        <v>83.27</v>
      </c>
      <c r="CK397" s="2" t="n">
        <v>31.25</v>
      </c>
      <c r="CL397" s="2" t="n">
        <v>90.20999999999999</v>
      </c>
      <c r="CM397" s="2" t="n">
        <v>90.20999999999999</v>
      </c>
      <c r="CN397" s="2" t="n">
        <v>31.25</v>
      </c>
      <c r="CO397" s="2" t="n">
        <v>94.5</v>
      </c>
      <c r="CP397" s="2" t="n">
        <v>94.5</v>
      </c>
      <c r="CQ397" s="2" t="n">
        <v>31.25</v>
      </c>
      <c r="CR397" s="2" t="n">
        <v>95.68000000000001</v>
      </c>
      <c r="CS397" s="2" t="n">
        <v>95.68000000000001</v>
      </c>
      <c r="CT397" s="2" t="n">
        <v>31.25</v>
      </c>
      <c r="CU397" s="2" t="n">
        <v>95.68000000000001</v>
      </c>
      <c r="CV397" s="2" t="n">
        <v>95.68000000000001</v>
      </c>
      <c r="CW397" s="2" t="n">
        <v>31.25</v>
      </c>
      <c r="CX397" s="2" t="n">
        <v>95.68000000000001</v>
      </c>
      <c r="CY397" s="2" t="n">
        <v>95.68000000000001</v>
      </c>
      <c r="CZ397" s="2" t="n">
        <v>31.25</v>
      </c>
      <c r="DA397" s="2" t="n">
        <v>95.68000000000001</v>
      </c>
      <c r="DB397" s="2" t="n">
        <v>95.68000000000001</v>
      </c>
      <c r="DC397" s="2" t="n">
        <v>31.25</v>
      </c>
      <c r="DD397" s="2" t="n">
        <v>95.68000000000001</v>
      </c>
      <c r="DE397" s="2" t="n">
        <v>95.68000000000001</v>
      </c>
      <c r="DF397" s="2" t="n">
        <v>31.25</v>
      </c>
      <c r="DG397" s="2" t="n">
        <v>95.68000000000001</v>
      </c>
      <c r="DH397" s="2" t="n">
        <v>95.68000000000001</v>
      </c>
      <c r="DI397" s="2" t="n">
        <v>31.25</v>
      </c>
      <c r="DJ397" s="2" t="n">
        <v>98.27</v>
      </c>
      <c r="DK397" s="2" t="n">
        <v>98.27</v>
      </c>
      <c r="DL397" s="2" t="n">
        <v>31.25</v>
      </c>
      <c r="DM397" s="2" t="n">
        <v>100</v>
      </c>
      <c r="DN397" s="2" t="n">
        <v>100</v>
      </c>
      <c r="DO397" s="2" t="n">
        <v>31.25</v>
      </c>
      <c r="DP397" s="2" t="n">
        <v>100</v>
      </c>
      <c r="DQ397" s="2" t="n">
        <v>100</v>
      </c>
      <c r="DR397" s="2" t="n">
        <v>31.25</v>
      </c>
      <c r="DS397" s="2" t="n">
        <v>100</v>
      </c>
      <c r="DT397" s="2" t="n">
        <v>100</v>
      </c>
      <c r="DU397" s="2" t="n">
        <v>31.25</v>
      </c>
      <c r="DV397" s="2" t="n">
        <v>100</v>
      </c>
      <c r="DW397" s="2" t="n">
        <v>100</v>
      </c>
      <c r="DX397" s="2" t="n">
        <v>31.25</v>
      </c>
      <c r="DY397" s="2" t="n">
        <v>100</v>
      </c>
      <c r="DZ397" s="2" t="n">
        <v>100</v>
      </c>
      <c r="EA397" s="2" t="n">
        <v>31.25</v>
      </c>
      <c r="EB397" s="2" t="n">
        <v>100</v>
      </c>
      <c r="EC397" s="2" t="n">
        <v>100</v>
      </c>
      <c r="ED397" s="2" t="n">
        <v>31.25</v>
      </c>
      <c r="EE397" s="2" t="n">
        <v>98.27</v>
      </c>
      <c r="EF397" s="2" t="n">
        <v>98.27</v>
      </c>
      <c r="EG397" s="2" t="n">
        <v>31.25</v>
      </c>
      <c r="EH397" s="2" t="n">
        <v>100</v>
      </c>
      <c r="EI397" s="2" t="n">
        <v>100</v>
      </c>
      <c r="EJ397" s="2" t="n">
        <v>31.25</v>
      </c>
      <c r="EK397" s="2" t="n">
        <v>100</v>
      </c>
      <c r="EL397" s="2" t="n">
        <v>100</v>
      </c>
      <c r="EM397" s="2" t="n">
        <v>31.25</v>
      </c>
      <c r="EN397" s="2" t="n">
        <v>100</v>
      </c>
      <c r="EO397" s="2" t="n">
        <v>100</v>
      </c>
      <c r="EP397" s="2" t="n">
        <v>31.25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1.15</v>
      </c>
      <c r="AT398" s="2" t="n">
        <v>1.15</v>
      </c>
      <c r="AU398" s="2" t="n">
        <v>0.82</v>
      </c>
      <c r="AV398" s="2" t="n">
        <v>3.6</v>
      </c>
      <c r="AW398" s="2" t="n">
        <v>3.6</v>
      </c>
      <c r="AX398" s="2" t="n">
        <v>3.6</v>
      </c>
      <c r="AY398" s="2" t="n">
        <v>7.54</v>
      </c>
      <c r="AZ398" s="2" t="n">
        <v>7.54</v>
      </c>
      <c r="BA398" s="2" t="n">
        <v>7.67</v>
      </c>
      <c r="BB398" s="2" t="n">
        <v>12.05</v>
      </c>
      <c r="BC398" s="2" t="n">
        <v>12.01</v>
      </c>
      <c r="BD398" s="2" t="n">
        <v>13.7</v>
      </c>
      <c r="BE398" s="2" t="n">
        <v>24.45</v>
      </c>
      <c r="BF398" s="2" t="n">
        <v>22.37</v>
      </c>
      <c r="BG398" s="2" t="n">
        <v>23.29</v>
      </c>
      <c r="BH398" s="2" t="n">
        <v>33.55</v>
      </c>
      <c r="BI398" s="2" t="n">
        <v>32.88</v>
      </c>
      <c r="BJ398" s="2" t="n">
        <v>31.25</v>
      </c>
      <c r="BK398" s="2" t="n">
        <v>36.97</v>
      </c>
      <c r="BL398" s="2" t="n">
        <v>39.57</v>
      </c>
      <c r="BM398" s="2" t="n">
        <v>31.25</v>
      </c>
      <c r="BN398" s="2" t="n">
        <v>38.04</v>
      </c>
      <c r="BO398" s="2" t="n">
        <v>40.64</v>
      </c>
      <c r="BP398" s="2" t="n">
        <v>31.25</v>
      </c>
      <c r="BQ398" s="2" t="n">
        <v>41.38</v>
      </c>
      <c r="BR398" s="2" t="n">
        <v>43.98</v>
      </c>
      <c r="BS398" s="2" t="n">
        <v>31.25</v>
      </c>
      <c r="BT398" s="2" t="n">
        <v>44.22</v>
      </c>
      <c r="BU398" s="2" t="n">
        <v>46.82</v>
      </c>
      <c r="BV398" s="2" t="n">
        <v>31.25</v>
      </c>
      <c r="BW398" s="2" t="n">
        <v>50.67</v>
      </c>
      <c r="BX398" s="2" t="n">
        <v>53.27</v>
      </c>
      <c r="BY398" s="2" t="n">
        <v>31.25</v>
      </c>
      <c r="BZ398" s="2" t="n">
        <v>57.13</v>
      </c>
      <c r="CA398" s="2" t="n">
        <v>59.73</v>
      </c>
      <c r="CB398" s="2" t="n">
        <v>31.25</v>
      </c>
      <c r="CC398" s="2" t="n">
        <v>66.06999999999999</v>
      </c>
      <c r="CD398" s="2" t="n">
        <v>68.33</v>
      </c>
      <c r="CE398" s="2" t="n">
        <v>31.25</v>
      </c>
      <c r="CF398" s="2" t="n">
        <v>76.34</v>
      </c>
      <c r="CG398" s="2" t="n">
        <v>76.34</v>
      </c>
      <c r="CH398" s="2" t="n">
        <v>31.25</v>
      </c>
      <c r="CI398" s="2" t="n">
        <v>83.27</v>
      </c>
      <c r="CJ398" s="2" t="n">
        <v>83.27</v>
      </c>
      <c r="CK398" s="2" t="n">
        <v>31.25</v>
      </c>
      <c r="CL398" s="2" t="n">
        <v>90.20999999999999</v>
      </c>
      <c r="CM398" s="2" t="n">
        <v>90.20999999999999</v>
      </c>
      <c r="CN398" s="2" t="n">
        <v>31.25</v>
      </c>
      <c r="CO398" s="2" t="n">
        <v>94.5</v>
      </c>
      <c r="CP398" s="2" t="n">
        <v>94.5</v>
      </c>
      <c r="CQ398" s="2" t="n">
        <v>31.25</v>
      </c>
      <c r="CR398" s="2" t="n">
        <v>95.68000000000001</v>
      </c>
      <c r="CS398" s="2" t="n">
        <v>95.68000000000001</v>
      </c>
      <c r="CT398" s="2" t="n">
        <v>31.25</v>
      </c>
      <c r="CU398" s="2" t="n">
        <v>95.68000000000001</v>
      </c>
      <c r="CV398" s="2" t="n">
        <v>95.68000000000001</v>
      </c>
      <c r="CW398" s="2" t="n">
        <v>31.25</v>
      </c>
      <c r="CX398" s="2" t="n">
        <v>95.68000000000001</v>
      </c>
      <c r="CY398" s="2" t="n">
        <v>95.68000000000001</v>
      </c>
      <c r="CZ398" s="2" t="n">
        <v>31.25</v>
      </c>
      <c r="DA398" s="2" t="n">
        <v>95.68000000000001</v>
      </c>
      <c r="DB398" s="2" t="n">
        <v>95.68000000000001</v>
      </c>
      <c r="DC398" s="2" t="n">
        <v>31.25</v>
      </c>
      <c r="DD398" s="2" t="n">
        <v>95.68000000000001</v>
      </c>
      <c r="DE398" s="2" t="n">
        <v>95.68000000000001</v>
      </c>
      <c r="DF398" s="2" t="n">
        <v>31.25</v>
      </c>
      <c r="DG398" s="2" t="n">
        <v>95.68000000000001</v>
      </c>
      <c r="DH398" s="2" t="n">
        <v>95.68000000000001</v>
      </c>
      <c r="DI398" s="2" t="n">
        <v>31.25</v>
      </c>
      <c r="DJ398" s="2" t="n">
        <v>98.27</v>
      </c>
      <c r="DK398" s="2" t="n">
        <v>98.27</v>
      </c>
      <c r="DL398" s="2" t="n">
        <v>31.25</v>
      </c>
      <c r="DM398" s="2" t="n">
        <v>100</v>
      </c>
      <c r="DN398" s="2" t="n">
        <v>100</v>
      </c>
      <c r="DO398" s="2" t="n">
        <v>31.25</v>
      </c>
      <c r="DP398" s="2" t="n">
        <v>100</v>
      </c>
      <c r="DQ398" s="2" t="n">
        <v>100</v>
      </c>
      <c r="DR398" s="2" t="n">
        <v>31.25</v>
      </c>
      <c r="DS398" s="2" t="n">
        <v>100</v>
      </c>
      <c r="DT398" s="2" t="n">
        <v>100</v>
      </c>
      <c r="DU398" s="2" t="n">
        <v>31.25</v>
      </c>
      <c r="DV398" s="2" t="n">
        <v>100</v>
      </c>
      <c r="DW398" s="2" t="n">
        <v>100</v>
      </c>
      <c r="DX398" s="2" t="n">
        <v>31.25</v>
      </c>
      <c r="DY398" s="2" t="n">
        <v>100</v>
      </c>
      <c r="DZ398" s="2" t="n">
        <v>100</v>
      </c>
      <c r="EA398" s="2" t="n">
        <v>31.25</v>
      </c>
      <c r="EB398" s="2" t="n">
        <v>100</v>
      </c>
      <c r="EC398" s="2" t="n">
        <v>100</v>
      </c>
      <c r="ED398" s="2" t="n">
        <v>31.25</v>
      </c>
      <c r="EE398" s="2" t="n">
        <v>98.27</v>
      </c>
      <c r="EF398" s="2" t="n">
        <v>98.27</v>
      </c>
      <c r="EG398" s="2" t="n">
        <v>31.25</v>
      </c>
      <c r="EH398" s="2" t="n">
        <v>100</v>
      </c>
      <c r="EI398" s="2" t="n">
        <v>100</v>
      </c>
      <c r="EJ398" s="2" t="n">
        <v>31.25</v>
      </c>
      <c r="EK398" s="2" t="n">
        <v>100</v>
      </c>
      <c r="EL398" s="2" t="n">
        <v>100</v>
      </c>
      <c r="EM398" s="2" t="n">
        <v>31.25</v>
      </c>
      <c r="EN398" s="2" t="n">
        <v>100</v>
      </c>
      <c r="EO398" s="2" t="n">
        <v>100</v>
      </c>
      <c r="EP398" s="2" t="n">
        <v>31.25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1.15</v>
      </c>
      <c r="AT399" s="2" t="n">
        <v>1.15</v>
      </c>
      <c r="AU399" s="2" t="n">
        <v>0.82</v>
      </c>
      <c r="AV399" s="2" t="n">
        <v>3.6</v>
      </c>
      <c r="AW399" s="2" t="n">
        <v>3.6</v>
      </c>
      <c r="AX399" s="2" t="n">
        <v>3.6</v>
      </c>
      <c r="AY399" s="2" t="n">
        <v>7.54</v>
      </c>
      <c r="AZ399" s="2" t="n">
        <v>7.54</v>
      </c>
      <c r="BA399" s="2" t="n">
        <v>7.67</v>
      </c>
      <c r="BB399" s="2" t="n">
        <v>12.05</v>
      </c>
      <c r="BC399" s="2" t="n">
        <v>12.01</v>
      </c>
      <c r="BD399" s="2" t="n">
        <v>13.7</v>
      </c>
      <c r="BE399" s="2" t="n">
        <v>24.45</v>
      </c>
      <c r="BF399" s="2" t="n">
        <v>22.37</v>
      </c>
      <c r="BG399" s="2" t="n">
        <v>23.29</v>
      </c>
      <c r="BH399" s="2" t="n">
        <v>33.55</v>
      </c>
      <c r="BI399" s="2" t="n">
        <v>32.88</v>
      </c>
      <c r="BJ399" s="2" t="n">
        <v>31.25</v>
      </c>
      <c r="BK399" s="2" t="n">
        <v>36.97</v>
      </c>
      <c r="BL399" s="2" t="n">
        <v>39.57</v>
      </c>
      <c r="BM399" s="2" t="n">
        <v>31.25</v>
      </c>
      <c r="BN399" s="2" t="n">
        <v>38.04</v>
      </c>
      <c r="BO399" s="2" t="n">
        <v>40.64</v>
      </c>
      <c r="BP399" s="2" t="n">
        <v>31.25</v>
      </c>
      <c r="BQ399" s="2" t="n">
        <v>41.38</v>
      </c>
      <c r="BR399" s="2" t="n">
        <v>43.98</v>
      </c>
      <c r="BS399" s="2" t="n">
        <v>31.25</v>
      </c>
      <c r="BT399" s="2" t="n">
        <v>44.22</v>
      </c>
      <c r="BU399" s="2" t="n">
        <v>46.82</v>
      </c>
      <c r="BV399" s="2" t="n">
        <v>31.25</v>
      </c>
      <c r="BW399" s="2" t="n">
        <v>50.67</v>
      </c>
      <c r="BX399" s="2" t="n">
        <v>53.27</v>
      </c>
      <c r="BY399" s="2" t="n">
        <v>31.25</v>
      </c>
      <c r="BZ399" s="2" t="n">
        <v>57.13</v>
      </c>
      <c r="CA399" s="2" t="n">
        <v>59.73</v>
      </c>
      <c r="CB399" s="2" t="n">
        <v>31.25</v>
      </c>
      <c r="CC399" s="2" t="n">
        <v>66.06999999999999</v>
      </c>
      <c r="CD399" s="2" t="n">
        <v>68.33</v>
      </c>
      <c r="CE399" s="2" t="n">
        <v>31.25</v>
      </c>
      <c r="CF399" s="2" t="n">
        <v>76.34</v>
      </c>
      <c r="CG399" s="2" t="n">
        <v>76.34</v>
      </c>
      <c r="CH399" s="2" t="n">
        <v>31.25</v>
      </c>
      <c r="CI399" s="2" t="n">
        <v>83.27</v>
      </c>
      <c r="CJ399" s="2" t="n">
        <v>83.27</v>
      </c>
      <c r="CK399" s="2" t="n">
        <v>31.25</v>
      </c>
      <c r="CL399" s="2" t="n">
        <v>90.20999999999999</v>
      </c>
      <c r="CM399" s="2" t="n">
        <v>90.20999999999999</v>
      </c>
      <c r="CN399" s="2" t="n">
        <v>31.25</v>
      </c>
      <c r="CO399" s="2" t="n">
        <v>94.5</v>
      </c>
      <c r="CP399" s="2" t="n">
        <v>94.5</v>
      </c>
      <c r="CQ399" s="2" t="n">
        <v>31.25</v>
      </c>
      <c r="CR399" s="2" t="n">
        <v>95.68000000000001</v>
      </c>
      <c r="CS399" s="2" t="n">
        <v>95.68000000000001</v>
      </c>
      <c r="CT399" s="2" t="n">
        <v>31.25</v>
      </c>
      <c r="CU399" s="2" t="n">
        <v>95.68000000000001</v>
      </c>
      <c r="CV399" s="2" t="n">
        <v>95.68000000000001</v>
      </c>
      <c r="CW399" s="2" t="n">
        <v>31.25</v>
      </c>
      <c r="CX399" s="2" t="n">
        <v>95.68000000000001</v>
      </c>
      <c r="CY399" s="2" t="n">
        <v>95.68000000000001</v>
      </c>
      <c r="CZ399" s="2" t="n">
        <v>31.25</v>
      </c>
      <c r="DA399" s="2" t="n">
        <v>95.68000000000001</v>
      </c>
      <c r="DB399" s="2" t="n">
        <v>95.68000000000001</v>
      </c>
      <c r="DC399" s="2" t="n">
        <v>31.25</v>
      </c>
      <c r="DD399" s="2" t="n">
        <v>95.68000000000001</v>
      </c>
      <c r="DE399" s="2" t="n">
        <v>95.68000000000001</v>
      </c>
      <c r="DF399" s="2" t="n">
        <v>31.25</v>
      </c>
      <c r="DG399" s="2" t="n">
        <v>95.68000000000001</v>
      </c>
      <c r="DH399" s="2" t="n">
        <v>95.68000000000001</v>
      </c>
      <c r="DI399" s="2" t="n">
        <v>31.25</v>
      </c>
      <c r="DJ399" s="2" t="n">
        <v>98.27</v>
      </c>
      <c r="DK399" s="2" t="n">
        <v>98.27</v>
      </c>
      <c r="DL399" s="2" t="n">
        <v>31.25</v>
      </c>
      <c r="DM399" s="2" t="n">
        <v>100</v>
      </c>
      <c r="DN399" s="2" t="n">
        <v>100</v>
      </c>
      <c r="DO399" s="2" t="n">
        <v>31.25</v>
      </c>
      <c r="DP399" s="2" t="n">
        <v>100</v>
      </c>
      <c r="DQ399" s="2" t="n">
        <v>100</v>
      </c>
      <c r="DR399" s="2" t="n">
        <v>31.25</v>
      </c>
      <c r="DS399" s="2" t="n">
        <v>100</v>
      </c>
      <c r="DT399" s="2" t="n">
        <v>100</v>
      </c>
      <c r="DU399" s="2" t="n">
        <v>31.25</v>
      </c>
      <c r="DV399" s="2" t="n">
        <v>100</v>
      </c>
      <c r="DW399" s="2" t="n">
        <v>100</v>
      </c>
      <c r="DX399" s="2" t="n">
        <v>31.25</v>
      </c>
      <c r="DY399" s="2" t="n">
        <v>100</v>
      </c>
      <c r="DZ399" s="2" t="n">
        <v>100</v>
      </c>
      <c r="EA399" s="2" t="n">
        <v>31.25</v>
      </c>
      <c r="EB399" s="2" t="n">
        <v>100</v>
      </c>
      <c r="EC399" s="2" t="n">
        <v>100</v>
      </c>
      <c r="ED399" s="2" t="n">
        <v>31.25</v>
      </c>
      <c r="EE399" s="2" t="n">
        <v>98.27</v>
      </c>
      <c r="EF399" s="2" t="n">
        <v>98.27</v>
      </c>
      <c r="EG399" s="2" t="n">
        <v>31.25</v>
      </c>
      <c r="EH399" s="2" t="n">
        <v>100</v>
      </c>
      <c r="EI399" s="2" t="n">
        <v>100</v>
      </c>
      <c r="EJ399" s="2" t="n">
        <v>31.25</v>
      </c>
      <c r="EK399" s="2" t="n">
        <v>100</v>
      </c>
      <c r="EL399" s="2" t="n">
        <v>100</v>
      </c>
      <c r="EM399" s="2" t="n">
        <v>31.25</v>
      </c>
      <c r="EN399" s="2" t="n">
        <v>100</v>
      </c>
      <c r="EO399" s="2" t="n">
        <v>100</v>
      </c>
      <c r="EP399" s="2" t="n">
        <v>31.25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1.15</v>
      </c>
      <c r="AT400" s="2" t="n">
        <v>1.15</v>
      </c>
      <c r="AU400" s="2" t="n">
        <v>0.82</v>
      </c>
      <c r="AV400" s="2" t="n">
        <v>3.6</v>
      </c>
      <c r="AW400" s="2" t="n">
        <v>3.6</v>
      </c>
      <c r="AX400" s="2" t="n">
        <v>3.6</v>
      </c>
      <c r="AY400" s="2" t="n">
        <v>7.54</v>
      </c>
      <c r="AZ400" s="2" t="n">
        <v>7.54</v>
      </c>
      <c r="BA400" s="2" t="n">
        <v>7.67</v>
      </c>
      <c r="BB400" s="2" t="n">
        <v>12.05</v>
      </c>
      <c r="BC400" s="2" t="n">
        <v>12.01</v>
      </c>
      <c r="BD400" s="2" t="n">
        <v>13.7</v>
      </c>
      <c r="BE400" s="2" t="n">
        <v>24.45</v>
      </c>
      <c r="BF400" s="2" t="n">
        <v>22.37</v>
      </c>
      <c r="BG400" s="2" t="n">
        <v>23.29</v>
      </c>
      <c r="BH400" s="2" t="n">
        <v>33.55</v>
      </c>
      <c r="BI400" s="2" t="n">
        <v>32.88</v>
      </c>
      <c r="BJ400" s="2" t="n">
        <v>31.25</v>
      </c>
      <c r="BK400" s="2" t="n">
        <v>36.97</v>
      </c>
      <c r="BL400" s="2" t="n">
        <v>39.57</v>
      </c>
      <c r="BM400" s="2" t="n">
        <v>31.25</v>
      </c>
      <c r="BN400" s="2" t="n">
        <v>38.04</v>
      </c>
      <c r="BO400" s="2" t="n">
        <v>40.64</v>
      </c>
      <c r="BP400" s="2" t="n">
        <v>31.25</v>
      </c>
      <c r="BQ400" s="2" t="n">
        <v>41.38</v>
      </c>
      <c r="BR400" s="2" t="n">
        <v>43.98</v>
      </c>
      <c r="BS400" s="2" t="n">
        <v>31.25</v>
      </c>
      <c r="BT400" s="2" t="n">
        <v>44.22</v>
      </c>
      <c r="BU400" s="2" t="n">
        <v>46.82</v>
      </c>
      <c r="BV400" s="2" t="n">
        <v>31.25</v>
      </c>
      <c r="BW400" s="2" t="n">
        <v>50.67</v>
      </c>
      <c r="BX400" s="2" t="n">
        <v>53.27</v>
      </c>
      <c r="BY400" s="2" t="n">
        <v>31.25</v>
      </c>
      <c r="BZ400" s="2" t="n">
        <v>57.13</v>
      </c>
      <c r="CA400" s="2" t="n">
        <v>59.73</v>
      </c>
      <c r="CB400" s="2" t="n">
        <v>31.25</v>
      </c>
      <c r="CC400" s="2" t="n">
        <v>66.06999999999999</v>
      </c>
      <c r="CD400" s="2" t="n">
        <v>68.33</v>
      </c>
      <c r="CE400" s="2" t="n">
        <v>31.25</v>
      </c>
      <c r="CF400" s="2" t="n">
        <v>76.34</v>
      </c>
      <c r="CG400" s="2" t="n">
        <v>76.34</v>
      </c>
      <c r="CH400" s="2" t="n">
        <v>31.25</v>
      </c>
      <c r="CI400" s="2" t="n">
        <v>83.27</v>
      </c>
      <c r="CJ400" s="2" t="n">
        <v>83.27</v>
      </c>
      <c r="CK400" s="2" t="n">
        <v>31.25</v>
      </c>
      <c r="CL400" s="2" t="n">
        <v>90.20999999999999</v>
      </c>
      <c r="CM400" s="2" t="n">
        <v>90.20999999999999</v>
      </c>
      <c r="CN400" s="2" t="n">
        <v>31.25</v>
      </c>
      <c r="CO400" s="2" t="n">
        <v>94.5</v>
      </c>
      <c r="CP400" s="2" t="n">
        <v>94.5</v>
      </c>
      <c r="CQ400" s="2" t="n">
        <v>31.25</v>
      </c>
      <c r="CR400" s="2" t="n">
        <v>95.68000000000001</v>
      </c>
      <c r="CS400" s="2" t="n">
        <v>95.68000000000001</v>
      </c>
      <c r="CT400" s="2" t="n">
        <v>31.25</v>
      </c>
      <c r="CU400" s="2" t="n">
        <v>95.68000000000001</v>
      </c>
      <c r="CV400" s="2" t="n">
        <v>95.68000000000001</v>
      </c>
      <c r="CW400" s="2" t="n">
        <v>31.25</v>
      </c>
      <c r="CX400" s="2" t="n">
        <v>95.68000000000001</v>
      </c>
      <c r="CY400" s="2" t="n">
        <v>95.68000000000001</v>
      </c>
      <c r="CZ400" s="2" t="n">
        <v>31.25</v>
      </c>
      <c r="DA400" s="2" t="n">
        <v>95.68000000000001</v>
      </c>
      <c r="DB400" s="2" t="n">
        <v>95.68000000000001</v>
      </c>
      <c r="DC400" s="2" t="n">
        <v>31.25</v>
      </c>
      <c r="DD400" s="2" t="n">
        <v>95.68000000000001</v>
      </c>
      <c r="DE400" s="2" t="n">
        <v>95.68000000000001</v>
      </c>
      <c r="DF400" s="2" t="n">
        <v>31.25</v>
      </c>
      <c r="DG400" s="2" t="n">
        <v>95.68000000000001</v>
      </c>
      <c r="DH400" s="2" t="n">
        <v>95.68000000000001</v>
      </c>
      <c r="DI400" s="2" t="n">
        <v>31.25</v>
      </c>
      <c r="DJ400" s="2" t="n">
        <v>98.27</v>
      </c>
      <c r="DK400" s="2" t="n">
        <v>98.27</v>
      </c>
      <c r="DL400" s="2" t="n">
        <v>31.25</v>
      </c>
      <c r="DM400" s="2" t="n">
        <v>100</v>
      </c>
      <c r="DN400" s="2" t="n">
        <v>100</v>
      </c>
      <c r="DO400" s="2" t="n">
        <v>31.25</v>
      </c>
      <c r="DP400" s="2" t="n">
        <v>100</v>
      </c>
      <c r="DQ400" s="2" t="n">
        <v>100</v>
      </c>
      <c r="DR400" s="2" t="n">
        <v>31.25</v>
      </c>
      <c r="DS400" s="2" t="n">
        <v>100</v>
      </c>
      <c r="DT400" s="2" t="n">
        <v>100</v>
      </c>
      <c r="DU400" s="2" t="n">
        <v>31.25</v>
      </c>
      <c r="DV400" s="2" t="n">
        <v>100</v>
      </c>
      <c r="DW400" s="2" t="n">
        <v>100</v>
      </c>
      <c r="DX400" s="2" t="n">
        <v>31.25</v>
      </c>
      <c r="DY400" s="2" t="n">
        <v>100</v>
      </c>
      <c r="DZ400" s="2" t="n">
        <v>100</v>
      </c>
      <c r="EA400" s="2" t="n">
        <v>31.25</v>
      </c>
      <c r="EB400" s="2" t="n">
        <v>100</v>
      </c>
      <c r="EC400" s="2" t="n">
        <v>100</v>
      </c>
      <c r="ED400" s="2" t="n">
        <v>31.25</v>
      </c>
      <c r="EE400" s="2" t="n">
        <v>98.27</v>
      </c>
      <c r="EF400" s="2" t="n">
        <v>98.27</v>
      </c>
      <c r="EG400" s="2" t="n">
        <v>31.25</v>
      </c>
      <c r="EH400" s="2" t="n">
        <v>100</v>
      </c>
      <c r="EI400" s="2" t="n">
        <v>100</v>
      </c>
      <c r="EJ400" s="2" t="n">
        <v>31.25</v>
      </c>
      <c r="EK400" s="2" t="n">
        <v>100</v>
      </c>
      <c r="EL400" s="2" t="n">
        <v>100</v>
      </c>
      <c r="EM400" s="2" t="n">
        <v>31.25</v>
      </c>
      <c r="EN400" s="2" t="n">
        <v>100</v>
      </c>
      <c r="EO400" s="2" t="n">
        <v>100</v>
      </c>
      <c r="EP400" s="2" t="n">
        <v>31.25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1.15</v>
      </c>
      <c r="AT401" s="2" t="n">
        <v>1.15</v>
      </c>
      <c r="AU401" s="2" t="n">
        <v>0.82</v>
      </c>
      <c r="AV401" s="2" t="n">
        <v>3.6</v>
      </c>
      <c r="AW401" s="2" t="n">
        <v>3.6</v>
      </c>
      <c r="AX401" s="2" t="n">
        <v>3.6</v>
      </c>
      <c r="AY401" s="2" t="n">
        <v>7.54</v>
      </c>
      <c r="AZ401" s="2" t="n">
        <v>7.54</v>
      </c>
      <c r="BA401" s="2" t="n">
        <v>7.67</v>
      </c>
      <c r="BB401" s="2" t="n">
        <v>12.05</v>
      </c>
      <c r="BC401" s="2" t="n">
        <v>12.01</v>
      </c>
      <c r="BD401" s="2" t="n">
        <v>13.7</v>
      </c>
      <c r="BE401" s="2" t="n">
        <v>24.29</v>
      </c>
      <c r="BF401" s="2" t="n">
        <v>22.22</v>
      </c>
      <c r="BG401" s="2" t="n">
        <v>23.13</v>
      </c>
      <c r="BH401" s="2" t="n">
        <v>33.39</v>
      </c>
      <c r="BI401" s="2" t="n">
        <v>32.72</v>
      </c>
      <c r="BJ401" s="2" t="n">
        <v>31.1</v>
      </c>
      <c r="BK401" s="2" t="n">
        <v>36.81</v>
      </c>
      <c r="BL401" s="2" t="n">
        <v>39.41</v>
      </c>
      <c r="BM401" s="2" t="n">
        <v>31.1</v>
      </c>
      <c r="BN401" s="2" t="n">
        <v>37.88</v>
      </c>
      <c r="BO401" s="2" t="n">
        <v>40.48</v>
      </c>
      <c r="BP401" s="2" t="n">
        <v>31.1</v>
      </c>
      <c r="BQ401" s="2" t="n">
        <v>41.22</v>
      </c>
      <c r="BR401" s="2" t="n">
        <v>43.82</v>
      </c>
      <c r="BS401" s="2" t="n">
        <v>31.1</v>
      </c>
      <c r="BT401" s="2" t="n">
        <v>44.07</v>
      </c>
      <c r="BU401" s="2" t="n">
        <v>46.66</v>
      </c>
      <c r="BV401" s="2" t="n">
        <v>31.1</v>
      </c>
      <c r="BW401" s="2" t="n">
        <v>50.58</v>
      </c>
      <c r="BX401" s="2" t="n">
        <v>53.18</v>
      </c>
      <c r="BY401" s="2" t="n">
        <v>31.1</v>
      </c>
      <c r="BZ401" s="2" t="n">
        <v>57.15</v>
      </c>
      <c r="CA401" s="2" t="n">
        <v>59.74</v>
      </c>
      <c r="CB401" s="2" t="n">
        <v>31.1</v>
      </c>
      <c r="CC401" s="2" t="n">
        <v>66.09</v>
      </c>
      <c r="CD401" s="2" t="n">
        <v>68.34</v>
      </c>
      <c r="CE401" s="2" t="n">
        <v>31.1</v>
      </c>
      <c r="CF401" s="2" t="n">
        <v>76.34999999999999</v>
      </c>
      <c r="CG401" s="2" t="n">
        <v>76.34999999999999</v>
      </c>
      <c r="CH401" s="2" t="n">
        <v>31.1</v>
      </c>
      <c r="CI401" s="2" t="n">
        <v>83.28</v>
      </c>
      <c r="CJ401" s="2" t="n">
        <v>83.28</v>
      </c>
      <c r="CK401" s="2" t="n">
        <v>31.1</v>
      </c>
      <c r="CL401" s="2" t="n">
        <v>90.22</v>
      </c>
      <c r="CM401" s="2" t="n">
        <v>90.22</v>
      </c>
      <c r="CN401" s="2" t="n">
        <v>31.1</v>
      </c>
      <c r="CO401" s="2" t="n">
        <v>94.51000000000001</v>
      </c>
      <c r="CP401" s="2" t="n">
        <v>94.51000000000001</v>
      </c>
      <c r="CQ401" s="2" t="n">
        <v>31.1</v>
      </c>
      <c r="CR401" s="2" t="n">
        <v>95.68000000000001</v>
      </c>
      <c r="CS401" s="2" t="n">
        <v>95.68000000000001</v>
      </c>
      <c r="CT401" s="2" t="n">
        <v>31.1</v>
      </c>
      <c r="CU401" s="2" t="n">
        <v>95.68000000000001</v>
      </c>
      <c r="CV401" s="2" t="n">
        <v>95.68000000000001</v>
      </c>
      <c r="CW401" s="2" t="n">
        <v>31.1</v>
      </c>
      <c r="CX401" s="2" t="n">
        <v>95.68000000000001</v>
      </c>
      <c r="CY401" s="2" t="n">
        <v>95.68000000000001</v>
      </c>
      <c r="CZ401" s="2" t="n">
        <v>31.1</v>
      </c>
      <c r="DA401" s="2" t="n">
        <v>95.68000000000001</v>
      </c>
      <c r="DB401" s="2" t="n">
        <v>95.68000000000001</v>
      </c>
      <c r="DC401" s="2" t="n">
        <v>31.1</v>
      </c>
      <c r="DD401" s="2" t="n">
        <v>95.68000000000001</v>
      </c>
      <c r="DE401" s="2" t="n">
        <v>95.68000000000001</v>
      </c>
      <c r="DF401" s="2" t="n">
        <v>31.1</v>
      </c>
      <c r="DG401" s="2" t="n">
        <v>95.68000000000001</v>
      </c>
      <c r="DH401" s="2" t="n">
        <v>95.68000000000001</v>
      </c>
      <c r="DI401" s="2" t="n">
        <v>31.1</v>
      </c>
      <c r="DJ401" s="2" t="n">
        <v>98.27</v>
      </c>
      <c r="DK401" s="2" t="n">
        <v>98.27</v>
      </c>
      <c r="DL401" s="2" t="n">
        <v>31.1</v>
      </c>
      <c r="DM401" s="2" t="n">
        <v>100</v>
      </c>
      <c r="DN401" s="2" t="n">
        <v>100</v>
      </c>
      <c r="DO401" s="2" t="n">
        <v>31.1</v>
      </c>
      <c r="DP401" s="2" t="n">
        <v>100</v>
      </c>
      <c r="DQ401" s="2" t="n">
        <v>100</v>
      </c>
      <c r="DR401" s="2" t="n">
        <v>31.1</v>
      </c>
      <c r="DS401" s="2" t="n">
        <v>100</v>
      </c>
      <c r="DT401" s="2" t="n">
        <v>100</v>
      </c>
      <c r="DU401" s="2" t="n">
        <v>31.1</v>
      </c>
      <c r="DV401" s="2" t="n">
        <v>100</v>
      </c>
      <c r="DW401" s="2" t="n">
        <v>100</v>
      </c>
      <c r="DX401" s="2" t="n">
        <v>31.1</v>
      </c>
      <c r="DY401" s="2" t="n">
        <v>100</v>
      </c>
      <c r="DZ401" s="2" t="n">
        <v>100</v>
      </c>
      <c r="EA401" s="2" t="n">
        <v>31.1</v>
      </c>
      <c r="EB401" s="2" t="n">
        <v>100</v>
      </c>
      <c r="EC401" s="2" t="n">
        <v>100</v>
      </c>
      <c r="ED401" s="2" t="n">
        <v>31.1</v>
      </c>
      <c r="EE401" s="2" t="n">
        <v>98.27</v>
      </c>
      <c r="EF401" s="2" t="n">
        <v>98.27</v>
      </c>
      <c r="EG401" s="2" t="n">
        <v>31.1</v>
      </c>
      <c r="EH401" s="2" t="n">
        <v>100</v>
      </c>
      <c r="EI401" s="2" t="n">
        <v>100</v>
      </c>
      <c r="EJ401" s="2" t="n">
        <v>31.1</v>
      </c>
      <c r="EK401" s="2" t="n">
        <v>100</v>
      </c>
      <c r="EL401" s="2" t="n">
        <v>100</v>
      </c>
      <c r="EM401" s="2" t="n">
        <v>31.1</v>
      </c>
      <c r="EN401" s="2" t="n">
        <v>100</v>
      </c>
      <c r="EO401" s="2" t="n">
        <v>100</v>
      </c>
      <c r="EP401" s="2" t="n">
        <v>31.1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1.15</v>
      </c>
      <c r="AT402" s="2" t="n">
        <v>1.15</v>
      </c>
      <c r="AU402" s="2" t="n">
        <v>0.82</v>
      </c>
      <c r="AV402" s="2" t="n">
        <v>3.6</v>
      </c>
      <c r="AW402" s="2" t="n">
        <v>3.6</v>
      </c>
      <c r="AX402" s="2" t="n">
        <v>3.6</v>
      </c>
      <c r="AY402" s="2" t="n">
        <v>7.54</v>
      </c>
      <c r="AZ402" s="2" t="n">
        <v>7.54</v>
      </c>
      <c r="BA402" s="2" t="n">
        <v>7.67</v>
      </c>
      <c r="BB402" s="2" t="n">
        <v>12.05</v>
      </c>
      <c r="BC402" s="2" t="n">
        <v>12.01</v>
      </c>
      <c r="BD402" s="2" t="n">
        <v>13.7</v>
      </c>
      <c r="BE402" s="2" t="n">
        <v>24.29</v>
      </c>
      <c r="BF402" s="2" t="n">
        <v>22.22</v>
      </c>
      <c r="BG402" s="2" t="n">
        <v>23.13</v>
      </c>
      <c r="BH402" s="2" t="n">
        <v>33.39</v>
      </c>
      <c r="BI402" s="2" t="n">
        <v>32.72</v>
      </c>
      <c r="BJ402" s="2" t="n">
        <v>31.1</v>
      </c>
      <c r="BK402" s="2" t="n">
        <v>36.81</v>
      </c>
      <c r="BL402" s="2" t="n">
        <v>39.41</v>
      </c>
      <c r="BM402" s="2" t="n">
        <v>31.1</v>
      </c>
      <c r="BN402" s="2" t="n">
        <v>37.88</v>
      </c>
      <c r="BO402" s="2" t="n">
        <v>40.48</v>
      </c>
      <c r="BP402" s="2" t="n">
        <v>31.1</v>
      </c>
      <c r="BQ402" s="2" t="n">
        <v>41.22</v>
      </c>
      <c r="BR402" s="2" t="n">
        <v>43.82</v>
      </c>
      <c r="BS402" s="2" t="n">
        <v>31.1</v>
      </c>
      <c r="BT402" s="2" t="n">
        <v>44.07</v>
      </c>
      <c r="BU402" s="2" t="n">
        <v>46.66</v>
      </c>
      <c r="BV402" s="2" t="n">
        <v>31.1</v>
      </c>
      <c r="BW402" s="2" t="n">
        <v>50.58</v>
      </c>
      <c r="BX402" s="2" t="n">
        <v>53.18</v>
      </c>
      <c r="BY402" s="2" t="n">
        <v>31.1</v>
      </c>
      <c r="BZ402" s="2" t="n">
        <v>57.15</v>
      </c>
      <c r="CA402" s="2" t="n">
        <v>59.74</v>
      </c>
      <c r="CB402" s="2" t="n">
        <v>31.1</v>
      </c>
      <c r="CC402" s="2" t="n">
        <v>66.09</v>
      </c>
      <c r="CD402" s="2" t="n">
        <v>68.34</v>
      </c>
      <c r="CE402" s="2" t="n">
        <v>31.1</v>
      </c>
      <c r="CF402" s="2" t="n">
        <v>76.34999999999999</v>
      </c>
      <c r="CG402" s="2" t="n">
        <v>76.34999999999999</v>
      </c>
      <c r="CH402" s="2" t="n">
        <v>31.1</v>
      </c>
      <c r="CI402" s="2" t="n">
        <v>83.28</v>
      </c>
      <c r="CJ402" s="2" t="n">
        <v>83.28</v>
      </c>
      <c r="CK402" s="2" t="n">
        <v>31.1</v>
      </c>
      <c r="CL402" s="2" t="n">
        <v>90.22</v>
      </c>
      <c r="CM402" s="2" t="n">
        <v>90.22</v>
      </c>
      <c r="CN402" s="2" t="n">
        <v>31.1</v>
      </c>
      <c r="CO402" s="2" t="n">
        <v>94.51000000000001</v>
      </c>
      <c r="CP402" s="2" t="n">
        <v>94.51000000000001</v>
      </c>
      <c r="CQ402" s="2" t="n">
        <v>31.1</v>
      </c>
      <c r="CR402" s="2" t="n">
        <v>95.68000000000001</v>
      </c>
      <c r="CS402" s="2" t="n">
        <v>95.68000000000001</v>
      </c>
      <c r="CT402" s="2" t="n">
        <v>31.1</v>
      </c>
      <c r="CU402" s="2" t="n">
        <v>95.68000000000001</v>
      </c>
      <c r="CV402" s="2" t="n">
        <v>95.68000000000001</v>
      </c>
      <c r="CW402" s="2" t="n">
        <v>31.1</v>
      </c>
      <c r="CX402" s="2" t="n">
        <v>95.68000000000001</v>
      </c>
      <c r="CY402" s="2" t="n">
        <v>95.68000000000001</v>
      </c>
      <c r="CZ402" s="2" t="n">
        <v>31.1</v>
      </c>
      <c r="DA402" s="2" t="n">
        <v>95.68000000000001</v>
      </c>
      <c r="DB402" s="2" t="n">
        <v>95.68000000000001</v>
      </c>
      <c r="DC402" s="2" t="n">
        <v>31.1</v>
      </c>
      <c r="DD402" s="2" t="n">
        <v>95.68000000000001</v>
      </c>
      <c r="DE402" s="2" t="n">
        <v>95.68000000000001</v>
      </c>
      <c r="DF402" s="2" t="n">
        <v>31.1</v>
      </c>
      <c r="DG402" s="2" t="n">
        <v>95.68000000000001</v>
      </c>
      <c r="DH402" s="2" t="n">
        <v>95.68000000000001</v>
      </c>
      <c r="DI402" s="2" t="n">
        <v>31.1</v>
      </c>
      <c r="DJ402" s="2" t="n">
        <v>98.27</v>
      </c>
      <c r="DK402" s="2" t="n">
        <v>98.27</v>
      </c>
      <c r="DL402" s="2" t="n">
        <v>31.1</v>
      </c>
      <c r="DM402" s="2" t="n">
        <v>100</v>
      </c>
      <c r="DN402" s="2" t="n">
        <v>100</v>
      </c>
      <c r="DO402" s="2" t="n">
        <v>31.1</v>
      </c>
      <c r="DP402" s="2" t="n">
        <v>100</v>
      </c>
      <c r="DQ402" s="2" t="n">
        <v>100</v>
      </c>
      <c r="DR402" s="2" t="n">
        <v>31.1</v>
      </c>
      <c r="DS402" s="2" t="n">
        <v>100</v>
      </c>
      <c r="DT402" s="2" t="n">
        <v>100</v>
      </c>
      <c r="DU402" s="2" t="n">
        <v>31.1</v>
      </c>
      <c r="DV402" s="2" t="n">
        <v>100</v>
      </c>
      <c r="DW402" s="2" t="n">
        <v>100</v>
      </c>
      <c r="DX402" s="2" t="n">
        <v>31.1</v>
      </c>
      <c r="DY402" s="2" t="n">
        <v>100</v>
      </c>
      <c r="DZ402" s="2" t="n">
        <v>100</v>
      </c>
      <c r="EA402" s="2" t="n">
        <v>31.1</v>
      </c>
      <c r="EB402" s="2" t="n">
        <v>100</v>
      </c>
      <c r="EC402" s="2" t="n">
        <v>100</v>
      </c>
      <c r="ED402" s="2" t="n">
        <v>31.1</v>
      </c>
      <c r="EE402" s="2" t="n">
        <v>98.27</v>
      </c>
      <c r="EF402" s="2" t="n">
        <v>98.27</v>
      </c>
      <c r="EG402" s="2" t="n">
        <v>31.1</v>
      </c>
      <c r="EH402" s="2" t="n">
        <v>100</v>
      </c>
      <c r="EI402" s="2" t="n">
        <v>100</v>
      </c>
      <c r="EJ402" s="2" t="n">
        <v>31.1</v>
      </c>
      <c r="EK402" s="2" t="n">
        <v>100</v>
      </c>
      <c r="EL402" s="2" t="n">
        <v>100</v>
      </c>
      <c r="EM402" s="2" t="n">
        <v>31.1</v>
      </c>
      <c r="EN402" s="2" t="n">
        <v>100</v>
      </c>
      <c r="EO402" s="2" t="n">
        <v>100</v>
      </c>
      <c r="EP402" s="2" t="n">
        <v>31.1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1.15</v>
      </c>
      <c r="AT403" s="2" t="n">
        <v>1.15</v>
      </c>
      <c r="AU403" s="2" t="n">
        <v>0.82</v>
      </c>
      <c r="AV403" s="2" t="n">
        <v>3.6</v>
      </c>
      <c r="AW403" s="2" t="n">
        <v>3.6</v>
      </c>
      <c r="AX403" s="2" t="n">
        <v>3.6</v>
      </c>
      <c r="AY403" s="2" t="n">
        <v>7.54</v>
      </c>
      <c r="AZ403" s="2" t="n">
        <v>7.54</v>
      </c>
      <c r="BA403" s="2" t="n">
        <v>7.67</v>
      </c>
      <c r="BB403" s="2" t="n">
        <v>12.05</v>
      </c>
      <c r="BC403" s="2" t="n">
        <v>12.01</v>
      </c>
      <c r="BD403" s="2" t="n">
        <v>13.7</v>
      </c>
      <c r="BE403" s="2" t="n">
        <v>24.29</v>
      </c>
      <c r="BF403" s="2" t="n">
        <v>22.22</v>
      </c>
      <c r="BG403" s="2" t="n">
        <v>23.13</v>
      </c>
      <c r="BH403" s="2" t="n">
        <v>33.39</v>
      </c>
      <c r="BI403" s="2" t="n">
        <v>32.72</v>
      </c>
      <c r="BJ403" s="2" t="n">
        <v>31.1</v>
      </c>
      <c r="BK403" s="2" t="n">
        <v>36.81</v>
      </c>
      <c r="BL403" s="2" t="n">
        <v>39.41</v>
      </c>
      <c r="BM403" s="2" t="n">
        <v>31.1</v>
      </c>
      <c r="BN403" s="2" t="n">
        <v>37.88</v>
      </c>
      <c r="BO403" s="2" t="n">
        <v>40.48</v>
      </c>
      <c r="BP403" s="2" t="n">
        <v>31.1</v>
      </c>
      <c r="BQ403" s="2" t="n">
        <v>41.22</v>
      </c>
      <c r="BR403" s="2" t="n">
        <v>43.82</v>
      </c>
      <c r="BS403" s="2" t="n">
        <v>31.1</v>
      </c>
      <c r="BT403" s="2" t="n">
        <v>44.07</v>
      </c>
      <c r="BU403" s="2" t="n">
        <v>46.66</v>
      </c>
      <c r="BV403" s="2" t="n">
        <v>31.1</v>
      </c>
      <c r="BW403" s="2" t="n">
        <v>50.58</v>
      </c>
      <c r="BX403" s="2" t="n">
        <v>53.18</v>
      </c>
      <c r="BY403" s="2" t="n">
        <v>31.1</v>
      </c>
      <c r="BZ403" s="2" t="n">
        <v>57.15</v>
      </c>
      <c r="CA403" s="2" t="n">
        <v>59.74</v>
      </c>
      <c r="CB403" s="2" t="n">
        <v>31.1</v>
      </c>
      <c r="CC403" s="2" t="n">
        <v>66.09</v>
      </c>
      <c r="CD403" s="2" t="n">
        <v>68.34</v>
      </c>
      <c r="CE403" s="2" t="n">
        <v>31.1</v>
      </c>
      <c r="CF403" s="2" t="n">
        <v>76.34999999999999</v>
      </c>
      <c r="CG403" s="2" t="n">
        <v>76.34999999999999</v>
      </c>
      <c r="CH403" s="2" t="n">
        <v>31.1</v>
      </c>
      <c r="CI403" s="2" t="n">
        <v>83.28</v>
      </c>
      <c r="CJ403" s="2" t="n">
        <v>83.28</v>
      </c>
      <c r="CK403" s="2" t="n">
        <v>31.1</v>
      </c>
      <c r="CL403" s="2" t="n">
        <v>90.22</v>
      </c>
      <c r="CM403" s="2" t="n">
        <v>90.22</v>
      </c>
      <c r="CN403" s="2" t="n">
        <v>31.1</v>
      </c>
      <c r="CO403" s="2" t="n">
        <v>94.51000000000001</v>
      </c>
      <c r="CP403" s="2" t="n">
        <v>94.51000000000001</v>
      </c>
      <c r="CQ403" s="2" t="n">
        <v>31.1</v>
      </c>
      <c r="CR403" s="2" t="n">
        <v>95.68000000000001</v>
      </c>
      <c r="CS403" s="2" t="n">
        <v>95.68000000000001</v>
      </c>
      <c r="CT403" s="2" t="n">
        <v>31.1</v>
      </c>
      <c r="CU403" s="2" t="n">
        <v>95.68000000000001</v>
      </c>
      <c r="CV403" s="2" t="n">
        <v>95.68000000000001</v>
      </c>
      <c r="CW403" s="2" t="n">
        <v>31.1</v>
      </c>
      <c r="CX403" s="2" t="n">
        <v>95.68000000000001</v>
      </c>
      <c r="CY403" s="2" t="n">
        <v>95.68000000000001</v>
      </c>
      <c r="CZ403" s="2" t="n">
        <v>31.1</v>
      </c>
      <c r="DA403" s="2" t="n">
        <v>95.68000000000001</v>
      </c>
      <c r="DB403" s="2" t="n">
        <v>95.68000000000001</v>
      </c>
      <c r="DC403" s="2" t="n">
        <v>31.1</v>
      </c>
      <c r="DD403" s="2" t="n">
        <v>95.68000000000001</v>
      </c>
      <c r="DE403" s="2" t="n">
        <v>95.68000000000001</v>
      </c>
      <c r="DF403" s="2" t="n">
        <v>31.1</v>
      </c>
      <c r="DG403" s="2" t="n">
        <v>95.68000000000001</v>
      </c>
      <c r="DH403" s="2" t="n">
        <v>95.68000000000001</v>
      </c>
      <c r="DI403" s="2" t="n">
        <v>31.1</v>
      </c>
      <c r="DJ403" s="2" t="n">
        <v>98.27</v>
      </c>
      <c r="DK403" s="2" t="n">
        <v>98.27</v>
      </c>
      <c r="DL403" s="2" t="n">
        <v>31.1</v>
      </c>
      <c r="DM403" s="2" t="n">
        <v>100</v>
      </c>
      <c r="DN403" s="2" t="n">
        <v>100</v>
      </c>
      <c r="DO403" s="2" t="n">
        <v>31.1</v>
      </c>
      <c r="DP403" s="2" t="n">
        <v>100</v>
      </c>
      <c r="DQ403" s="2" t="n">
        <v>100</v>
      </c>
      <c r="DR403" s="2" t="n">
        <v>31.1</v>
      </c>
      <c r="DS403" s="2" t="n">
        <v>100</v>
      </c>
      <c r="DT403" s="2" t="n">
        <v>100</v>
      </c>
      <c r="DU403" s="2" t="n">
        <v>31.1</v>
      </c>
      <c r="DV403" s="2" t="n">
        <v>100</v>
      </c>
      <c r="DW403" s="2" t="n">
        <v>100</v>
      </c>
      <c r="DX403" s="2" t="n">
        <v>31.1</v>
      </c>
      <c r="DY403" s="2" t="n">
        <v>100</v>
      </c>
      <c r="DZ403" s="2" t="n">
        <v>100</v>
      </c>
      <c r="EA403" s="2" t="n">
        <v>31.1</v>
      </c>
      <c r="EB403" s="2" t="n">
        <v>100</v>
      </c>
      <c r="EC403" s="2" t="n">
        <v>100</v>
      </c>
      <c r="ED403" s="2" t="n">
        <v>31.1</v>
      </c>
      <c r="EE403" s="2" t="n">
        <v>98.27</v>
      </c>
      <c r="EF403" s="2" t="n">
        <v>98.27</v>
      </c>
      <c r="EG403" s="2" t="n">
        <v>31.1</v>
      </c>
      <c r="EH403" s="2" t="n">
        <v>100</v>
      </c>
      <c r="EI403" s="2" t="n">
        <v>100</v>
      </c>
      <c r="EJ403" s="2" t="n">
        <v>31.1</v>
      </c>
      <c r="EK403" s="2" t="n">
        <v>100</v>
      </c>
      <c r="EL403" s="2" t="n">
        <v>100</v>
      </c>
      <c r="EM403" s="2" t="n">
        <v>31.1</v>
      </c>
      <c r="EN403" s="2" t="n">
        <v>100</v>
      </c>
      <c r="EO403" s="2" t="n">
        <v>100</v>
      </c>
      <c r="EP403" s="2" t="n">
        <v>31.1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1.15</v>
      </c>
      <c r="AT404" s="2" t="n">
        <v>1.15</v>
      </c>
      <c r="AU404" s="2" t="n">
        <v>0.82</v>
      </c>
      <c r="AV404" s="2" t="n">
        <v>3.6</v>
      </c>
      <c r="AW404" s="2" t="n">
        <v>3.6</v>
      </c>
      <c r="AX404" s="2" t="n">
        <v>3.6</v>
      </c>
      <c r="AY404" s="2" t="n">
        <v>7.54</v>
      </c>
      <c r="AZ404" s="2" t="n">
        <v>7.54</v>
      </c>
      <c r="BA404" s="2" t="n">
        <v>7.67</v>
      </c>
      <c r="BB404" s="2" t="n">
        <v>12.05</v>
      </c>
      <c r="BC404" s="2" t="n">
        <v>12.01</v>
      </c>
      <c r="BD404" s="2" t="n">
        <v>13.7</v>
      </c>
      <c r="BE404" s="2" t="n">
        <v>24.29</v>
      </c>
      <c r="BF404" s="2" t="n">
        <v>22.22</v>
      </c>
      <c r="BG404" s="2" t="n">
        <v>23.13</v>
      </c>
      <c r="BH404" s="2" t="n">
        <v>33.39</v>
      </c>
      <c r="BI404" s="2" t="n">
        <v>32.72</v>
      </c>
      <c r="BJ404" s="2" t="n">
        <v>31.1</v>
      </c>
      <c r="BK404" s="2" t="n">
        <v>36.81</v>
      </c>
      <c r="BL404" s="2" t="n">
        <v>39.41</v>
      </c>
      <c r="BM404" s="2" t="n">
        <v>31.1</v>
      </c>
      <c r="BN404" s="2" t="n">
        <v>37.88</v>
      </c>
      <c r="BO404" s="2" t="n">
        <v>40.48</v>
      </c>
      <c r="BP404" s="2" t="n">
        <v>31.1</v>
      </c>
      <c r="BQ404" s="2" t="n">
        <v>41.22</v>
      </c>
      <c r="BR404" s="2" t="n">
        <v>43.82</v>
      </c>
      <c r="BS404" s="2" t="n">
        <v>31.1</v>
      </c>
      <c r="BT404" s="2" t="n">
        <v>44.07</v>
      </c>
      <c r="BU404" s="2" t="n">
        <v>46.66</v>
      </c>
      <c r="BV404" s="2" t="n">
        <v>31.1</v>
      </c>
      <c r="BW404" s="2" t="n">
        <v>50.58</v>
      </c>
      <c r="BX404" s="2" t="n">
        <v>53.18</v>
      </c>
      <c r="BY404" s="2" t="n">
        <v>31.1</v>
      </c>
      <c r="BZ404" s="2" t="n">
        <v>57.15</v>
      </c>
      <c r="CA404" s="2" t="n">
        <v>59.74</v>
      </c>
      <c r="CB404" s="2" t="n">
        <v>31.1</v>
      </c>
      <c r="CC404" s="2" t="n">
        <v>66.09</v>
      </c>
      <c r="CD404" s="2" t="n">
        <v>68.34</v>
      </c>
      <c r="CE404" s="2" t="n">
        <v>31.1</v>
      </c>
      <c r="CF404" s="2" t="n">
        <v>76.34999999999999</v>
      </c>
      <c r="CG404" s="2" t="n">
        <v>76.34999999999999</v>
      </c>
      <c r="CH404" s="2" t="n">
        <v>31.1</v>
      </c>
      <c r="CI404" s="2" t="n">
        <v>83.28</v>
      </c>
      <c r="CJ404" s="2" t="n">
        <v>83.28</v>
      </c>
      <c r="CK404" s="2" t="n">
        <v>31.1</v>
      </c>
      <c r="CL404" s="2" t="n">
        <v>90.22</v>
      </c>
      <c r="CM404" s="2" t="n">
        <v>90.22</v>
      </c>
      <c r="CN404" s="2" t="n">
        <v>31.1</v>
      </c>
      <c r="CO404" s="2" t="n">
        <v>94.51000000000001</v>
      </c>
      <c r="CP404" s="2" t="n">
        <v>94.51000000000001</v>
      </c>
      <c r="CQ404" s="2" t="n">
        <v>31.1</v>
      </c>
      <c r="CR404" s="2" t="n">
        <v>95.68000000000001</v>
      </c>
      <c r="CS404" s="2" t="n">
        <v>95.68000000000001</v>
      </c>
      <c r="CT404" s="2" t="n">
        <v>31.1</v>
      </c>
      <c r="CU404" s="2" t="n">
        <v>95.68000000000001</v>
      </c>
      <c r="CV404" s="2" t="n">
        <v>95.68000000000001</v>
      </c>
      <c r="CW404" s="2" t="n">
        <v>31.1</v>
      </c>
      <c r="CX404" s="2" t="n">
        <v>95.68000000000001</v>
      </c>
      <c r="CY404" s="2" t="n">
        <v>95.68000000000001</v>
      </c>
      <c r="CZ404" s="2" t="n">
        <v>31.1</v>
      </c>
      <c r="DA404" s="2" t="n">
        <v>95.68000000000001</v>
      </c>
      <c r="DB404" s="2" t="n">
        <v>95.68000000000001</v>
      </c>
      <c r="DC404" s="2" t="n">
        <v>31.1</v>
      </c>
      <c r="DD404" s="2" t="n">
        <v>95.68000000000001</v>
      </c>
      <c r="DE404" s="2" t="n">
        <v>95.68000000000001</v>
      </c>
      <c r="DF404" s="2" t="n">
        <v>31.1</v>
      </c>
      <c r="DG404" s="2" t="n">
        <v>95.68000000000001</v>
      </c>
      <c r="DH404" s="2" t="n">
        <v>95.68000000000001</v>
      </c>
      <c r="DI404" s="2" t="n">
        <v>31.1</v>
      </c>
      <c r="DJ404" s="2" t="n">
        <v>98.27</v>
      </c>
      <c r="DK404" s="2" t="n">
        <v>98.27</v>
      </c>
      <c r="DL404" s="2" t="n">
        <v>31.1</v>
      </c>
      <c r="DM404" s="2" t="n">
        <v>100</v>
      </c>
      <c r="DN404" s="2" t="n">
        <v>100</v>
      </c>
      <c r="DO404" s="2" t="n">
        <v>31.1</v>
      </c>
      <c r="DP404" s="2" t="n">
        <v>100</v>
      </c>
      <c r="DQ404" s="2" t="n">
        <v>100</v>
      </c>
      <c r="DR404" s="2" t="n">
        <v>31.1</v>
      </c>
      <c r="DS404" s="2" t="n">
        <v>100</v>
      </c>
      <c r="DT404" s="2" t="n">
        <v>100</v>
      </c>
      <c r="DU404" s="2" t="n">
        <v>31.1</v>
      </c>
      <c r="DV404" s="2" t="n">
        <v>100</v>
      </c>
      <c r="DW404" s="2" t="n">
        <v>100</v>
      </c>
      <c r="DX404" s="2" t="n">
        <v>31.1</v>
      </c>
      <c r="DY404" s="2" t="n">
        <v>100</v>
      </c>
      <c r="DZ404" s="2" t="n">
        <v>100</v>
      </c>
      <c r="EA404" s="2" t="n">
        <v>31.1</v>
      </c>
      <c r="EB404" s="2" t="n">
        <v>100</v>
      </c>
      <c r="EC404" s="2" t="n">
        <v>100</v>
      </c>
      <c r="ED404" s="2" t="n">
        <v>31.1</v>
      </c>
      <c r="EE404" s="2" t="n">
        <v>98.27</v>
      </c>
      <c r="EF404" s="2" t="n">
        <v>98.27</v>
      </c>
      <c r="EG404" s="2" t="n">
        <v>31.1</v>
      </c>
      <c r="EH404" s="2" t="n">
        <v>100</v>
      </c>
      <c r="EI404" s="2" t="n">
        <v>100</v>
      </c>
      <c r="EJ404" s="2" t="n">
        <v>31.1</v>
      </c>
      <c r="EK404" s="2" t="n">
        <v>100</v>
      </c>
      <c r="EL404" s="2" t="n">
        <v>100</v>
      </c>
      <c r="EM404" s="2" t="n">
        <v>31.1</v>
      </c>
      <c r="EN404" s="2" t="n">
        <v>100</v>
      </c>
      <c r="EO404" s="2" t="n">
        <v>100</v>
      </c>
      <c r="EP404" s="2" t="n">
        <v>31.1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1.15</v>
      </c>
      <c r="AT405" s="2" t="n">
        <v>1.15</v>
      </c>
      <c r="AU405" s="2" t="n">
        <v>0.82</v>
      </c>
      <c r="AV405" s="2" t="n">
        <v>3.6</v>
      </c>
      <c r="AW405" s="2" t="n">
        <v>3.6</v>
      </c>
      <c r="AX405" s="2" t="n">
        <v>3.6</v>
      </c>
      <c r="AY405" s="2" t="n">
        <v>7.54</v>
      </c>
      <c r="AZ405" s="2" t="n">
        <v>7.54</v>
      </c>
      <c r="BA405" s="2" t="n">
        <v>7.67</v>
      </c>
      <c r="BB405" s="2" t="n">
        <v>12.05</v>
      </c>
      <c r="BC405" s="2" t="n">
        <v>12.01</v>
      </c>
      <c r="BD405" s="2" t="n">
        <v>13.7</v>
      </c>
      <c r="BE405" s="2" t="n">
        <v>24.29</v>
      </c>
      <c r="BF405" s="2" t="n">
        <v>22.22</v>
      </c>
      <c r="BG405" s="2" t="n">
        <v>23.13</v>
      </c>
      <c r="BH405" s="2" t="n">
        <v>33.39</v>
      </c>
      <c r="BI405" s="2" t="n">
        <v>32.72</v>
      </c>
      <c r="BJ405" s="2" t="n">
        <v>31.1</v>
      </c>
      <c r="BK405" s="2" t="n">
        <v>36.81</v>
      </c>
      <c r="BL405" s="2" t="n">
        <v>39.41</v>
      </c>
      <c r="BM405" s="2" t="n">
        <v>31.1</v>
      </c>
      <c r="BN405" s="2" t="n">
        <v>37.88</v>
      </c>
      <c r="BO405" s="2" t="n">
        <v>40.48</v>
      </c>
      <c r="BP405" s="2" t="n">
        <v>31.1</v>
      </c>
      <c r="BQ405" s="2" t="n">
        <v>41.22</v>
      </c>
      <c r="BR405" s="2" t="n">
        <v>43.82</v>
      </c>
      <c r="BS405" s="2" t="n">
        <v>31.1</v>
      </c>
      <c r="BT405" s="2" t="n">
        <v>44.07</v>
      </c>
      <c r="BU405" s="2" t="n">
        <v>46.66</v>
      </c>
      <c r="BV405" s="2" t="n">
        <v>31.1</v>
      </c>
      <c r="BW405" s="2" t="n">
        <v>50.58</v>
      </c>
      <c r="BX405" s="2" t="n">
        <v>53.18</v>
      </c>
      <c r="BY405" s="2" t="n">
        <v>31.1</v>
      </c>
      <c r="BZ405" s="2" t="n">
        <v>57.15</v>
      </c>
      <c r="CA405" s="2" t="n">
        <v>59.74</v>
      </c>
      <c r="CB405" s="2" t="n">
        <v>31.1</v>
      </c>
      <c r="CC405" s="2" t="n">
        <v>66.09</v>
      </c>
      <c r="CD405" s="2" t="n">
        <v>68.34</v>
      </c>
      <c r="CE405" s="2" t="n">
        <v>31.1</v>
      </c>
      <c r="CF405" s="2" t="n">
        <v>76.34999999999999</v>
      </c>
      <c r="CG405" s="2" t="n">
        <v>76.34999999999999</v>
      </c>
      <c r="CH405" s="2" t="n">
        <v>31.1</v>
      </c>
      <c r="CI405" s="2" t="n">
        <v>83.28</v>
      </c>
      <c r="CJ405" s="2" t="n">
        <v>83.28</v>
      </c>
      <c r="CK405" s="2" t="n">
        <v>31.1</v>
      </c>
      <c r="CL405" s="2" t="n">
        <v>90.22</v>
      </c>
      <c r="CM405" s="2" t="n">
        <v>90.22</v>
      </c>
      <c r="CN405" s="2" t="n">
        <v>31.1</v>
      </c>
      <c r="CO405" s="2" t="n">
        <v>94.51000000000001</v>
      </c>
      <c r="CP405" s="2" t="n">
        <v>94.51000000000001</v>
      </c>
      <c r="CQ405" s="2" t="n">
        <v>31.1</v>
      </c>
      <c r="CR405" s="2" t="n">
        <v>95.68000000000001</v>
      </c>
      <c r="CS405" s="2" t="n">
        <v>95.68000000000001</v>
      </c>
      <c r="CT405" s="2" t="n">
        <v>31.1</v>
      </c>
      <c r="CU405" s="2" t="n">
        <v>95.68000000000001</v>
      </c>
      <c r="CV405" s="2" t="n">
        <v>95.68000000000001</v>
      </c>
      <c r="CW405" s="2" t="n">
        <v>31.1</v>
      </c>
      <c r="CX405" s="2" t="n">
        <v>95.68000000000001</v>
      </c>
      <c r="CY405" s="2" t="n">
        <v>95.68000000000001</v>
      </c>
      <c r="CZ405" s="2" t="n">
        <v>31.1</v>
      </c>
      <c r="DA405" s="2" t="n">
        <v>95.68000000000001</v>
      </c>
      <c r="DB405" s="2" t="n">
        <v>95.68000000000001</v>
      </c>
      <c r="DC405" s="2" t="n">
        <v>31.1</v>
      </c>
      <c r="DD405" s="2" t="n">
        <v>95.68000000000001</v>
      </c>
      <c r="DE405" s="2" t="n">
        <v>95.68000000000001</v>
      </c>
      <c r="DF405" s="2" t="n">
        <v>31.1</v>
      </c>
      <c r="DG405" s="2" t="n">
        <v>95.68000000000001</v>
      </c>
      <c r="DH405" s="2" t="n">
        <v>95.68000000000001</v>
      </c>
      <c r="DI405" s="2" t="n">
        <v>31.1</v>
      </c>
      <c r="DJ405" s="2" t="n">
        <v>98.27</v>
      </c>
      <c r="DK405" s="2" t="n">
        <v>98.27</v>
      </c>
      <c r="DL405" s="2" t="n">
        <v>31.1</v>
      </c>
      <c r="DM405" s="2" t="n">
        <v>100</v>
      </c>
      <c r="DN405" s="2" t="n">
        <v>100</v>
      </c>
      <c r="DO405" s="2" t="n">
        <v>31.1</v>
      </c>
      <c r="DP405" s="2" t="n">
        <v>100</v>
      </c>
      <c r="DQ405" s="2" t="n">
        <v>100</v>
      </c>
      <c r="DR405" s="2" t="n">
        <v>31.1</v>
      </c>
      <c r="DS405" s="2" t="n">
        <v>100</v>
      </c>
      <c r="DT405" s="2" t="n">
        <v>100</v>
      </c>
      <c r="DU405" s="2" t="n">
        <v>31.1</v>
      </c>
      <c r="DV405" s="2" t="n">
        <v>100</v>
      </c>
      <c r="DW405" s="2" t="n">
        <v>100</v>
      </c>
      <c r="DX405" s="2" t="n">
        <v>31.1</v>
      </c>
      <c r="DY405" s="2" t="n">
        <v>100</v>
      </c>
      <c r="DZ405" s="2" t="n">
        <v>100</v>
      </c>
      <c r="EA405" s="2" t="n">
        <v>31.1</v>
      </c>
      <c r="EB405" s="2" t="n">
        <v>100</v>
      </c>
      <c r="EC405" s="2" t="n">
        <v>100</v>
      </c>
      <c r="ED405" s="2" t="n">
        <v>31.1</v>
      </c>
      <c r="EE405" s="2" t="n">
        <v>98.27</v>
      </c>
      <c r="EF405" s="2" t="n">
        <v>98.27</v>
      </c>
      <c r="EG405" s="2" t="n">
        <v>31.1</v>
      </c>
      <c r="EH405" s="2" t="n">
        <v>100</v>
      </c>
      <c r="EI405" s="2" t="n">
        <v>100</v>
      </c>
      <c r="EJ405" s="2" t="n">
        <v>31.1</v>
      </c>
      <c r="EK405" s="2" t="n">
        <v>100</v>
      </c>
      <c r="EL405" s="2" t="n">
        <v>100</v>
      </c>
      <c r="EM405" s="2" t="n">
        <v>31.1</v>
      </c>
      <c r="EN405" s="2" t="n">
        <v>100</v>
      </c>
      <c r="EO405" s="2" t="n">
        <v>100</v>
      </c>
      <c r="EP405" s="2" t="n">
        <v>31.1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1.15</v>
      </c>
      <c r="AT406" s="2" t="n">
        <v>1.15</v>
      </c>
      <c r="AU406" s="2" t="n">
        <v>0.82</v>
      </c>
      <c r="AV406" s="2" t="n">
        <v>3.6</v>
      </c>
      <c r="AW406" s="2" t="n">
        <v>3.6</v>
      </c>
      <c r="AX406" s="2" t="n">
        <v>3.6</v>
      </c>
      <c r="AY406" s="2" t="n">
        <v>7.54</v>
      </c>
      <c r="AZ406" s="2" t="n">
        <v>7.54</v>
      </c>
      <c r="BA406" s="2" t="n">
        <v>7.67</v>
      </c>
      <c r="BB406" s="2" t="n">
        <v>12.05</v>
      </c>
      <c r="BC406" s="2" t="n">
        <v>12.01</v>
      </c>
      <c r="BD406" s="2" t="n">
        <v>13.7</v>
      </c>
      <c r="BE406" s="2" t="n">
        <v>24.29</v>
      </c>
      <c r="BF406" s="2" t="n">
        <v>22.22</v>
      </c>
      <c r="BG406" s="2" t="n">
        <v>23.13</v>
      </c>
      <c r="BH406" s="2" t="n">
        <v>33.39</v>
      </c>
      <c r="BI406" s="2" t="n">
        <v>32.72</v>
      </c>
      <c r="BJ406" s="2" t="n">
        <v>31.1</v>
      </c>
      <c r="BK406" s="2" t="n">
        <v>36.81</v>
      </c>
      <c r="BL406" s="2" t="n">
        <v>39.41</v>
      </c>
      <c r="BM406" s="2" t="n">
        <v>31.1</v>
      </c>
      <c r="BN406" s="2" t="n">
        <v>37.88</v>
      </c>
      <c r="BO406" s="2" t="n">
        <v>40.48</v>
      </c>
      <c r="BP406" s="2" t="n">
        <v>31.1</v>
      </c>
      <c r="BQ406" s="2" t="n">
        <v>41.22</v>
      </c>
      <c r="BR406" s="2" t="n">
        <v>43.82</v>
      </c>
      <c r="BS406" s="2" t="n">
        <v>31.1</v>
      </c>
      <c r="BT406" s="2" t="n">
        <v>44.07</v>
      </c>
      <c r="BU406" s="2" t="n">
        <v>46.66</v>
      </c>
      <c r="BV406" s="2" t="n">
        <v>31.1</v>
      </c>
      <c r="BW406" s="2" t="n">
        <v>50.58</v>
      </c>
      <c r="BX406" s="2" t="n">
        <v>53.18</v>
      </c>
      <c r="BY406" s="2" t="n">
        <v>31.1</v>
      </c>
      <c r="BZ406" s="2" t="n">
        <v>57.15</v>
      </c>
      <c r="CA406" s="2" t="n">
        <v>59.74</v>
      </c>
      <c r="CB406" s="2" t="n">
        <v>31.1</v>
      </c>
      <c r="CC406" s="2" t="n">
        <v>66.09</v>
      </c>
      <c r="CD406" s="2" t="n">
        <v>68.34</v>
      </c>
      <c r="CE406" s="2" t="n">
        <v>31.1</v>
      </c>
      <c r="CF406" s="2" t="n">
        <v>76.34999999999999</v>
      </c>
      <c r="CG406" s="2" t="n">
        <v>76.34999999999999</v>
      </c>
      <c r="CH406" s="2" t="n">
        <v>31.1</v>
      </c>
      <c r="CI406" s="2" t="n">
        <v>83.28</v>
      </c>
      <c r="CJ406" s="2" t="n">
        <v>83.28</v>
      </c>
      <c r="CK406" s="2" t="n">
        <v>31.1</v>
      </c>
      <c r="CL406" s="2" t="n">
        <v>90.22</v>
      </c>
      <c r="CM406" s="2" t="n">
        <v>90.22</v>
      </c>
      <c r="CN406" s="2" t="n">
        <v>31.1</v>
      </c>
      <c r="CO406" s="2" t="n">
        <v>94.51000000000001</v>
      </c>
      <c r="CP406" s="2" t="n">
        <v>94.51000000000001</v>
      </c>
      <c r="CQ406" s="2" t="n">
        <v>31.1</v>
      </c>
      <c r="CR406" s="2" t="n">
        <v>95.68000000000001</v>
      </c>
      <c r="CS406" s="2" t="n">
        <v>95.68000000000001</v>
      </c>
      <c r="CT406" s="2" t="n">
        <v>31.1</v>
      </c>
      <c r="CU406" s="2" t="n">
        <v>95.68000000000001</v>
      </c>
      <c r="CV406" s="2" t="n">
        <v>95.68000000000001</v>
      </c>
      <c r="CW406" s="2" t="n">
        <v>31.1</v>
      </c>
      <c r="CX406" s="2" t="n">
        <v>95.68000000000001</v>
      </c>
      <c r="CY406" s="2" t="n">
        <v>95.68000000000001</v>
      </c>
      <c r="CZ406" s="2" t="n">
        <v>31.1</v>
      </c>
      <c r="DA406" s="2" t="n">
        <v>95.68000000000001</v>
      </c>
      <c r="DB406" s="2" t="n">
        <v>95.68000000000001</v>
      </c>
      <c r="DC406" s="2" t="n">
        <v>31.1</v>
      </c>
      <c r="DD406" s="2" t="n">
        <v>95.68000000000001</v>
      </c>
      <c r="DE406" s="2" t="n">
        <v>95.68000000000001</v>
      </c>
      <c r="DF406" s="2" t="n">
        <v>31.1</v>
      </c>
      <c r="DG406" s="2" t="n">
        <v>95.68000000000001</v>
      </c>
      <c r="DH406" s="2" t="n">
        <v>95.68000000000001</v>
      </c>
      <c r="DI406" s="2" t="n">
        <v>31.1</v>
      </c>
      <c r="DJ406" s="2" t="n">
        <v>98.27</v>
      </c>
      <c r="DK406" s="2" t="n">
        <v>98.27</v>
      </c>
      <c r="DL406" s="2" t="n">
        <v>31.1</v>
      </c>
      <c r="DM406" s="2" t="n">
        <v>100</v>
      </c>
      <c r="DN406" s="2" t="n">
        <v>100</v>
      </c>
      <c r="DO406" s="2" t="n">
        <v>31.1</v>
      </c>
      <c r="DP406" s="2" t="n">
        <v>100</v>
      </c>
      <c r="DQ406" s="2" t="n">
        <v>100</v>
      </c>
      <c r="DR406" s="2" t="n">
        <v>31.1</v>
      </c>
      <c r="DS406" s="2" t="n">
        <v>100</v>
      </c>
      <c r="DT406" s="2" t="n">
        <v>100</v>
      </c>
      <c r="DU406" s="2" t="n">
        <v>31.1</v>
      </c>
      <c r="DV406" s="2" t="n">
        <v>100</v>
      </c>
      <c r="DW406" s="2" t="n">
        <v>100</v>
      </c>
      <c r="DX406" s="2" t="n">
        <v>31.1</v>
      </c>
      <c r="DY406" s="2" t="n">
        <v>100</v>
      </c>
      <c r="DZ406" s="2" t="n">
        <v>100</v>
      </c>
      <c r="EA406" s="2" t="n">
        <v>31.1</v>
      </c>
      <c r="EB406" s="2" t="n">
        <v>100</v>
      </c>
      <c r="EC406" s="2" t="n">
        <v>100</v>
      </c>
      <c r="ED406" s="2" t="n">
        <v>31.1</v>
      </c>
      <c r="EE406" s="2" t="n">
        <v>98.27</v>
      </c>
      <c r="EF406" s="2" t="n">
        <v>98.27</v>
      </c>
      <c r="EG406" s="2" t="n">
        <v>31.1</v>
      </c>
      <c r="EH406" s="2" t="n">
        <v>100</v>
      </c>
      <c r="EI406" s="2" t="n">
        <v>100</v>
      </c>
      <c r="EJ406" s="2" t="n">
        <v>31.1</v>
      </c>
      <c r="EK406" s="2" t="n">
        <v>100</v>
      </c>
      <c r="EL406" s="2" t="n">
        <v>100</v>
      </c>
      <c r="EM406" s="2" t="n">
        <v>31.1</v>
      </c>
      <c r="EN406" s="2" t="n">
        <v>100</v>
      </c>
      <c r="EO406" s="2" t="n">
        <v>100</v>
      </c>
      <c r="EP406" s="2" t="n">
        <v>31.1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1.15</v>
      </c>
      <c r="AT407" s="2" t="n">
        <v>1.15</v>
      </c>
      <c r="AU407" s="2" t="n">
        <v>0.82</v>
      </c>
      <c r="AV407" s="2" t="n">
        <v>3.6</v>
      </c>
      <c r="AW407" s="2" t="n">
        <v>3.6</v>
      </c>
      <c r="AX407" s="2" t="n">
        <v>3.6</v>
      </c>
      <c r="AY407" s="2" t="n">
        <v>7.54</v>
      </c>
      <c r="AZ407" s="2" t="n">
        <v>7.54</v>
      </c>
      <c r="BA407" s="2" t="n">
        <v>7.67</v>
      </c>
      <c r="BB407" s="2" t="n">
        <v>12.05</v>
      </c>
      <c r="BC407" s="2" t="n">
        <v>12.01</v>
      </c>
      <c r="BD407" s="2" t="n">
        <v>13.7</v>
      </c>
      <c r="BE407" s="2" t="n">
        <v>24.29</v>
      </c>
      <c r="BF407" s="2" t="n">
        <v>22.22</v>
      </c>
      <c r="BG407" s="2" t="n">
        <v>23.13</v>
      </c>
      <c r="BH407" s="2" t="n">
        <v>33.39</v>
      </c>
      <c r="BI407" s="2" t="n">
        <v>32.72</v>
      </c>
      <c r="BJ407" s="2" t="n">
        <v>31.1</v>
      </c>
      <c r="BK407" s="2" t="n">
        <v>36.81</v>
      </c>
      <c r="BL407" s="2" t="n">
        <v>39.41</v>
      </c>
      <c r="BM407" s="2" t="n">
        <v>31.1</v>
      </c>
      <c r="BN407" s="2" t="n">
        <v>37.88</v>
      </c>
      <c r="BO407" s="2" t="n">
        <v>40.48</v>
      </c>
      <c r="BP407" s="2" t="n">
        <v>31.1</v>
      </c>
      <c r="BQ407" s="2" t="n">
        <v>41.22</v>
      </c>
      <c r="BR407" s="2" t="n">
        <v>43.82</v>
      </c>
      <c r="BS407" s="2" t="n">
        <v>31.1</v>
      </c>
      <c r="BT407" s="2" t="n">
        <v>44.07</v>
      </c>
      <c r="BU407" s="2" t="n">
        <v>46.66</v>
      </c>
      <c r="BV407" s="2" t="n">
        <v>31.1</v>
      </c>
      <c r="BW407" s="2" t="n">
        <v>50.58</v>
      </c>
      <c r="BX407" s="2" t="n">
        <v>53.18</v>
      </c>
      <c r="BY407" s="2" t="n">
        <v>31.1</v>
      </c>
      <c r="BZ407" s="2" t="n">
        <v>57.15</v>
      </c>
      <c r="CA407" s="2" t="n">
        <v>59.74</v>
      </c>
      <c r="CB407" s="2" t="n">
        <v>31.1</v>
      </c>
      <c r="CC407" s="2" t="n">
        <v>66.09</v>
      </c>
      <c r="CD407" s="2" t="n">
        <v>68.34</v>
      </c>
      <c r="CE407" s="2" t="n">
        <v>31.1</v>
      </c>
      <c r="CF407" s="2" t="n">
        <v>76.34999999999999</v>
      </c>
      <c r="CG407" s="2" t="n">
        <v>76.34999999999999</v>
      </c>
      <c r="CH407" s="2" t="n">
        <v>31.1</v>
      </c>
      <c r="CI407" s="2" t="n">
        <v>83.28</v>
      </c>
      <c r="CJ407" s="2" t="n">
        <v>83.28</v>
      </c>
      <c r="CK407" s="2" t="n">
        <v>31.1</v>
      </c>
      <c r="CL407" s="2" t="n">
        <v>90.22</v>
      </c>
      <c r="CM407" s="2" t="n">
        <v>90.22</v>
      </c>
      <c r="CN407" s="2" t="n">
        <v>31.1</v>
      </c>
      <c r="CO407" s="2" t="n">
        <v>94.51000000000001</v>
      </c>
      <c r="CP407" s="2" t="n">
        <v>94.51000000000001</v>
      </c>
      <c r="CQ407" s="2" t="n">
        <v>31.1</v>
      </c>
      <c r="CR407" s="2" t="n">
        <v>95.68000000000001</v>
      </c>
      <c r="CS407" s="2" t="n">
        <v>95.68000000000001</v>
      </c>
      <c r="CT407" s="2" t="n">
        <v>31.1</v>
      </c>
      <c r="CU407" s="2" t="n">
        <v>95.68000000000001</v>
      </c>
      <c r="CV407" s="2" t="n">
        <v>95.68000000000001</v>
      </c>
      <c r="CW407" s="2" t="n">
        <v>31.1</v>
      </c>
      <c r="CX407" s="2" t="n">
        <v>95.68000000000001</v>
      </c>
      <c r="CY407" s="2" t="n">
        <v>95.68000000000001</v>
      </c>
      <c r="CZ407" s="2" t="n">
        <v>31.1</v>
      </c>
      <c r="DA407" s="2" t="n">
        <v>95.68000000000001</v>
      </c>
      <c r="DB407" s="2" t="n">
        <v>95.68000000000001</v>
      </c>
      <c r="DC407" s="2" t="n">
        <v>31.1</v>
      </c>
      <c r="DD407" s="2" t="n">
        <v>95.68000000000001</v>
      </c>
      <c r="DE407" s="2" t="n">
        <v>95.68000000000001</v>
      </c>
      <c r="DF407" s="2" t="n">
        <v>31.1</v>
      </c>
      <c r="DG407" s="2" t="n">
        <v>95.68000000000001</v>
      </c>
      <c r="DH407" s="2" t="n">
        <v>95.68000000000001</v>
      </c>
      <c r="DI407" s="2" t="n">
        <v>31.1</v>
      </c>
      <c r="DJ407" s="2" t="n">
        <v>98.27</v>
      </c>
      <c r="DK407" s="2" t="n">
        <v>98.27</v>
      </c>
      <c r="DL407" s="2" t="n">
        <v>31.1</v>
      </c>
      <c r="DM407" s="2" t="n">
        <v>100</v>
      </c>
      <c r="DN407" s="2" t="n">
        <v>100</v>
      </c>
      <c r="DO407" s="2" t="n">
        <v>31.1</v>
      </c>
      <c r="DP407" s="2" t="n">
        <v>100</v>
      </c>
      <c r="DQ407" s="2" t="n">
        <v>100</v>
      </c>
      <c r="DR407" s="2" t="n">
        <v>31.1</v>
      </c>
      <c r="DS407" s="2" t="n">
        <v>100</v>
      </c>
      <c r="DT407" s="2" t="n">
        <v>100</v>
      </c>
      <c r="DU407" s="2" t="n">
        <v>31.1</v>
      </c>
      <c r="DV407" s="2" t="n">
        <v>100</v>
      </c>
      <c r="DW407" s="2" t="n">
        <v>100</v>
      </c>
      <c r="DX407" s="2" t="n">
        <v>31.1</v>
      </c>
      <c r="DY407" s="2" t="n">
        <v>100</v>
      </c>
      <c r="DZ407" s="2" t="n">
        <v>100</v>
      </c>
      <c r="EA407" s="2" t="n">
        <v>31.1</v>
      </c>
      <c r="EB407" s="2" t="n">
        <v>100</v>
      </c>
      <c r="EC407" s="2" t="n">
        <v>100</v>
      </c>
      <c r="ED407" s="2" t="n">
        <v>31.1</v>
      </c>
      <c r="EE407" s="2" t="n">
        <v>98.27</v>
      </c>
      <c r="EF407" s="2" t="n">
        <v>98.27</v>
      </c>
      <c r="EG407" s="2" t="n">
        <v>31.1</v>
      </c>
      <c r="EH407" s="2" t="n">
        <v>100</v>
      </c>
      <c r="EI407" s="2" t="n">
        <v>100</v>
      </c>
      <c r="EJ407" s="2" t="n">
        <v>31.1</v>
      </c>
      <c r="EK407" s="2" t="n">
        <v>100</v>
      </c>
      <c r="EL407" s="2" t="n">
        <v>100</v>
      </c>
      <c r="EM407" s="2" t="n">
        <v>31.1</v>
      </c>
      <c r="EN407" s="2" t="n">
        <v>100</v>
      </c>
      <c r="EO407" s="2" t="n">
        <v>100</v>
      </c>
      <c r="EP407" s="2" t="n">
        <v>31.1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25/11/2027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2.49</v>
      </c>
      <c r="BL408" s="2" t="n">
        <v>2.49</v>
      </c>
      <c r="BM408" s="2" t="n">
        <v>0</v>
      </c>
      <c r="BN408" s="2" t="n">
        <v>6.23</v>
      </c>
      <c r="BO408" s="2" t="n">
        <v>5.8</v>
      </c>
      <c r="BP408" s="2" t="n">
        <v>0</v>
      </c>
      <c r="BQ408" s="2" t="n">
        <v>13.53</v>
      </c>
      <c r="BR408" s="2" t="n">
        <v>13.53</v>
      </c>
      <c r="BS408" s="2" t="n">
        <v>0</v>
      </c>
      <c r="BT408" s="2" t="n">
        <v>16.54</v>
      </c>
      <c r="BU408" s="2" t="n">
        <v>16.54</v>
      </c>
      <c r="BV408" s="2" t="n">
        <v>0</v>
      </c>
      <c r="BW408" s="2" t="n">
        <v>21.26</v>
      </c>
      <c r="BX408" s="2" t="n">
        <v>21.26</v>
      </c>
      <c r="BY408" s="2" t="n">
        <v>0</v>
      </c>
      <c r="BZ408" s="2" t="n">
        <v>24.7</v>
      </c>
      <c r="CA408" s="2" t="n">
        <v>24.7</v>
      </c>
      <c r="CB408" s="2" t="n">
        <v>0</v>
      </c>
      <c r="CC408" s="2" t="n">
        <v>29.24</v>
      </c>
      <c r="CD408" s="2" t="n">
        <v>29.24</v>
      </c>
      <c r="CE408" s="2" t="n">
        <v>0</v>
      </c>
      <c r="CF408" s="2" t="n">
        <v>40.24</v>
      </c>
      <c r="CG408" s="2" t="n">
        <v>40.24</v>
      </c>
      <c r="CH408" s="2" t="n">
        <v>0</v>
      </c>
      <c r="CI408" s="2" t="n">
        <v>48.83</v>
      </c>
      <c r="CJ408" s="2" t="n">
        <v>48.83</v>
      </c>
      <c r="CK408" s="2" t="n">
        <v>0</v>
      </c>
      <c r="CL408" s="2" t="n">
        <v>62.36</v>
      </c>
      <c r="CM408" s="2" t="n">
        <v>64.5</v>
      </c>
      <c r="CN408" s="2" t="n">
        <v>0</v>
      </c>
      <c r="CO408" s="2" t="n">
        <v>68.37</v>
      </c>
      <c r="CP408" s="2" t="n">
        <v>68.37</v>
      </c>
      <c r="CQ408" s="2" t="n">
        <v>0</v>
      </c>
      <c r="CR408" s="2" t="n">
        <v>77.39</v>
      </c>
      <c r="CS408" s="2" t="n">
        <v>77.39</v>
      </c>
      <c r="CT408" s="2" t="n">
        <v>0</v>
      </c>
      <c r="CU408" s="2" t="n">
        <v>88.98</v>
      </c>
      <c r="CV408" s="2" t="n">
        <v>88.98</v>
      </c>
      <c r="CW408" s="2" t="n">
        <v>0</v>
      </c>
      <c r="CX408" s="2" t="n">
        <v>95.43000000000001</v>
      </c>
      <c r="CY408" s="2" t="n">
        <v>95.43000000000001</v>
      </c>
      <c r="CZ408" s="2" t="n">
        <v>0</v>
      </c>
      <c r="DA408" s="2" t="n">
        <v>100</v>
      </c>
      <c r="DB408" s="2" t="n">
        <v>100</v>
      </c>
      <c r="DC408" s="2" t="n">
        <v>0</v>
      </c>
      <c r="DD408" s="2" t="n">
        <v>100</v>
      </c>
      <c r="DE408" s="2" t="n">
        <v>100</v>
      </c>
      <c r="DF408" s="2" t="n">
        <v>0</v>
      </c>
      <c r="DG408" s="2" t="n">
        <v>100</v>
      </c>
      <c r="DH408" s="2" t="n">
        <v>100</v>
      </c>
      <c r="DI408" s="2" t="n">
        <v>0</v>
      </c>
      <c r="DJ408" s="2" t="n">
        <v>100</v>
      </c>
      <c r="DK408" s="2" t="n">
        <v>100</v>
      </c>
      <c r="DL408" s="2" t="n">
        <v>0</v>
      </c>
      <c r="DM408" s="2" t="n">
        <v>100</v>
      </c>
      <c r="DN408" s="2" t="n">
        <v>100</v>
      </c>
      <c r="DO408" s="2" t="n">
        <v>0</v>
      </c>
      <c r="DP408" s="2" t="n">
        <v>100</v>
      </c>
      <c r="DQ408" s="2" t="n">
        <v>100</v>
      </c>
      <c r="DR408" s="2" t="n">
        <v>0</v>
      </c>
      <c r="DS408" s="2" t="n">
        <v>100</v>
      </c>
      <c r="DT408" s="2" t="n">
        <v>100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25/11/2027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2.49</v>
      </c>
      <c r="BL409" s="2" t="n">
        <v>2.49</v>
      </c>
      <c r="BM409" s="2" t="n">
        <v>0</v>
      </c>
      <c r="BN409" s="2" t="n">
        <v>6.23</v>
      </c>
      <c r="BO409" s="2" t="n">
        <v>5.8</v>
      </c>
      <c r="BP409" s="2" t="n">
        <v>0</v>
      </c>
      <c r="BQ409" s="2" t="n">
        <v>13.53</v>
      </c>
      <c r="BR409" s="2" t="n">
        <v>13.53</v>
      </c>
      <c r="BS409" s="2" t="n">
        <v>0</v>
      </c>
      <c r="BT409" s="2" t="n">
        <v>16.54</v>
      </c>
      <c r="BU409" s="2" t="n">
        <v>16.54</v>
      </c>
      <c r="BV409" s="2" t="n">
        <v>0</v>
      </c>
      <c r="BW409" s="2" t="n">
        <v>21.26</v>
      </c>
      <c r="BX409" s="2" t="n">
        <v>21.26</v>
      </c>
      <c r="BY409" s="2" t="n">
        <v>0</v>
      </c>
      <c r="BZ409" s="2" t="n">
        <v>24.7</v>
      </c>
      <c r="CA409" s="2" t="n">
        <v>24.7</v>
      </c>
      <c r="CB409" s="2" t="n">
        <v>0</v>
      </c>
      <c r="CC409" s="2" t="n">
        <v>29.24</v>
      </c>
      <c r="CD409" s="2" t="n">
        <v>29.24</v>
      </c>
      <c r="CE409" s="2" t="n">
        <v>0</v>
      </c>
      <c r="CF409" s="2" t="n">
        <v>40.24</v>
      </c>
      <c r="CG409" s="2" t="n">
        <v>40.24</v>
      </c>
      <c r="CH409" s="2" t="n">
        <v>0</v>
      </c>
      <c r="CI409" s="2" t="n">
        <v>48.83</v>
      </c>
      <c r="CJ409" s="2" t="n">
        <v>48.83</v>
      </c>
      <c r="CK409" s="2" t="n">
        <v>0</v>
      </c>
      <c r="CL409" s="2" t="n">
        <v>62.36</v>
      </c>
      <c r="CM409" s="2" t="n">
        <v>64.5</v>
      </c>
      <c r="CN409" s="2" t="n">
        <v>0</v>
      </c>
      <c r="CO409" s="2" t="n">
        <v>68.37</v>
      </c>
      <c r="CP409" s="2" t="n">
        <v>68.37</v>
      </c>
      <c r="CQ409" s="2" t="n">
        <v>0</v>
      </c>
      <c r="CR409" s="2" t="n">
        <v>77.39</v>
      </c>
      <c r="CS409" s="2" t="n">
        <v>77.39</v>
      </c>
      <c r="CT409" s="2" t="n">
        <v>0</v>
      </c>
      <c r="CU409" s="2" t="n">
        <v>88.98</v>
      </c>
      <c r="CV409" s="2" t="n">
        <v>88.98</v>
      </c>
      <c r="CW409" s="2" t="n">
        <v>0</v>
      </c>
      <c r="CX409" s="2" t="n">
        <v>95.43000000000001</v>
      </c>
      <c r="CY409" s="2" t="n">
        <v>95.43000000000001</v>
      </c>
      <c r="CZ409" s="2" t="n">
        <v>0</v>
      </c>
      <c r="DA409" s="2" t="n">
        <v>100</v>
      </c>
      <c r="DB409" s="2" t="n">
        <v>100</v>
      </c>
      <c r="DC409" s="2" t="n">
        <v>0</v>
      </c>
      <c r="DD409" s="2" t="n">
        <v>100</v>
      </c>
      <c r="DE409" s="2" t="n">
        <v>100</v>
      </c>
      <c r="DF409" s="2" t="n">
        <v>0</v>
      </c>
      <c r="DG409" s="2" t="n">
        <v>100</v>
      </c>
      <c r="DH409" s="2" t="n">
        <v>100</v>
      </c>
      <c r="DI409" s="2" t="n">
        <v>0</v>
      </c>
      <c r="DJ409" s="2" t="n">
        <v>100</v>
      </c>
      <c r="DK409" s="2" t="n">
        <v>100</v>
      </c>
      <c r="DL409" s="2" t="n">
        <v>0</v>
      </c>
      <c r="DM409" s="2" t="n">
        <v>100</v>
      </c>
      <c r="DN409" s="2" t="n">
        <v>100</v>
      </c>
      <c r="DO409" s="2" t="n">
        <v>0</v>
      </c>
      <c r="DP409" s="2" t="n">
        <v>100</v>
      </c>
      <c r="DQ409" s="2" t="n">
        <v>100</v>
      </c>
      <c r="DR409" s="2" t="n">
        <v>0</v>
      </c>
      <c r="DS409" s="2" t="n">
        <v>100</v>
      </c>
      <c r="DT409" s="2" t="n">
        <v>100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25/11/2027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2.49</v>
      </c>
      <c r="BL410" s="2" t="n">
        <v>2.49</v>
      </c>
      <c r="BM410" s="2" t="n">
        <v>0</v>
      </c>
      <c r="BN410" s="2" t="n">
        <v>6.23</v>
      </c>
      <c r="BO410" s="2" t="n">
        <v>5.8</v>
      </c>
      <c r="BP410" s="2" t="n">
        <v>0</v>
      </c>
      <c r="BQ410" s="2" t="n">
        <v>13.53</v>
      </c>
      <c r="BR410" s="2" t="n">
        <v>13.53</v>
      </c>
      <c r="BS410" s="2" t="n">
        <v>0</v>
      </c>
      <c r="BT410" s="2" t="n">
        <v>16.54</v>
      </c>
      <c r="BU410" s="2" t="n">
        <v>16.54</v>
      </c>
      <c r="BV410" s="2" t="n">
        <v>0</v>
      </c>
      <c r="BW410" s="2" t="n">
        <v>21.26</v>
      </c>
      <c r="BX410" s="2" t="n">
        <v>21.26</v>
      </c>
      <c r="BY410" s="2" t="n">
        <v>0</v>
      </c>
      <c r="BZ410" s="2" t="n">
        <v>24.7</v>
      </c>
      <c r="CA410" s="2" t="n">
        <v>24.7</v>
      </c>
      <c r="CB410" s="2" t="n">
        <v>0</v>
      </c>
      <c r="CC410" s="2" t="n">
        <v>29.24</v>
      </c>
      <c r="CD410" s="2" t="n">
        <v>29.24</v>
      </c>
      <c r="CE410" s="2" t="n">
        <v>0</v>
      </c>
      <c r="CF410" s="2" t="n">
        <v>40.24</v>
      </c>
      <c r="CG410" s="2" t="n">
        <v>40.24</v>
      </c>
      <c r="CH410" s="2" t="n">
        <v>0</v>
      </c>
      <c r="CI410" s="2" t="n">
        <v>48.83</v>
      </c>
      <c r="CJ410" s="2" t="n">
        <v>48.83</v>
      </c>
      <c r="CK410" s="2" t="n">
        <v>0</v>
      </c>
      <c r="CL410" s="2" t="n">
        <v>62.36</v>
      </c>
      <c r="CM410" s="2" t="n">
        <v>64.5</v>
      </c>
      <c r="CN410" s="2" t="n">
        <v>0</v>
      </c>
      <c r="CO410" s="2" t="n">
        <v>68.37</v>
      </c>
      <c r="CP410" s="2" t="n">
        <v>68.37</v>
      </c>
      <c r="CQ410" s="2" t="n">
        <v>0</v>
      </c>
      <c r="CR410" s="2" t="n">
        <v>77.39</v>
      </c>
      <c r="CS410" s="2" t="n">
        <v>77.39</v>
      </c>
      <c r="CT410" s="2" t="n">
        <v>0</v>
      </c>
      <c r="CU410" s="2" t="n">
        <v>88.98</v>
      </c>
      <c r="CV410" s="2" t="n">
        <v>88.98</v>
      </c>
      <c r="CW410" s="2" t="n">
        <v>0</v>
      </c>
      <c r="CX410" s="2" t="n">
        <v>95.43000000000001</v>
      </c>
      <c r="CY410" s="2" t="n">
        <v>95.43000000000001</v>
      </c>
      <c r="CZ410" s="2" t="n">
        <v>0</v>
      </c>
      <c r="DA410" s="2" t="n">
        <v>100</v>
      </c>
      <c r="DB410" s="2" t="n">
        <v>100</v>
      </c>
      <c r="DC410" s="2" t="n">
        <v>0</v>
      </c>
      <c r="DD410" s="2" t="n">
        <v>100</v>
      </c>
      <c r="DE410" s="2" t="n">
        <v>100</v>
      </c>
      <c r="DF410" s="2" t="n">
        <v>0</v>
      </c>
      <c r="DG410" s="2" t="n">
        <v>100</v>
      </c>
      <c r="DH410" s="2" t="n">
        <v>100</v>
      </c>
      <c r="DI410" s="2" t="n">
        <v>0</v>
      </c>
      <c r="DJ410" s="2" t="n">
        <v>100</v>
      </c>
      <c r="DK410" s="2" t="n">
        <v>100</v>
      </c>
      <c r="DL410" s="2" t="n">
        <v>0</v>
      </c>
      <c r="DM410" s="2" t="n">
        <v>100</v>
      </c>
      <c r="DN410" s="2" t="n">
        <v>100</v>
      </c>
      <c r="DO410" s="2" t="n">
        <v>0</v>
      </c>
      <c r="DP410" s="2" t="n">
        <v>100</v>
      </c>
      <c r="DQ410" s="2" t="n">
        <v>100</v>
      </c>
      <c r="DR410" s="2" t="n">
        <v>0</v>
      </c>
      <c r="DS410" s="2" t="n">
        <v>100</v>
      </c>
      <c r="DT410" s="2" t="n">
        <v>100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1.15</v>
      </c>
      <c r="AT411" s="2" t="n">
        <v>1.15</v>
      </c>
      <c r="AU411" s="2" t="n">
        <v>0.82</v>
      </c>
      <c r="AV411" s="2" t="n">
        <v>3.6</v>
      </c>
      <c r="AW411" s="2" t="n">
        <v>3.6</v>
      </c>
      <c r="AX411" s="2" t="n">
        <v>3.6</v>
      </c>
      <c r="AY411" s="2" t="n">
        <v>7.54</v>
      </c>
      <c r="AZ411" s="2" t="n">
        <v>7.54</v>
      </c>
      <c r="BA411" s="2" t="n">
        <v>7.67</v>
      </c>
      <c r="BB411" s="2" t="n">
        <v>12.05</v>
      </c>
      <c r="BC411" s="2" t="n">
        <v>12.01</v>
      </c>
      <c r="BD411" s="2" t="n">
        <v>13.7</v>
      </c>
      <c r="BE411" s="2" t="n">
        <v>24.29</v>
      </c>
      <c r="BF411" s="2" t="n">
        <v>22.22</v>
      </c>
      <c r="BG411" s="2" t="n">
        <v>23.13</v>
      </c>
      <c r="BH411" s="2" t="n">
        <v>33.39</v>
      </c>
      <c r="BI411" s="2" t="n">
        <v>32.72</v>
      </c>
      <c r="BJ411" s="2" t="n">
        <v>31.1</v>
      </c>
      <c r="BK411" s="2" t="n">
        <v>36.81</v>
      </c>
      <c r="BL411" s="2" t="n">
        <v>39.41</v>
      </c>
      <c r="BM411" s="2" t="n">
        <v>31.1</v>
      </c>
      <c r="BN411" s="2" t="n">
        <v>37.88</v>
      </c>
      <c r="BO411" s="2" t="n">
        <v>40.48</v>
      </c>
      <c r="BP411" s="2" t="n">
        <v>31.1</v>
      </c>
      <c r="BQ411" s="2" t="n">
        <v>41.22</v>
      </c>
      <c r="BR411" s="2" t="n">
        <v>43.82</v>
      </c>
      <c r="BS411" s="2" t="n">
        <v>31.1</v>
      </c>
      <c r="BT411" s="2" t="n">
        <v>44.07</v>
      </c>
      <c r="BU411" s="2" t="n">
        <v>46.66</v>
      </c>
      <c r="BV411" s="2" t="n">
        <v>31.1</v>
      </c>
      <c r="BW411" s="2" t="n">
        <v>50.58</v>
      </c>
      <c r="BX411" s="2" t="n">
        <v>53.18</v>
      </c>
      <c r="BY411" s="2" t="n">
        <v>31.1</v>
      </c>
      <c r="BZ411" s="2" t="n">
        <v>57.15</v>
      </c>
      <c r="CA411" s="2" t="n">
        <v>59.74</v>
      </c>
      <c r="CB411" s="2" t="n">
        <v>31.1</v>
      </c>
      <c r="CC411" s="2" t="n">
        <v>66.09</v>
      </c>
      <c r="CD411" s="2" t="n">
        <v>68.34</v>
      </c>
      <c r="CE411" s="2" t="n">
        <v>31.1</v>
      </c>
      <c r="CF411" s="2" t="n">
        <v>76.34999999999999</v>
      </c>
      <c r="CG411" s="2" t="n">
        <v>76.34999999999999</v>
      </c>
      <c r="CH411" s="2" t="n">
        <v>31.1</v>
      </c>
      <c r="CI411" s="2" t="n">
        <v>83.28</v>
      </c>
      <c r="CJ411" s="2" t="n">
        <v>83.28</v>
      </c>
      <c r="CK411" s="2" t="n">
        <v>31.1</v>
      </c>
      <c r="CL411" s="2" t="n">
        <v>90.22</v>
      </c>
      <c r="CM411" s="2" t="n">
        <v>90.22</v>
      </c>
      <c r="CN411" s="2" t="n">
        <v>31.1</v>
      </c>
      <c r="CO411" s="2" t="n">
        <v>94.51000000000001</v>
      </c>
      <c r="CP411" s="2" t="n">
        <v>94.51000000000001</v>
      </c>
      <c r="CQ411" s="2" t="n">
        <v>31.1</v>
      </c>
      <c r="CR411" s="2" t="n">
        <v>95.69</v>
      </c>
      <c r="CS411" s="2" t="n">
        <v>95.69</v>
      </c>
      <c r="CT411" s="2" t="n">
        <v>31.1</v>
      </c>
      <c r="CU411" s="2" t="n">
        <v>95.69</v>
      </c>
      <c r="CV411" s="2" t="n">
        <v>95.69</v>
      </c>
      <c r="CW411" s="2" t="n">
        <v>31.1</v>
      </c>
      <c r="CX411" s="2" t="n">
        <v>95.69</v>
      </c>
      <c r="CY411" s="2" t="n">
        <v>95.69</v>
      </c>
      <c r="CZ411" s="2" t="n">
        <v>31.1</v>
      </c>
      <c r="DA411" s="2" t="n">
        <v>95.69</v>
      </c>
      <c r="DB411" s="2" t="n">
        <v>95.69</v>
      </c>
      <c r="DC411" s="2" t="n">
        <v>31.1</v>
      </c>
      <c r="DD411" s="2" t="n">
        <v>95.69</v>
      </c>
      <c r="DE411" s="2" t="n">
        <v>95.69</v>
      </c>
      <c r="DF411" s="2" t="n">
        <v>31.1</v>
      </c>
      <c r="DG411" s="2" t="n">
        <v>95.69</v>
      </c>
      <c r="DH411" s="2" t="n">
        <v>95.69</v>
      </c>
      <c r="DI411" s="2" t="n">
        <v>31.1</v>
      </c>
      <c r="DJ411" s="2" t="n">
        <v>98.28</v>
      </c>
      <c r="DK411" s="2" t="n">
        <v>98.28</v>
      </c>
      <c r="DL411" s="2" t="n">
        <v>31.1</v>
      </c>
      <c r="DM411" s="2" t="n">
        <v>100</v>
      </c>
      <c r="DN411" s="2" t="n">
        <v>100</v>
      </c>
      <c r="DO411" s="2" t="n">
        <v>31.1</v>
      </c>
      <c r="DP411" s="2" t="n">
        <v>100</v>
      </c>
      <c r="DQ411" s="2" t="n">
        <v>100</v>
      </c>
      <c r="DR411" s="2" t="n">
        <v>31.1</v>
      </c>
      <c r="DS411" s="2" t="n">
        <v>100</v>
      </c>
      <c r="DT411" s="2" t="n">
        <v>100</v>
      </c>
      <c r="DU411" s="2" t="n">
        <v>31.1</v>
      </c>
      <c r="DV411" s="2" t="n">
        <v>100</v>
      </c>
      <c r="DW411" s="2" t="n">
        <v>100</v>
      </c>
      <c r="DX411" s="2" t="n">
        <v>31.1</v>
      </c>
      <c r="DY411" s="2" t="n">
        <v>100</v>
      </c>
      <c r="DZ411" s="2" t="n">
        <v>100</v>
      </c>
      <c r="EA411" s="2" t="n">
        <v>31.1</v>
      </c>
      <c r="EB411" s="2" t="n">
        <v>100</v>
      </c>
      <c r="EC411" s="2" t="n">
        <v>100</v>
      </c>
      <c r="ED411" s="2" t="n">
        <v>31.1</v>
      </c>
      <c r="EE411" s="2" t="n">
        <v>98.28</v>
      </c>
      <c r="EF411" s="2" t="n">
        <v>98.28</v>
      </c>
      <c r="EG411" s="2" t="n">
        <v>31.1</v>
      </c>
      <c r="EH411" s="2" t="n">
        <v>100</v>
      </c>
      <c r="EI411" s="2" t="n">
        <v>100</v>
      </c>
      <c r="EJ411" s="2" t="n">
        <v>31.1</v>
      </c>
      <c r="EK411" s="2" t="n">
        <v>100</v>
      </c>
      <c r="EL411" s="2" t="n">
        <v>100</v>
      </c>
      <c r="EM411" s="2" t="n">
        <v>31.1</v>
      </c>
      <c r="EN411" s="2" t="n">
        <v>100</v>
      </c>
      <c r="EO411" s="2" t="n">
        <v>100</v>
      </c>
      <c r="EP411" s="2" t="n">
        <v>31.1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1.15</v>
      </c>
      <c r="AT412" s="2" t="n">
        <v>1.15</v>
      </c>
      <c r="AU412" s="2" t="n">
        <v>0.82</v>
      </c>
      <c r="AV412" s="2" t="n">
        <v>3.6</v>
      </c>
      <c r="AW412" s="2" t="n">
        <v>3.6</v>
      </c>
      <c r="AX412" s="2" t="n">
        <v>3.6</v>
      </c>
      <c r="AY412" s="2" t="n">
        <v>7.54</v>
      </c>
      <c r="AZ412" s="2" t="n">
        <v>7.54</v>
      </c>
      <c r="BA412" s="2" t="n">
        <v>7.67</v>
      </c>
      <c r="BB412" s="2" t="n">
        <v>12.05</v>
      </c>
      <c r="BC412" s="2" t="n">
        <v>12.01</v>
      </c>
      <c r="BD412" s="2" t="n">
        <v>13.7</v>
      </c>
      <c r="BE412" s="2" t="n">
        <v>24.29</v>
      </c>
      <c r="BF412" s="2" t="n">
        <v>22.22</v>
      </c>
      <c r="BG412" s="2" t="n">
        <v>23.13</v>
      </c>
      <c r="BH412" s="2" t="n">
        <v>33.39</v>
      </c>
      <c r="BI412" s="2" t="n">
        <v>32.72</v>
      </c>
      <c r="BJ412" s="2" t="n">
        <v>31.1</v>
      </c>
      <c r="BK412" s="2" t="n">
        <v>36.81</v>
      </c>
      <c r="BL412" s="2" t="n">
        <v>39.41</v>
      </c>
      <c r="BM412" s="2" t="n">
        <v>31.1</v>
      </c>
      <c r="BN412" s="2" t="n">
        <v>37.88</v>
      </c>
      <c r="BO412" s="2" t="n">
        <v>40.48</v>
      </c>
      <c r="BP412" s="2" t="n">
        <v>31.1</v>
      </c>
      <c r="BQ412" s="2" t="n">
        <v>41.22</v>
      </c>
      <c r="BR412" s="2" t="n">
        <v>43.82</v>
      </c>
      <c r="BS412" s="2" t="n">
        <v>31.1</v>
      </c>
      <c r="BT412" s="2" t="n">
        <v>44.07</v>
      </c>
      <c r="BU412" s="2" t="n">
        <v>46.66</v>
      </c>
      <c r="BV412" s="2" t="n">
        <v>31.1</v>
      </c>
      <c r="BW412" s="2" t="n">
        <v>50.58</v>
      </c>
      <c r="BX412" s="2" t="n">
        <v>53.18</v>
      </c>
      <c r="BY412" s="2" t="n">
        <v>31.1</v>
      </c>
      <c r="BZ412" s="2" t="n">
        <v>57.15</v>
      </c>
      <c r="CA412" s="2" t="n">
        <v>59.74</v>
      </c>
      <c r="CB412" s="2" t="n">
        <v>31.1</v>
      </c>
      <c r="CC412" s="2" t="n">
        <v>66.09</v>
      </c>
      <c r="CD412" s="2" t="n">
        <v>68.34</v>
      </c>
      <c r="CE412" s="2" t="n">
        <v>31.1</v>
      </c>
      <c r="CF412" s="2" t="n">
        <v>76.34999999999999</v>
      </c>
      <c r="CG412" s="2" t="n">
        <v>76.34999999999999</v>
      </c>
      <c r="CH412" s="2" t="n">
        <v>31.1</v>
      </c>
      <c r="CI412" s="2" t="n">
        <v>83.28</v>
      </c>
      <c r="CJ412" s="2" t="n">
        <v>83.28</v>
      </c>
      <c r="CK412" s="2" t="n">
        <v>31.1</v>
      </c>
      <c r="CL412" s="2" t="n">
        <v>90.22</v>
      </c>
      <c r="CM412" s="2" t="n">
        <v>90.22</v>
      </c>
      <c r="CN412" s="2" t="n">
        <v>31.1</v>
      </c>
      <c r="CO412" s="2" t="n">
        <v>94.51000000000001</v>
      </c>
      <c r="CP412" s="2" t="n">
        <v>94.51000000000001</v>
      </c>
      <c r="CQ412" s="2" t="n">
        <v>31.1</v>
      </c>
      <c r="CR412" s="2" t="n">
        <v>95.69</v>
      </c>
      <c r="CS412" s="2" t="n">
        <v>95.69</v>
      </c>
      <c r="CT412" s="2" t="n">
        <v>31.1</v>
      </c>
      <c r="CU412" s="2" t="n">
        <v>95.69</v>
      </c>
      <c r="CV412" s="2" t="n">
        <v>95.69</v>
      </c>
      <c r="CW412" s="2" t="n">
        <v>31.1</v>
      </c>
      <c r="CX412" s="2" t="n">
        <v>95.69</v>
      </c>
      <c r="CY412" s="2" t="n">
        <v>95.69</v>
      </c>
      <c r="CZ412" s="2" t="n">
        <v>31.1</v>
      </c>
      <c r="DA412" s="2" t="n">
        <v>95.69</v>
      </c>
      <c r="DB412" s="2" t="n">
        <v>95.69</v>
      </c>
      <c r="DC412" s="2" t="n">
        <v>31.1</v>
      </c>
      <c r="DD412" s="2" t="n">
        <v>95.69</v>
      </c>
      <c r="DE412" s="2" t="n">
        <v>95.69</v>
      </c>
      <c r="DF412" s="2" t="n">
        <v>31.1</v>
      </c>
      <c r="DG412" s="2" t="n">
        <v>95.69</v>
      </c>
      <c r="DH412" s="2" t="n">
        <v>95.69</v>
      </c>
      <c r="DI412" s="2" t="n">
        <v>31.1</v>
      </c>
      <c r="DJ412" s="2" t="n">
        <v>98.28</v>
      </c>
      <c r="DK412" s="2" t="n">
        <v>98.28</v>
      </c>
      <c r="DL412" s="2" t="n">
        <v>31.1</v>
      </c>
      <c r="DM412" s="2" t="n">
        <v>100</v>
      </c>
      <c r="DN412" s="2" t="n">
        <v>100</v>
      </c>
      <c r="DO412" s="2" t="n">
        <v>31.1</v>
      </c>
      <c r="DP412" s="2" t="n">
        <v>100</v>
      </c>
      <c r="DQ412" s="2" t="n">
        <v>100</v>
      </c>
      <c r="DR412" s="2" t="n">
        <v>31.1</v>
      </c>
      <c r="DS412" s="2" t="n">
        <v>100</v>
      </c>
      <c r="DT412" s="2" t="n">
        <v>100</v>
      </c>
      <c r="DU412" s="2" t="n">
        <v>31.1</v>
      </c>
      <c r="DV412" s="2" t="n">
        <v>100</v>
      </c>
      <c r="DW412" s="2" t="n">
        <v>100</v>
      </c>
      <c r="DX412" s="2" t="n">
        <v>31.1</v>
      </c>
      <c r="DY412" s="2" t="n">
        <v>100</v>
      </c>
      <c r="DZ412" s="2" t="n">
        <v>100</v>
      </c>
      <c r="EA412" s="2" t="n">
        <v>31.1</v>
      </c>
      <c r="EB412" s="2" t="n">
        <v>100</v>
      </c>
      <c r="EC412" s="2" t="n">
        <v>100</v>
      </c>
      <c r="ED412" s="2" t="n">
        <v>31.1</v>
      </c>
      <c r="EE412" s="2" t="n">
        <v>98.28</v>
      </c>
      <c r="EF412" s="2" t="n">
        <v>98.28</v>
      </c>
      <c r="EG412" s="2" t="n">
        <v>31.1</v>
      </c>
      <c r="EH412" s="2" t="n">
        <v>100</v>
      </c>
      <c r="EI412" s="2" t="n">
        <v>100</v>
      </c>
      <c r="EJ412" s="2" t="n">
        <v>31.1</v>
      </c>
      <c r="EK412" s="2" t="n">
        <v>100</v>
      </c>
      <c r="EL412" s="2" t="n">
        <v>100</v>
      </c>
      <c r="EM412" s="2" t="n">
        <v>31.1</v>
      </c>
      <c r="EN412" s="2" t="n">
        <v>100</v>
      </c>
      <c r="EO412" s="2" t="n">
        <v>100</v>
      </c>
      <c r="EP412" s="2" t="n">
        <v>31.1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18/11/2026</t>
        </is>
      </c>
      <c r="E413" s="2" t="inlineStr">
        <is>
          <t>17/01/2028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4.03</v>
      </c>
      <c r="BR413" s="2" t="n">
        <v>3.3</v>
      </c>
      <c r="BS413" s="2" t="n">
        <v>0</v>
      </c>
      <c r="BT413" s="2" t="n">
        <v>7.26</v>
      </c>
      <c r="BU413" s="2" t="n">
        <v>6.97</v>
      </c>
      <c r="BV413" s="2" t="n">
        <v>0</v>
      </c>
      <c r="BW413" s="2" t="n">
        <v>14.9</v>
      </c>
      <c r="BX413" s="2" t="n">
        <v>14.9</v>
      </c>
      <c r="BY413" s="2" t="n">
        <v>0</v>
      </c>
      <c r="BZ413" s="2" t="n">
        <v>16.62</v>
      </c>
      <c r="CA413" s="2" t="n">
        <v>16.62</v>
      </c>
      <c r="CB413" s="2" t="n">
        <v>0</v>
      </c>
      <c r="CC413" s="2" t="n">
        <v>21.56</v>
      </c>
      <c r="CD413" s="2" t="n">
        <v>21.56</v>
      </c>
      <c r="CE413" s="2" t="n">
        <v>0</v>
      </c>
      <c r="CF413" s="2" t="n">
        <v>29.51</v>
      </c>
      <c r="CG413" s="2" t="n">
        <v>29.51</v>
      </c>
      <c r="CH413" s="2" t="n">
        <v>0</v>
      </c>
      <c r="CI413" s="2" t="n">
        <v>38.52</v>
      </c>
      <c r="CJ413" s="2" t="n">
        <v>38.52</v>
      </c>
      <c r="CK413" s="2" t="n">
        <v>0</v>
      </c>
      <c r="CL413" s="2" t="n">
        <v>52.61</v>
      </c>
      <c r="CM413" s="2" t="n">
        <v>52.97</v>
      </c>
      <c r="CN413" s="2" t="n">
        <v>0</v>
      </c>
      <c r="CO413" s="2" t="n">
        <v>60.56</v>
      </c>
      <c r="CP413" s="2" t="n">
        <v>61.04</v>
      </c>
      <c r="CQ413" s="2" t="n">
        <v>0</v>
      </c>
      <c r="CR413" s="2" t="n">
        <v>67.95</v>
      </c>
      <c r="CS413" s="2" t="n">
        <v>67.95</v>
      </c>
      <c r="CT413" s="2" t="n">
        <v>0</v>
      </c>
      <c r="CU413" s="2" t="n">
        <v>80.36</v>
      </c>
      <c r="CV413" s="2" t="n">
        <v>80.36</v>
      </c>
      <c r="CW413" s="2" t="n">
        <v>0</v>
      </c>
      <c r="CX413" s="2" t="n">
        <v>91.52</v>
      </c>
      <c r="CY413" s="2" t="n">
        <v>91.52</v>
      </c>
      <c r="CZ413" s="2" t="n">
        <v>0</v>
      </c>
      <c r="DA413" s="2" t="n">
        <v>96.2</v>
      </c>
      <c r="DB413" s="2" t="n">
        <v>96.2</v>
      </c>
      <c r="DC413" s="2" t="n">
        <v>0</v>
      </c>
      <c r="DD413" s="2" t="n">
        <v>98.98999999999999</v>
      </c>
      <c r="DE413" s="2" t="n">
        <v>98.98999999999999</v>
      </c>
      <c r="DF413" s="2" t="n">
        <v>0</v>
      </c>
      <c r="DG413" s="2" t="n">
        <v>100</v>
      </c>
      <c r="DH413" s="2" t="n">
        <v>100</v>
      </c>
      <c r="DI413" s="2" t="n">
        <v>0</v>
      </c>
      <c r="DJ413" s="2" t="n">
        <v>100</v>
      </c>
      <c r="DK413" s="2" t="n">
        <v>100</v>
      </c>
      <c r="DL413" s="2" t="n">
        <v>0</v>
      </c>
      <c r="DM413" s="2" t="n">
        <v>100</v>
      </c>
      <c r="DN413" s="2" t="n">
        <v>100</v>
      </c>
      <c r="DO413" s="2" t="n">
        <v>0</v>
      </c>
      <c r="DP413" s="2" t="n">
        <v>100</v>
      </c>
      <c r="DQ413" s="2" t="n">
        <v>100</v>
      </c>
      <c r="DR413" s="2" t="n">
        <v>0</v>
      </c>
      <c r="DS413" s="2" t="n">
        <v>100</v>
      </c>
      <c r="DT413" s="2" t="n">
        <v>100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18/11/2026</t>
        </is>
      </c>
      <c r="E414" s="2" t="inlineStr">
        <is>
          <t>17/01/2028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4.03</v>
      </c>
      <c r="BR414" s="2" t="n">
        <v>3.3</v>
      </c>
      <c r="BS414" s="2" t="n">
        <v>0</v>
      </c>
      <c r="BT414" s="2" t="n">
        <v>7.26</v>
      </c>
      <c r="BU414" s="2" t="n">
        <v>6.97</v>
      </c>
      <c r="BV414" s="2" t="n">
        <v>0</v>
      </c>
      <c r="BW414" s="2" t="n">
        <v>14.9</v>
      </c>
      <c r="BX414" s="2" t="n">
        <v>14.9</v>
      </c>
      <c r="BY414" s="2" t="n">
        <v>0</v>
      </c>
      <c r="BZ414" s="2" t="n">
        <v>16.62</v>
      </c>
      <c r="CA414" s="2" t="n">
        <v>16.62</v>
      </c>
      <c r="CB414" s="2" t="n">
        <v>0</v>
      </c>
      <c r="CC414" s="2" t="n">
        <v>21.56</v>
      </c>
      <c r="CD414" s="2" t="n">
        <v>21.56</v>
      </c>
      <c r="CE414" s="2" t="n">
        <v>0</v>
      </c>
      <c r="CF414" s="2" t="n">
        <v>29.51</v>
      </c>
      <c r="CG414" s="2" t="n">
        <v>29.51</v>
      </c>
      <c r="CH414" s="2" t="n">
        <v>0</v>
      </c>
      <c r="CI414" s="2" t="n">
        <v>38.52</v>
      </c>
      <c r="CJ414" s="2" t="n">
        <v>38.52</v>
      </c>
      <c r="CK414" s="2" t="n">
        <v>0</v>
      </c>
      <c r="CL414" s="2" t="n">
        <v>52.61</v>
      </c>
      <c r="CM414" s="2" t="n">
        <v>52.97</v>
      </c>
      <c r="CN414" s="2" t="n">
        <v>0</v>
      </c>
      <c r="CO414" s="2" t="n">
        <v>60.56</v>
      </c>
      <c r="CP414" s="2" t="n">
        <v>61.04</v>
      </c>
      <c r="CQ414" s="2" t="n">
        <v>0</v>
      </c>
      <c r="CR414" s="2" t="n">
        <v>67.95</v>
      </c>
      <c r="CS414" s="2" t="n">
        <v>67.95</v>
      </c>
      <c r="CT414" s="2" t="n">
        <v>0</v>
      </c>
      <c r="CU414" s="2" t="n">
        <v>80.36</v>
      </c>
      <c r="CV414" s="2" t="n">
        <v>80.36</v>
      </c>
      <c r="CW414" s="2" t="n">
        <v>0</v>
      </c>
      <c r="CX414" s="2" t="n">
        <v>91.52</v>
      </c>
      <c r="CY414" s="2" t="n">
        <v>91.52</v>
      </c>
      <c r="CZ414" s="2" t="n">
        <v>0</v>
      </c>
      <c r="DA414" s="2" t="n">
        <v>96.2</v>
      </c>
      <c r="DB414" s="2" t="n">
        <v>96.2</v>
      </c>
      <c r="DC414" s="2" t="n">
        <v>0</v>
      </c>
      <c r="DD414" s="2" t="n">
        <v>98.98999999999999</v>
      </c>
      <c r="DE414" s="2" t="n">
        <v>98.98999999999999</v>
      </c>
      <c r="DF414" s="2" t="n">
        <v>0</v>
      </c>
      <c r="DG414" s="2" t="n">
        <v>100</v>
      </c>
      <c r="DH414" s="2" t="n">
        <v>100</v>
      </c>
      <c r="DI414" s="2" t="n">
        <v>0</v>
      </c>
      <c r="DJ414" s="2" t="n">
        <v>100</v>
      </c>
      <c r="DK414" s="2" t="n">
        <v>100</v>
      </c>
      <c r="DL414" s="2" t="n">
        <v>0</v>
      </c>
      <c r="DM414" s="2" t="n">
        <v>100</v>
      </c>
      <c r="DN414" s="2" t="n">
        <v>100</v>
      </c>
      <c r="DO414" s="2" t="n">
        <v>0</v>
      </c>
      <c r="DP414" s="2" t="n">
        <v>100</v>
      </c>
      <c r="DQ414" s="2" t="n">
        <v>100</v>
      </c>
      <c r="DR414" s="2" t="n">
        <v>0</v>
      </c>
      <c r="DS414" s="2" t="n">
        <v>100</v>
      </c>
      <c r="DT414" s="2" t="n">
        <v>100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18/11/2026</t>
        </is>
      </c>
      <c r="E415" s="2" t="inlineStr">
        <is>
          <t>17/01/2028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4.03</v>
      </c>
      <c r="BR415" s="2" t="n">
        <v>3.3</v>
      </c>
      <c r="BS415" s="2" t="n">
        <v>0</v>
      </c>
      <c r="BT415" s="2" t="n">
        <v>7.26</v>
      </c>
      <c r="BU415" s="2" t="n">
        <v>6.97</v>
      </c>
      <c r="BV415" s="2" t="n">
        <v>0</v>
      </c>
      <c r="BW415" s="2" t="n">
        <v>14.9</v>
      </c>
      <c r="BX415" s="2" t="n">
        <v>14.9</v>
      </c>
      <c r="BY415" s="2" t="n">
        <v>0</v>
      </c>
      <c r="BZ415" s="2" t="n">
        <v>16.62</v>
      </c>
      <c r="CA415" s="2" t="n">
        <v>16.62</v>
      </c>
      <c r="CB415" s="2" t="n">
        <v>0</v>
      </c>
      <c r="CC415" s="2" t="n">
        <v>21.56</v>
      </c>
      <c r="CD415" s="2" t="n">
        <v>21.56</v>
      </c>
      <c r="CE415" s="2" t="n">
        <v>0</v>
      </c>
      <c r="CF415" s="2" t="n">
        <v>29.51</v>
      </c>
      <c r="CG415" s="2" t="n">
        <v>29.51</v>
      </c>
      <c r="CH415" s="2" t="n">
        <v>0</v>
      </c>
      <c r="CI415" s="2" t="n">
        <v>38.52</v>
      </c>
      <c r="CJ415" s="2" t="n">
        <v>38.52</v>
      </c>
      <c r="CK415" s="2" t="n">
        <v>0</v>
      </c>
      <c r="CL415" s="2" t="n">
        <v>52.61</v>
      </c>
      <c r="CM415" s="2" t="n">
        <v>52.97</v>
      </c>
      <c r="CN415" s="2" t="n">
        <v>0</v>
      </c>
      <c r="CO415" s="2" t="n">
        <v>60.56</v>
      </c>
      <c r="CP415" s="2" t="n">
        <v>61.04</v>
      </c>
      <c r="CQ415" s="2" t="n">
        <v>0</v>
      </c>
      <c r="CR415" s="2" t="n">
        <v>67.95</v>
      </c>
      <c r="CS415" s="2" t="n">
        <v>67.95</v>
      </c>
      <c r="CT415" s="2" t="n">
        <v>0</v>
      </c>
      <c r="CU415" s="2" t="n">
        <v>80.36</v>
      </c>
      <c r="CV415" s="2" t="n">
        <v>80.36</v>
      </c>
      <c r="CW415" s="2" t="n">
        <v>0</v>
      </c>
      <c r="CX415" s="2" t="n">
        <v>91.52</v>
      </c>
      <c r="CY415" s="2" t="n">
        <v>91.52</v>
      </c>
      <c r="CZ415" s="2" t="n">
        <v>0</v>
      </c>
      <c r="DA415" s="2" t="n">
        <v>96.2</v>
      </c>
      <c r="DB415" s="2" t="n">
        <v>96.2</v>
      </c>
      <c r="DC415" s="2" t="n">
        <v>0</v>
      </c>
      <c r="DD415" s="2" t="n">
        <v>98.98999999999999</v>
      </c>
      <c r="DE415" s="2" t="n">
        <v>98.98999999999999</v>
      </c>
      <c r="DF415" s="2" t="n">
        <v>0</v>
      </c>
      <c r="DG415" s="2" t="n">
        <v>100</v>
      </c>
      <c r="DH415" s="2" t="n">
        <v>100</v>
      </c>
      <c r="DI415" s="2" t="n">
        <v>0</v>
      </c>
      <c r="DJ415" s="2" t="n">
        <v>100</v>
      </c>
      <c r="DK415" s="2" t="n">
        <v>100</v>
      </c>
      <c r="DL415" s="2" t="n">
        <v>0</v>
      </c>
      <c r="DM415" s="2" t="n">
        <v>100</v>
      </c>
      <c r="DN415" s="2" t="n">
        <v>100</v>
      </c>
      <c r="DO415" s="2" t="n">
        <v>0</v>
      </c>
      <c r="DP415" s="2" t="n">
        <v>100</v>
      </c>
      <c r="DQ415" s="2" t="n">
        <v>100</v>
      </c>
      <c r="DR415" s="2" t="n">
        <v>0</v>
      </c>
      <c r="DS415" s="2" t="n">
        <v>100</v>
      </c>
      <c r="DT415" s="2" t="n">
        <v>100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18/11/2026</t>
        </is>
      </c>
      <c r="E416" s="2" t="inlineStr">
        <is>
          <t>17/01/2028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4.03</v>
      </c>
      <c r="BR416" s="2" t="n">
        <v>3.3</v>
      </c>
      <c r="BS416" s="2" t="n">
        <v>0</v>
      </c>
      <c r="BT416" s="2" t="n">
        <v>7.26</v>
      </c>
      <c r="BU416" s="2" t="n">
        <v>6.97</v>
      </c>
      <c r="BV416" s="2" t="n">
        <v>0</v>
      </c>
      <c r="BW416" s="2" t="n">
        <v>14.9</v>
      </c>
      <c r="BX416" s="2" t="n">
        <v>14.9</v>
      </c>
      <c r="BY416" s="2" t="n">
        <v>0</v>
      </c>
      <c r="BZ416" s="2" t="n">
        <v>16.62</v>
      </c>
      <c r="CA416" s="2" t="n">
        <v>16.62</v>
      </c>
      <c r="CB416" s="2" t="n">
        <v>0</v>
      </c>
      <c r="CC416" s="2" t="n">
        <v>21.56</v>
      </c>
      <c r="CD416" s="2" t="n">
        <v>21.56</v>
      </c>
      <c r="CE416" s="2" t="n">
        <v>0</v>
      </c>
      <c r="CF416" s="2" t="n">
        <v>29.51</v>
      </c>
      <c r="CG416" s="2" t="n">
        <v>29.51</v>
      </c>
      <c r="CH416" s="2" t="n">
        <v>0</v>
      </c>
      <c r="CI416" s="2" t="n">
        <v>38.52</v>
      </c>
      <c r="CJ416" s="2" t="n">
        <v>38.52</v>
      </c>
      <c r="CK416" s="2" t="n">
        <v>0</v>
      </c>
      <c r="CL416" s="2" t="n">
        <v>52.61</v>
      </c>
      <c r="CM416" s="2" t="n">
        <v>52.97</v>
      </c>
      <c r="CN416" s="2" t="n">
        <v>0</v>
      </c>
      <c r="CO416" s="2" t="n">
        <v>60.56</v>
      </c>
      <c r="CP416" s="2" t="n">
        <v>61.04</v>
      </c>
      <c r="CQ416" s="2" t="n">
        <v>0</v>
      </c>
      <c r="CR416" s="2" t="n">
        <v>67.95</v>
      </c>
      <c r="CS416" s="2" t="n">
        <v>67.95</v>
      </c>
      <c r="CT416" s="2" t="n">
        <v>0</v>
      </c>
      <c r="CU416" s="2" t="n">
        <v>80.36</v>
      </c>
      <c r="CV416" s="2" t="n">
        <v>80.36</v>
      </c>
      <c r="CW416" s="2" t="n">
        <v>0</v>
      </c>
      <c r="CX416" s="2" t="n">
        <v>91.52</v>
      </c>
      <c r="CY416" s="2" t="n">
        <v>91.52</v>
      </c>
      <c r="CZ416" s="2" t="n">
        <v>0</v>
      </c>
      <c r="DA416" s="2" t="n">
        <v>96.2</v>
      </c>
      <c r="DB416" s="2" t="n">
        <v>96.2</v>
      </c>
      <c r="DC416" s="2" t="n">
        <v>0</v>
      </c>
      <c r="DD416" s="2" t="n">
        <v>98.98999999999999</v>
      </c>
      <c r="DE416" s="2" t="n">
        <v>98.98999999999999</v>
      </c>
      <c r="DF416" s="2" t="n">
        <v>0</v>
      </c>
      <c r="DG416" s="2" t="n">
        <v>100</v>
      </c>
      <c r="DH416" s="2" t="n">
        <v>100</v>
      </c>
      <c r="DI416" s="2" t="n">
        <v>0</v>
      </c>
      <c r="DJ416" s="2" t="n">
        <v>100</v>
      </c>
      <c r="DK416" s="2" t="n">
        <v>100</v>
      </c>
      <c r="DL416" s="2" t="n">
        <v>0</v>
      </c>
      <c r="DM416" s="2" t="n">
        <v>100</v>
      </c>
      <c r="DN416" s="2" t="n">
        <v>100</v>
      </c>
      <c r="DO416" s="2" t="n">
        <v>0</v>
      </c>
      <c r="DP416" s="2" t="n">
        <v>100</v>
      </c>
      <c r="DQ416" s="2" t="n">
        <v>100</v>
      </c>
      <c r="DR416" s="2" t="n">
        <v>0</v>
      </c>
      <c r="DS416" s="2" t="n">
        <v>100</v>
      </c>
      <c r="DT416" s="2" t="n">
        <v>100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18/11/2026</t>
        </is>
      </c>
      <c r="E417" s="2" t="inlineStr">
        <is>
          <t>17/01/2028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4.03</v>
      </c>
      <c r="BR417" s="2" t="n">
        <v>3.3</v>
      </c>
      <c r="BS417" s="2" t="n">
        <v>0</v>
      </c>
      <c r="BT417" s="2" t="n">
        <v>7.26</v>
      </c>
      <c r="BU417" s="2" t="n">
        <v>6.97</v>
      </c>
      <c r="BV417" s="2" t="n">
        <v>0</v>
      </c>
      <c r="BW417" s="2" t="n">
        <v>14.9</v>
      </c>
      <c r="BX417" s="2" t="n">
        <v>14.9</v>
      </c>
      <c r="BY417" s="2" t="n">
        <v>0</v>
      </c>
      <c r="BZ417" s="2" t="n">
        <v>16.62</v>
      </c>
      <c r="CA417" s="2" t="n">
        <v>16.62</v>
      </c>
      <c r="CB417" s="2" t="n">
        <v>0</v>
      </c>
      <c r="CC417" s="2" t="n">
        <v>21.56</v>
      </c>
      <c r="CD417" s="2" t="n">
        <v>21.56</v>
      </c>
      <c r="CE417" s="2" t="n">
        <v>0</v>
      </c>
      <c r="CF417" s="2" t="n">
        <v>29.51</v>
      </c>
      <c r="CG417" s="2" t="n">
        <v>29.51</v>
      </c>
      <c r="CH417" s="2" t="n">
        <v>0</v>
      </c>
      <c r="CI417" s="2" t="n">
        <v>38.52</v>
      </c>
      <c r="CJ417" s="2" t="n">
        <v>38.52</v>
      </c>
      <c r="CK417" s="2" t="n">
        <v>0</v>
      </c>
      <c r="CL417" s="2" t="n">
        <v>52.61</v>
      </c>
      <c r="CM417" s="2" t="n">
        <v>52.97</v>
      </c>
      <c r="CN417" s="2" t="n">
        <v>0</v>
      </c>
      <c r="CO417" s="2" t="n">
        <v>60.56</v>
      </c>
      <c r="CP417" s="2" t="n">
        <v>61.04</v>
      </c>
      <c r="CQ417" s="2" t="n">
        <v>0</v>
      </c>
      <c r="CR417" s="2" t="n">
        <v>67.95</v>
      </c>
      <c r="CS417" s="2" t="n">
        <v>67.95</v>
      </c>
      <c r="CT417" s="2" t="n">
        <v>0</v>
      </c>
      <c r="CU417" s="2" t="n">
        <v>80.36</v>
      </c>
      <c r="CV417" s="2" t="n">
        <v>80.36</v>
      </c>
      <c r="CW417" s="2" t="n">
        <v>0</v>
      </c>
      <c r="CX417" s="2" t="n">
        <v>91.52</v>
      </c>
      <c r="CY417" s="2" t="n">
        <v>91.52</v>
      </c>
      <c r="CZ417" s="2" t="n">
        <v>0</v>
      </c>
      <c r="DA417" s="2" t="n">
        <v>96.2</v>
      </c>
      <c r="DB417" s="2" t="n">
        <v>96.2</v>
      </c>
      <c r="DC417" s="2" t="n">
        <v>0</v>
      </c>
      <c r="DD417" s="2" t="n">
        <v>98.98999999999999</v>
      </c>
      <c r="DE417" s="2" t="n">
        <v>98.98999999999999</v>
      </c>
      <c r="DF417" s="2" t="n">
        <v>0</v>
      </c>
      <c r="DG417" s="2" t="n">
        <v>100</v>
      </c>
      <c r="DH417" s="2" t="n">
        <v>100</v>
      </c>
      <c r="DI417" s="2" t="n">
        <v>0</v>
      </c>
      <c r="DJ417" s="2" t="n">
        <v>100</v>
      </c>
      <c r="DK417" s="2" t="n">
        <v>100</v>
      </c>
      <c r="DL417" s="2" t="n">
        <v>0</v>
      </c>
      <c r="DM417" s="2" t="n">
        <v>100</v>
      </c>
      <c r="DN417" s="2" t="n">
        <v>100</v>
      </c>
      <c r="DO417" s="2" t="n">
        <v>0</v>
      </c>
      <c r="DP417" s="2" t="n">
        <v>100</v>
      </c>
      <c r="DQ417" s="2" t="n">
        <v>100</v>
      </c>
      <c r="DR417" s="2" t="n">
        <v>0</v>
      </c>
      <c r="DS417" s="2" t="n">
        <v>100</v>
      </c>
      <c r="DT417" s="2" t="n">
        <v>100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18/11/2026</t>
        </is>
      </c>
      <c r="E418" s="2" t="inlineStr">
        <is>
          <t>17/01/2028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4.03</v>
      </c>
      <c r="BR418" s="2" t="n">
        <v>3.3</v>
      </c>
      <c r="BS418" s="2" t="n">
        <v>0</v>
      </c>
      <c r="BT418" s="2" t="n">
        <v>7.26</v>
      </c>
      <c r="BU418" s="2" t="n">
        <v>6.97</v>
      </c>
      <c r="BV418" s="2" t="n">
        <v>0</v>
      </c>
      <c r="BW418" s="2" t="n">
        <v>14.9</v>
      </c>
      <c r="BX418" s="2" t="n">
        <v>14.9</v>
      </c>
      <c r="BY418" s="2" t="n">
        <v>0</v>
      </c>
      <c r="BZ418" s="2" t="n">
        <v>16.62</v>
      </c>
      <c r="CA418" s="2" t="n">
        <v>16.62</v>
      </c>
      <c r="CB418" s="2" t="n">
        <v>0</v>
      </c>
      <c r="CC418" s="2" t="n">
        <v>21.56</v>
      </c>
      <c r="CD418" s="2" t="n">
        <v>21.56</v>
      </c>
      <c r="CE418" s="2" t="n">
        <v>0</v>
      </c>
      <c r="CF418" s="2" t="n">
        <v>29.51</v>
      </c>
      <c r="CG418" s="2" t="n">
        <v>29.51</v>
      </c>
      <c r="CH418" s="2" t="n">
        <v>0</v>
      </c>
      <c r="CI418" s="2" t="n">
        <v>38.52</v>
      </c>
      <c r="CJ418" s="2" t="n">
        <v>38.52</v>
      </c>
      <c r="CK418" s="2" t="n">
        <v>0</v>
      </c>
      <c r="CL418" s="2" t="n">
        <v>52.61</v>
      </c>
      <c r="CM418" s="2" t="n">
        <v>52.97</v>
      </c>
      <c r="CN418" s="2" t="n">
        <v>0</v>
      </c>
      <c r="CO418" s="2" t="n">
        <v>60.56</v>
      </c>
      <c r="CP418" s="2" t="n">
        <v>61.04</v>
      </c>
      <c r="CQ418" s="2" t="n">
        <v>0</v>
      </c>
      <c r="CR418" s="2" t="n">
        <v>67.95</v>
      </c>
      <c r="CS418" s="2" t="n">
        <v>67.95</v>
      </c>
      <c r="CT418" s="2" t="n">
        <v>0</v>
      </c>
      <c r="CU418" s="2" t="n">
        <v>80.36</v>
      </c>
      <c r="CV418" s="2" t="n">
        <v>80.36</v>
      </c>
      <c r="CW418" s="2" t="n">
        <v>0</v>
      </c>
      <c r="CX418" s="2" t="n">
        <v>91.52</v>
      </c>
      <c r="CY418" s="2" t="n">
        <v>91.52</v>
      </c>
      <c r="CZ418" s="2" t="n">
        <v>0</v>
      </c>
      <c r="DA418" s="2" t="n">
        <v>96.2</v>
      </c>
      <c r="DB418" s="2" t="n">
        <v>96.2</v>
      </c>
      <c r="DC418" s="2" t="n">
        <v>0</v>
      </c>
      <c r="DD418" s="2" t="n">
        <v>98.98999999999999</v>
      </c>
      <c r="DE418" s="2" t="n">
        <v>98.98999999999999</v>
      </c>
      <c r="DF418" s="2" t="n">
        <v>0</v>
      </c>
      <c r="DG418" s="2" t="n">
        <v>100</v>
      </c>
      <c r="DH418" s="2" t="n">
        <v>100</v>
      </c>
      <c r="DI418" s="2" t="n">
        <v>0</v>
      </c>
      <c r="DJ418" s="2" t="n">
        <v>100</v>
      </c>
      <c r="DK418" s="2" t="n">
        <v>100</v>
      </c>
      <c r="DL418" s="2" t="n">
        <v>0</v>
      </c>
      <c r="DM418" s="2" t="n">
        <v>100</v>
      </c>
      <c r="DN418" s="2" t="n">
        <v>100</v>
      </c>
      <c r="DO418" s="2" t="n">
        <v>0</v>
      </c>
      <c r="DP418" s="2" t="n">
        <v>100</v>
      </c>
      <c r="DQ418" s="2" t="n">
        <v>100</v>
      </c>
      <c r="DR418" s="2" t="n">
        <v>0</v>
      </c>
      <c r="DS418" s="2" t="n">
        <v>100</v>
      </c>
      <c r="DT418" s="2" t="n">
        <v>100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18/11/2026</t>
        </is>
      </c>
      <c r="E419" s="2" t="inlineStr">
        <is>
          <t>17/01/2028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4.03</v>
      </c>
      <c r="BR419" s="2" t="n">
        <v>3.3</v>
      </c>
      <c r="BS419" s="2" t="n">
        <v>0</v>
      </c>
      <c r="BT419" s="2" t="n">
        <v>7.26</v>
      </c>
      <c r="BU419" s="2" t="n">
        <v>6.97</v>
      </c>
      <c r="BV419" s="2" t="n">
        <v>0</v>
      </c>
      <c r="BW419" s="2" t="n">
        <v>14.9</v>
      </c>
      <c r="BX419" s="2" t="n">
        <v>14.9</v>
      </c>
      <c r="BY419" s="2" t="n">
        <v>0</v>
      </c>
      <c r="BZ419" s="2" t="n">
        <v>16.62</v>
      </c>
      <c r="CA419" s="2" t="n">
        <v>16.62</v>
      </c>
      <c r="CB419" s="2" t="n">
        <v>0</v>
      </c>
      <c r="CC419" s="2" t="n">
        <v>21.56</v>
      </c>
      <c r="CD419" s="2" t="n">
        <v>21.56</v>
      </c>
      <c r="CE419" s="2" t="n">
        <v>0</v>
      </c>
      <c r="CF419" s="2" t="n">
        <v>29.51</v>
      </c>
      <c r="CG419" s="2" t="n">
        <v>29.51</v>
      </c>
      <c r="CH419" s="2" t="n">
        <v>0</v>
      </c>
      <c r="CI419" s="2" t="n">
        <v>38.52</v>
      </c>
      <c r="CJ419" s="2" t="n">
        <v>38.52</v>
      </c>
      <c r="CK419" s="2" t="n">
        <v>0</v>
      </c>
      <c r="CL419" s="2" t="n">
        <v>52.61</v>
      </c>
      <c r="CM419" s="2" t="n">
        <v>52.97</v>
      </c>
      <c r="CN419" s="2" t="n">
        <v>0</v>
      </c>
      <c r="CO419" s="2" t="n">
        <v>60.56</v>
      </c>
      <c r="CP419" s="2" t="n">
        <v>61.04</v>
      </c>
      <c r="CQ419" s="2" t="n">
        <v>0</v>
      </c>
      <c r="CR419" s="2" t="n">
        <v>67.95</v>
      </c>
      <c r="CS419" s="2" t="n">
        <v>67.95</v>
      </c>
      <c r="CT419" s="2" t="n">
        <v>0</v>
      </c>
      <c r="CU419" s="2" t="n">
        <v>80.36</v>
      </c>
      <c r="CV419" s="2" t="n">
        <v>80.36</v>
      </c>
      <c r="CW419" s="2" t="n">
        <v>0</v>
      </c>
      <c r="CX419" s="2" t="n">
        <v>91.52</v>
      </c>
      <c r="CY419" s="2" t="n">
        <v>91.52</v>
      </c>
      <c r="CZ419" s="2" t="n">
        <v>0</v>
      </c>
      <c r="DA419" s="2" t="n">
        <v>96.2</v>
      </c>
      <c r="DB419" s="2" t="n">
        <v>96.2</v>
      </c>
      <c r="DC419" s="2" t="n">
        <v>0</v>
      </c>
      <c r="DD419" s="2" t="n">
        <v>98.98999999999999</v>
      </c>
      <c r="DE419" s="2" t="n">
        <v>98.98999999999999</v>
      </c>
      <c r="DF419" s="2" t="n">
        <v>0</v>
      </c>
      <c r="DG419" s="2" t="n">
        <v>100</v>
      </c>
      <c r="DH419" s="2" t="n">
        <v>100</v>
      </c>
      <c r="DI419" s="2" t="n">
        <v>0</v>
      </c>
      <c r="DJ419" s="2" t="n">
        <v>100</v>
      </c>
      <c r="DK419" s="2" t="n">
        <v>100</v>
      </c>
      <c r="DL419" s="2" t="n">
        <v>0</v>
      </c>
      <c r="DM419" s="2" t="n">
        <v>100</v>
      </c>
      <c r="DN419" s="2" t="n">
        <v>100</v>
      </c>
      <c r="DO419" s="2" t="n">
        <v>0</v>
      </c>
      <c r="DP419" s="2" t="n">
        <v>100</v>
      </c>
      <c r="DQ419" s="2" t="n">
        <v>100</v>
      </c>
      <c r="DR419" s="2" t="n">
        <v>0</v>
      </c>
      <c r="DS419" s="2" t="n">
        <v>100</v>
      </c>
      <c r="DT419" s="2" t="n">
        <v>100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18/11/2026</t>
        </is>
      </c>
      <c r="E420" s="2" t="inlineStr">
        <is>
          <t>17/01/2028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4.03</v>
      </c>
      <c r="BR420" s="2" t="n">
        <v>3.3</v>
      </c>
      <c r="BS420" s="2" t="n">
        <v>0</v>
      </c>
      <c r="BT420" s="2" t="n">
        <v>7.26</v>
      </c>
      <c r="BU420" s="2" t="n">
        <v>6.97</v>
      </c>
      <c r="BV420" s="2" t="n">
        <v>0</v>
      </c>
      <c r="BW420" s="2" t="n">
        <v>14.9</v>
      </c>
      <c r="BX420" s="2" t="n">
        <v>14.9</v>
      </c>
      <c r="BY420" s="2" t="n">
        <v>0</v>
      </c>
      <c r="BZ420" s="2" t="n">
        <v>16.62</v>
      </c>
      <c r="CA420" s="2" t="n">
        <v>16.62</v>
      </c>
      <c r="CB420" s="2" t="n">
        <v>0</v>
      </c>
      <c r="CC420" s="2" t="n">
        <v>21.56</v>
      </c>
      <c r="CD420" s="2" t="n">
        <v>21.56</v>
      </c>
      <c r="CE420" s="2" t="n">
        <v>0</v>
      </c>
      <c r="CF420" s="2" t="n">
        <v>29.51</v>
      </c>
      <c r="CG420" s="2" t="n">
        <v>29.51</v>
      </c>
      <c r="CH420" s="2" t="n">
        <v>0</v>
      </c>
      <c r="CI420" s="2" t="n">
        <v>38.52</v>
      </c>
      <c r="CJ420" s="2" t="n">
        <v>38.52</v>
      </c>
      <c r="CK420" s="2" t="n">
        <v>0</v>
      </c>
      <c r="CL420" s="2" t="n">
        <v>52.61</v>
      </c>
      <c r="CM420" s="2" t="n">
        <v>52.97</v>
      </c>
      <c r="CN420" s="2" t="n">
        <v>0</v>
      </c>
      <c r="CO420" s="2" t="n">
        <v>60.56</v>
      </c>
      <c r="CP420" s="2" t="n">
        <v>61.04</v>
      </c>
      <c r="CQ420" s="2" t="n">
        <v>0</v>
      </c>
      <c r="CR420" s="2" t="n">
        <v>67.95</v>
      </c>
      <c r="CS420" s="2" t="n">
        <v>67.95</v>
      </c>
      <c r="CT420" s="2" t="n">
        <v>0</v>
      </c>
      <c r="CU420" s="2" t="n">
        <v>80.36</v>
      </c>
      <c r="CV420" s="2" t="n">
        <v>80.36</v>
      </c>
      <c r="CW420" s="2" t="n">
        <v>0</v>
      </c>
      <c r="CX420" s="2" t="n">
        <v>91.52</v>
      </c>
      <c r="CY420" s="2" t="n">
        <v>91.52</v>
      </c>
      <c r="CZ420" s="2" t="n">
        <v>0</v>
      </c>
      <c r="DA420" s="2" t="n">
        <v>96.2</v>
      </c>
      <c r="DB420" s="2" t="n">
        <v>96.2</v>
      </c>
      <c r="DC420" s="2" t="n">
        <v>0</v>
      </c>
      <c r="DD420" s="2" t="n">
        <v>98.98999999999999</v>
      </c>
      <c r="DE420" s="2" t="n">
        <v>98.98999999999999</v>
      </c>
      <c r="DF420" s="2" t="n">
        <v>0</v>
      </c>
      <c r="DG420" s="2" t="n">
        <v>100</v>
      </c>
      <c r="DH420" s="2" t="n">
        <v>100</v>
      </c>
      <c r="DI420" s="2" t="n">
        <v>0</v>
      </c>
      <c r="DJ420" s="2" t="n">
        <v>100</v>
      </c>
      <c r="DK420" s="2" t="n">
        <v>100</v>
      </c>
      <c r="DL420" s="2" t="n">
        <v>0</v>
      </c>
      <c r="DM420" s="2" t="n">
        <v>100</v>
      </c>
      <c r="DN420" s="2" t="n">
        <v>100</v>
      </c>
      <c r="DO420" s="2" t="n">
        <v>0</v>
      </c>
      <c r="DP420" s="2" t="n">
        <v>100</v>
      </c>
      <c r="DQ420" s="2" t="n">
        <v>100</v>
      </c>
      <c r="DR420" s="2" t="n">
        <v>0</v>
      </c>
      <c r="DS420" s="2" t="n">
        <v>100</v>
      </c>
      <c r="DT420" s="2" t="n">
        <v>100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18/11/2026</t>
        </is>
      </c>
      <c r="E421" s="2" t="inlineStr">
        <is>
          <t>17/01/2028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4.03</v>
      </c>
      <c r="BR421" s="2" t="n">
        <v>3.3</v>
      </c>
      <c r="BS421" s="2" t="n">
        <v>0</v>
      </c>
      <c r="BT421" s="2" t="n">
        <v>7.26</v>
      </c>
      <c r="BU421" s="2" t="n">
        <v>6.97</v>
      </c>
      <c r="BV421" s="2" t="n">
        <v>0</v>
      </c>
      <c r="BW421" s="2" t="n">
        <v>14.9</v>
      </c>
      <c r="BX421" s="2" t="n">
        <v>14.9</v>
      </c>
      <c r="BY421" s="2" t="n">
        <v>0</v>
      </c>
      <c r="BZ421" s="2" t="n">
        <v>16.62</v>
      </c>
      <c r="CA421" s="2" t="n">
        <v>16.62</v>
      </c>
      <c r="CB421" s="2" t="n">
        <v>0</v>
      </c>
      <c r="CC421" s="2" t="n">
        <v>21.56</v>
      </c>
      <c r="CD421" s="2" t="n">
        <v>21.56</v>
      </c>
      <c r="CE421" s="2" t="n">
        <v>0</v>
      </c>
      <c r="CF421" s="2" t="n">
        <v>29.51</v>
      </c>
      <c r="CG421" s="2" t="n">
        <v>29.51</v>
      </c>
      <c r="CH421" s="2" t="n">
        <v>0</v>
      </c>
      <c r="CI421" s="2" t="n">
        <v>38.52</v>
      </c>
      <c r="CJ421" s="2" t="n">
        <v>38.52</v>
      </c>
      <c r="CK421" s="2" t="n">
        <v>0</v>
      </c>
      <c r="CL421" s="2" t="n">
        <v>52.61</v>
      </c>
      <c r="CM421" s="2" t="n">
        <v>52.97</v>
      </c>
      <c r="CN421" s="2" t="n">
        <v>0</v>
      </c>
      <c r="CO421" s="2" t="n">
        <v>60.56</v>
      </c>
      <c r="CP421" s="2" t="n">
        <v>61.04</v>
      </c>
      <c r="CQ421" s="2" t="n">
        <v>0</v>
      </c>
      <c r="CR421" s="2" t="n">
        <v>67.95</v>
      </c>
      <c r="CS421" s="2" t="n">
        <v>67.95</v>
      </c>
      <c r="CT421" s="2" t="n">
        <v>0</v>
      </c>
      <c r="CU421" s="2" t="n">
        <v>80.36</v>
      </c>
      <c r="CV421" s="2" t="n">
        <v>80.36</v>
      </c>
      <c r="CW421" s="2" t="n">
        <v>0</v>
      </c>
      <c r="CX421" s="2" t="n">
        <v>91.52</v>
      </c>
      <c r="CY421" s="2" t="n">
        <v>91.52</v>
      </c>
      <c r="CZ421" s="2" t="n">
        <v>0</v>
      </c>
      <c r="DA421" s="2" t="n">
        <v>96.2</v>
      </c>
      <c r="DB421" s="2" t="n">
        <v>96.2</v>
      </c>
      <c r="DC421" s="2" t="n">
        <v>0</v>
      </c>
      <c r="DD421" s="2" t="n">
        <v>98.98999999999999</v>
      </c>
      <c r="DE421" s="2" t="n">
        <v>98.98999999999999</v>
      </c>
      <c r="DF421" s="2" t="n">
        <v>0</v>
      </c>
      <c r="DG421" s="2" t="n">
        <v>100</v>
      </c>
      <c r="DH421" s="2" t="n">
        <v>100</v>
      </c>
      <c r="DI421" s="2" t="n">
        <v>0</v>
      </c>
      <c r="DJ421" s="2" t="n">
        <v>100</v>
      </c>
      <c r="DK421" s="2" t="n">
        <v>100</v>
      </c>
      <c r="DL421" s="2" t="n">
        <v>0</v>
      </c>
      <c r="DM421" s="2" t="n">
        <v>100</v>
      </c>
      <c r="DN421" s="2" t="n">
        <v>100</v>
      </c>
      <c r="DO421" s="2" t="n">
        <v>0</v>
      </c>
      <c r="DP421" s="2" t="n">
        <v>100</v>
      </c>
      <c r="DQ421" s="2" t="n">
        <v>100</v>
      </c>
      <c r="DR421" s="2" t="n">
        <v>0</v>
      </c>
      <c r="DS421" s="2" t="n">
        <v>100</v>
      </c>
      <c r="DT421" s="2" t="n">
        <v>100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18/11/2026</t>
        </is>
      </c>
      <c r="E422" s="2" t="inlineStr">
        <is>
          <t>17/01/2028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4.03</v>
      </c>
      <c r="BR422" s="2" t="n">
        <v>3.3</v>
      </c>
      <c r="BS422" s="2" t="n">
        <v>0</v>
      </c>
      <c r="BT422" s="2" t="n">
        <v>7.26</v>
      </c>
      <c r="BU422" s="2" t="n">
        <v>6.97</v>
      </c>
      <c r="BV422" s="2" t="n">
        <v>0</v>
      </c>
      <c r="BW422" s="2" t="n">
        <v>14.9</v>
      </c>
      <c r="BX422" s="2" t="n">
        <v>14.9</v>
      </c>
      <c r="BY422" s="2" t="n">
        <v>0</v>
      </c>
      <c r="BZ422" s="2" t="n">
        <v>16.62</v>
      </c>
      <c r="CA422" s="2" t="n">
        <v>16.62</v>
      </c>
      <c r="CB422" s="2" t="n">
        <v>0</v>
      </c>
      <c r="CC422" s="2" t="n">
        <v>21.56</v>
      </c>
      <c r="CD422" s="2" t="n">
        <v>21.56</v>
      </c>
      <c r="CE422" s="2" t="n">
        <v>0</v>
      </c>
      <c r="CF422" s="2" t="n">
        <v>29.51</v>
      </c>
      <c r="CG422" s="2" t="n">
        <v>29.51</v>
      </c>
      <c r="CH422" s="2" t="n">
        <v>0</v>
      </c>
      <c r="CI422" s="2" t="n">
        <v>38.52</v>
      </c>
      <c r="CJ422" s="2" t="n">
        <v>38.52</v>
      </c>
      <c r="CK422" s="2" t="n">
        <v>0</v>
      </c>
      <c r="CL422" s="2" t="n">
        <v>52.61</v>
      </c>
      <c r="CM422" s="2" t="n">
        <v>52.97</v>
      </c>
      <c r="CN422" s="2" t="n">
        <v>0</v>
      </c>
      <c r="CO422" s="2" t="n">
        <v>60.56</v>
      </c>
      <c r="CP422" s="2" t="n">
        <v>61.04</v>
      </c>
      <c r="CQ422" s="2" t="n">
        <v>0</v>
      </c>
      <c r="CR422" s="2" t="n">
        <v>67.95</v>
      </c>
      <c r="CS422" s="2" t="n">
        <v>67.95</v>
      </c>
      <c r="CT422" s="2" t="n">
        <v>0</v>
      </c>
      <c r="CU422" s="2" t="n">
        <v>80.36</v>
      </c>
      <c r="CV422" s="2" t="n">
        <v>80.36</v>
      </c>
      <c r="CW422" s="2" t="n">
        <v>0</v>
      </c>
      <c r="CX422" s="2" t="n">
        <v>91.52</v>
      </c>
      <c r="CY422" s="2" t="n">
        <v>91.52</v>
      </c>
      <c r="CZ422" s="2" t="n">
        <v>0</v>
      </c>
      <c r="DA422" s="2" t="n">
        <v>96.2</v>
      </c>
      <c r="DB422" s="2" t="n">
        <v>96.2</v>
      </c>
      <c r="DC422" s="2" t="n">
        <v>0</v>
      </c>
      <c r="DD422" s="2" t="n">
        <v>98.98999999999999</v>
      </c>
      <c r="DE422" s="2" t="n">
        <v>98.98999999999999</v>
      </c>
      <c r="DF422" s="2" t="n">
        <v>0</v>
      </c>
      <c r="DG422" s="2" t="n">
        <v>100</v>
      </c>
      <c r="DH422" s="2" t="n">
        <v>100</v>
      </c>
      <c r="DI422" s="2" t="n">
        <v>0</v>
      </c>
      <c r="DJ422" s="2" t="n">
        <v>100</v>
      </c>
      <c r="DK422" s="2" t="n">
        <v>100</v>
      </c>
      <c r="DL422" s="2" t="n">
        <v>0</v>
      </c>
      <c r="DM422" s="2" t="n">
        <v>100</v>
      </c>
      <c r="DN422" s="2" t="n">
        <v>100</v>
      </c>
      <c r="DO422" s="2" t="n">
        <v>0</v>
      </c>
      <c r="DP422" s="2" t="n">
        <v>100</v>
      </c>
      <c r="DQ422" s="2" t="n">
        <v>100</v>
      </c>
      <c r="DR422" s="2" t="n">
        <v>0</v>
      </c>
      <c r="DS422" s="2" t="n">
        <v>100</v>
      </c>
      <c r="DT422" s="2" t="n">
        <v>100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18/11/2026</t>
        </is>
      </c>
      <c r="E423" s="2" t="inlineStr">
        <is>
          <t>17/01/2028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4.03</v>
      </c>
      <c r="BR423" s="2" t="n">
        <v>3.3</v>
      </c>
      <c r="BS423" s="2" t="n">
        <v>0</v>
      </c>
      <c r="BT423" s="2" t="n">
        <v>7.26</v>
      </c>
      <c r="BU423" s="2" t="n">
        <v>6.97</v>
      </c>
      <c r="BV423" s="2" t="n">
        <v>0</v>
      </c>
      <c r="BW423" s="2" t="n">
        <v>14.9</v>
      </c>
      <c r="BX423" s="2" t="n">
        <v>14.9</v>
      </c>
      <c r="BY423" s="2" t="n">
        <v>0</v>
      </c>
      <c r="BZ423" s="2" t="n">
        <v>16.62</v>
      </c>
      <c r="CA423" s="2" t="n">
        <v>16.62</v>
      </c>
      <c r="CB423" s="2" t="n">
        <v>0</v>
      </c>
      <c r="CC423" s="2" t="n">
        <v>21.56</v>
      </c>
      <c r="CD423" s="2" t="n">
        <v>21.56</v>
      </c>
      <c r="CE423" s="2" t="n">
        <v>0</v>
      </c>
      <c r="CF423" s="2" t="n">
        <v>29.51</v>
      </c>
      <c r="CG423" s="2" t="n">
        <v>29.51</v>
      </c>
      <c r="CH423" s="2" t="n">
        <v>0</v>
      </c>
      <c r="CI423" s="2" t="n">
        <v>38.52</v>
      </c>
      <c r="CJ423" s="2" t="n">
        <v>38.52</v>
      </c>
      <c r="CK423" s="2" t="n">
        <v>0</v>
      </c>
      <c r="CL423" s="2" t="n">
        <v>52.61</v>
      </c>
      <c r="CM423" s="2" t="n">
        <v>52.97</v>
      </c>
      <c r="CN423" s="2" t="n">
        <v>0</v>
      </c>
      <c r="CO423" s="2" t="n">
        <v>60.56</v>
      </c>
      <c r="CP423" s="2" t="n">
        <v>61.04</v>
      </c>
      <c r="CQ423" s="2" t="n">
        <v>0</v>
      </c>
      <c r="CR423" s="2" t="n">
        <v>67.95</v>
      </c>
      <c r="CS423" s="2" t="n">
        <v>67.95</v>
      </c>
      <c r="CT423" s="2" t="n">
        <v>0</v>
      </c>
      <c r="CU423" s="2" t="n">
        <v>80.36</v>
      </c>
      <c r="CV423" s="2" t="n">
        <v>80.36</v>
      </c>
      <c r="CW423" s="2" t="n">
        <v>0</v>
      </c>
      <c r="CX423" s="2" t="n">
        <v>91.52</v>
      </c>
      <c r="CY423" s="2" t="n">
        <v>91.52</v>
      </c>
      <c r="CZ423" s="2" t="n">
        <v>0</v>
      </c>
      <c r="DA423" s="2" t="n">
        <v>96.2</v>
      </c>
      <c r="DB423" s="2" t="n">
        <v>96.2</v>
      </c>
      <c r="DC423" s="2" t="n">
        <v>0</v>
      </c>
      <c r="DD423" s="2" t="n">
        <v>98.98999999999999</v>
      </c>
      <c r="DE423" s="2" t="n">
        <v>98.98999999999999</v>
      </c>
      <c r="DF423" s="2" t="n">
        <v>0</v>
      </c>
      <c r="DG423" s="2" t="n">
        <v>100</v>
      </c>
      <c r="DH423" s="2" t="n">
        <v>100</v>
      </c>
      <c r="DI423" s="2" t="n">
        <v>0</v>
      </c>
      <c r="DJ423" s="2" t="n">
        <v>100</v>
      </c>
      <c r="DK423" s="2" t="n">
        <v>100</v>
      </c>
      <c r="DL423" s="2" t="n">
        <v>0</v>
      </c>
      <c r="DM423" s="2" t="n">
        <v>100</v>
      </c>
      <c r="DN423" s="2" t="n">
        <v>100</v>
      </c>
      <c r="DO423" s="2" t="n">
        <v>0</v>
      </c>
      <c r="DP423" s="2" t="n">
        <v>100</v>
      </c>
      <c r="DQ423" s="2" t="n">
        <v>100</v>
      </c>
      <c r="DR423" s="2" t="n">
        <v>0</v>
      </c>
      <c r="DS423" s="2" t="n">
        <v>100</v>
      </c>
      <c r="DT423" s="2" t="n">
        <v>100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18/11/2026</t>
        </is>
      </c>
      <c r="E424" s="2" t="inlineStr">
        <is>
          <t>17/01/2028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4.03</v>
      </c>
      <c r="BR424" s="2" t="n">
        <v>3.3</v>
      </c>
      <c r="BS424" s="2" t="n">
        <v>0</v>
      </c>
      <c r="BT424" s="2" t="n">
        <v>7.26</v>
      </c>
      <c r="BU424" s="2" t="n">
        <v>6.97</v>
      </c>
      <c r="BV424" s="2" t="n">
        <v>0</v>
      </c>
      <c r="BW424" s="2" t="n">
        <v>14.9</v>
      </c>
      <c r="BX424" s="2" t="n">
        <v>14.9</v>
      </c>
      <c r="BY424" s="2" t="n">
        <v>0</v>
      </c>
      <c r="BZ424" s="2" t="n">
        <v>16.62</v>
      </c>
      <c r="CA424" s="2" t="n">
        <v>16.62</v>
      </c>
      <c r="CB424" s="2" t="n">
        <v>0</v>
      </c>
      <c r="CC424" s="2" t="n">
        <v>21.56</v>
      </c>
      <c r="CD424" s="2" t="n">
        <v>21.56</v>
      </c>
      <c r="CE424" s="2" t="n">
        <v>0</v>
      </c>
      <c r="CF424" s="2" t="n">
        <v>29.51</v>
      </c>
      <c r="CG424" s="2" t="n">
        <v>29.51</v>
      </c>
      <c r="CH424" s="2" t="n">
        <v>0</v>
      </c>
      <c r="CI424" s="2" t="n">
        <v>38.52</v>
      </c>
      <c r="CJ424" s="2" t="n">
        <v>38.52</v>
      </c>
      <c r="CK424" s="2" t="n">
        <v>0</v>
      </c>
      <c r="CL424" s="2" t="n">
        <v>52.61</v>
      </c>
      <c r="CM424" s="2" t="n">
        <v>52.97</v>
      </c>
      <c r="CN424" s="2" t="n">
        <v>0</v>
      </c>
      <c r="CO424" s="2" t="n">
        <v>60.56</v>
      </c>
      <c r="CP424" s="2" t="n">
        <v>61.04</v>
      </c>
      <c r="CQ424" s="2" t="n">
        <v>0</v>
      </c>
      <c r="CR424" s="2" t="n">
        <v>67.95</v>
      </c>
      <c r="CS424" s="2" t="n">
        <v>67.95</v>
      </c>
      <c r="CT424" s="2" t="n">
        <v>0</v>
      </c>
      <c r="CU424" s="2" t="n">
        <v>80.36</v>
      </c>
      <c r="CV424" s="2" t="n">
        <v>80.36</v>
      </c>
      <c r="CW424" s="2" t="n">
        <v>0</v>
      </c>
      <c r="CX424" s="2" t="n">
        <v>91.52</v>
      </c>
      <c r="CY424" s="2" t="n">
        <v>91.52</v>
      </c>
      <c r="CZ424" s="2" t="n">
        <v>0</v>
      </c>
      <c r="DA424" s="2" t="n">
        <v>96.2</v>
      </c>
      <c r="DB424" s="2" t="n">
        <v>96.2</v>
      </c>
      <c r="DC424" s="2" t="n">
        <v>0</v>
      </c>
      <c r="DD424" s="2" t="n">
        <v>98.98999999999999</v>
      </c>
      <c r="DE424" s="2" t="n">
        <v>98.98999999999999</v>
      </c>
      <c r="DF424" s="2" t="n">
        <v>0</v>
      </c>
      <c r="DG424" s="2" t="n">
        <v>100</v>
      </c>
      <c r="DH424" s="2" t="n">
        <v>100</v>
      </c>
      <c r="DI424" s="2" t="n">
        <v>0</v>
      </c>
      <c r="DJ424" s="2" t="n">
        <v>100</v>
      </c>
      <c r="DK424" s="2" t="n">
        <v>100</v>
      </c>
      <c r="DL424" s="2" t="n">
        <v>0</v>
      </c>
      <c r="DM424" s="2" t="n">
        <v>100</v>
      </c>
      <c r="DN424" s="2" t="n">
        <v>100</v>
      </c>
      <c r="DO424" s="2" t="n">
        <v>0</v>
      </c>
      <c r="DP424" s="2" t="n">
        <v>100</v>
      </c>
      <c r="DQ424" s="2" t="n">
        <v>100</v>
      </c>
      <c r="DR424" s="2" t="n">
        <v>0</v>
      </c>
      <c r="DS424" s="2" t="n">
        <v>100</v>
      </c>
      <c r="DT424" s="2" t="n">
        <v>100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18/11/2026</t>
        </is>
      </c>
      <c r="E425" s="2" t="inlineStr">
        <is>
          <t>17/01/2028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4.03</v>
      </c>
      <c r="BR425" s="2" t="n">
        <v>3.3</v>
      </c>
      <c r="BS425" s="2" t="n">
        <v>0</v>
      </c>
      <c r="BT425" s="2" t="n">
        <v>7.26</v>
      </c>
      <c r="BU425" s="2" t="n">
        <v>6.97</v>
      </c>
      <c r="BV425" s="2" t="n">
        <v>0</v>
      </c>
      <c r="BW425" s="2" t="n">
        <v>14.9</v>
      </c>
      <c r="BX425" s="2" t="n">
        <v>14.9</v>
      </c>
      <c r="BY425" s="2" t="n">
        <v>0</v>
      </c>
      <c r="BZ425" s="2" t="n">
        <v>16.62</v>
      </c>
      <c r="CA425" s="2" t="n">
        <v>16.62</v>
      </c>
      <c r="CB425" s="2" t="n">
        <v>0</v>
      </c>
      <c r="CC425" s="2" t="n">
        <v>21.56</v>
      </c>
      <c r="CD425" s="2" t="n">
        <v>21.56</v>
      </c>
      <c r="CE425" s="2" t="n">
        <v>0</v>
      </c>
      <c r="CF425" s="2" t="n">
        <v>29.51</v>
      </c>
      <c r="CG425" s="2" t="n">
        <v>29.51</v>
      </c>
      <c r="CH425" s="2" t="n">
        <v>0</v>
      </c>
      <c r="CI425" s="2" t="n">
        <v>38.52</v>
      </c>
      <c r="CJ425" s="2" t="n">
        <v>38.52</v>
      </c>
      <c r="CK425" s="2" t="n">
        <v>0</v>
      </c>
      <c r="CL425" s="2" t="n">
        <v>52.61</v>
      </c>
      <c r="CM425" s="2" t="n">
        <v>52.97</v>
      </c>
      <c r="CN425" s="2" t="n">
        <v>0</v>
      </c>
      <c r="CO425" s="2" t="n">
        <v>60.56</v>
      </c>
      <c r="CP425" s="2" t="n">
        <v>61.04</v>
      </c>
      <c r="CQ425" s="2" t="n">
        <v>0</v>
      </c>
      <c r="CR425" s="2" t="n">
        <v>67.95</v>
      </c>
      <c r="CS425" s="2" t="n">
        <v>67.95</v>
      </c>
      <c r="CT425" s="2" t="n">
        <v>0</v>
      </c>
      <c r="CU425" s="2" t="n">
        <v>80.36</v>
      </c>
      <c r="CV425" s="2" t="n">
        <v>80.36</v>
      </c>
      <c r="CW425" s="2" t="n">
        <v>0</v>
      </c>
      <c r="CX425" s="2" t="n">
        <v>91.52</v>
      </c>
      <c r="CY425" s="2" t="n">
        <v>91.52</v>
      </c>
      <c r="CZ425" s="2" t="n">
        <v>0</v>
      </c>
      <c r="DA425" s="2" t="n">
        <v>96.2</v>
      </c>
      <c r="DB425" s="2" t="n">
        <v>96.2</v>
      </c>
      <c r="DC425" s="2" t="n">
        <v>0</v>
      </c>
      <c r="DD425" s="2" t="n">
        <v>98.98999999999999</v>
      </c>
      <c r="DE425" s="2" t="n">
        <v>98.98999999999999</v>
      </c>
      <c r="DF425" s="2" t="n">
        <v>0</v>
      </c>
      <c r="DG425" s="2" t="n">
        <v>100</v>
      </c>
      <c r="DH425" s="2" t="n">
        <v>100</v>
      </c>
      <c r="DI425" s="2" t="n">
        <v>0</v>
      </c>
      <c r="DJ425" s="2" t="n">
        <v>100</v>
      </c>
      <c r="DK425" s="2" t="n">
        <v>100</v>
      </c>
      <c r="DL425" s="2" t="n">
        <v>0</v>
      </c>
      <c r="DM425" s="2" t="n">
        <v>100</v>
      </c>
      <c r="DN425" s="2" t="n">
        <v>100</v>
      </c>
      <c r="DO425" s="2" t="n">
        <v>0</v>
      </c>
      <c r="DP425" s="2" t="n">
        <v>100</v>
      </c>
      <c r="DQ425" s="2" t="n">
        <v>100</v>
      </c>
      <c r="DR425" s="2" t="n">
        <v>0</v>
      </c>
      <c r="DS425" s="2" t="n">
        <v>100</v>
      </c>
      <c r="DT425" s="2" t="n">
        <v>100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18/11/2026</t>
        </is>
      </c>
      <c r="E426" s="2" t="inlineStr">
        <is>
          <t>17/01/2028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4.03</v>
      </c>
      <c r="BR426" s="2" t="n">
        <v>3.3</v>
      </c>
      <c r="BS426" s="2" t="n">
        <v>0</v>
      </c>
      <c r="BT426" s="2" t="n">
        <v>7.26</v>
      </c>
      <c r="BU426" s="2" t="n">
        <v>6.97</v>
      </c>
      <c r="BV426" s="2" t="n">
        <v>0</v>
      </c>
      <c r="BW426" s="2" t="n">
        <v>14.9</v>
      </c>
      <c r="BX426" s="2" t="n">
        <v>14.9</v>
      </c>
      <c r="BY426" s="2" t="n">
        <v>0</v>
      </c>
      <c r="BZ426" s="2" t="n">
        <v>16.62</v>
      </c>
      <c r="CA426" s="2" t="n">
        <v>16.62</v>
      </c>
      <c r="CB426" s="2" t="n">
        <v>0</v>
      </c>
      <c r="CC426" s="2" t="n">
        <v>21.56</v>
      </c>
      <c r="CD426" s="2" t="n">
        <v>21.56</v>
      </c>
      <c r="CE426" s="2" t="n">
        <v>0</v>
      </c>
      <c r="CF426" s="2" t="n">
        <v>29.51</v>
      </c>
      <c r="CG426" s="2" t="n">
        <v>29.51</v>
      </c>
      <c r="CH426" s="2" t="n">
        <v>0</v>
      </c>
      <c r="CI426" s="2" t="n">
        <v>38.52</v>
      </c>
      <c r="CJ426" s="2" t="n">
        <v>38.52</v>
      </c>
      <c r="CK426" s="2" t="n">
        <v>0</v>
      </c>
      <c r="CL426" s="2" t="n">
        <v>52.61</v>
      </c>
      <c r="CM426" s="2" t="n">
        <v>52.97</v>
      </c>
      <c r="CN426" s="2" t="n">
        <v>0</v>
      </c>
      <c r="CO426" s="2" t="n">
        <v>60.56</v>
      </c>
      <c r="CP426" s="2" t="n">
        <v>61.04</v>
      </c>
      <c r="CQ426" s="2" t="n">
        <v>0</v>
      </c>
      <c r="CR426" s="2" t="n">
        <v>67.95</v>
      </c>
      <c r="CS426" s="2" t="n">
        <v>67.95</v>
      </c>
      <c r="CT426" s="2" t="n">
        <v>0</v>
      </c>
      <c r="CU426" s="2" t="n">
        <v>80.36</v>
      </c>
      <c r="CV426" s="2" t="n">
        <v>80.36</v>
      </c>
      <c r="CW426" s="2" t="n">
        <v>0</v>
      </c>
      <c r="CX426" s="2" t="n">
        <v>91.52</v>
      </c>
      <c r="CY426" s="2" t="n">
        <v>91.52</v>
      </c>
      <c r="CZ426" s="2" t="n">
        <v>0</v>
      </c>
      <c r="DA426" s="2" t="n">
        <v>96.2</v>
      </c>
      <c r="DB426" s="2" t="n">
        <v>96.2</v>
      </c>
      <c r="DC426" s="2" t="n">
        <v>0</v>
      </c>
      <c r="DD426" s="2" t="n">
        <v>98.98999999999999</v>
      </c>
      <c r="DE426" s="2" t="n">
        <v>98.98999999999999</v>
      </c>
      <c r="DF426" s="2" t="n">
        <v>0</v>
      </c>
      <c r="DG426" s="2" t="n">
        <v>100</v>
      </c>
      <c r="DH426" s="2" t="n">
        <v>100</v>
      </c>
      <c r="DI426" s="2" t="n">
        <v>0</v>
      </c>
      <c r="DJ426" s="2" t="n">
        <v>100</v>
      </c>
      <c r="DK426" s="2" t="n">
        <v>100</v>
      </c>
      <c r="DL426" s="2" t="n">
        <v>0</v>
      </c>
      <c r="DM426" s="2" t="n">
        <v>100</v>
      </c>
      <c r="DN426" s="2" t="n">
        <v>100</v>
      </c>
      <c r="DO426" s="2" t="n">
        <v>0</v>
      </c>
      <c r="DP426" s="2" t="n">
        <v>100</v>
      </c>
      <c r="DQ426" s="2" t="n">
        <v>100</v>
      </c>
      <c r="DR426" s="2" t="n">
        <v>0</v>
      </c>
      <c r="DS426" s="2" t="n">
        <v>100</v>
      </c>
      <c r="DT426" s="2" t="n">
        <v>100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18/11/2026</t>
        </is>
      </c>
      <c r="E427" s="2" t="inlineStr">
        <is>
          <t>17/01/2028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4.03</v>
      </c>
      <c r="BR427" s="2" t="n">
        <v>3.3</v>
      </c>
      <c r="BS427" s="2" t="n">
        <v>0</v>
      </c>
      <c r="BT427" s="2" t="n">
        <v>7.26</v>
      </c>
      <c r="BU427" s="2" t="n">
        <v>6.97</v>
      </c>
      <c r="BV427" s="2" t="n">
        <v>0</v>
      </c>
      <c r="BW427" s="2" t="n">
        <v>14.9</v>
      </c>
      <c r="BX427" s="2" t="n">
        <v>14.9</v>
      </c>
      <c r="BY427" s="2" t="n">
        <v>0</v>
      </c>
      <c r="BZ427" s="2" t="n">
        <v>16.62</v>
      </c>
      <c r="CA427" s="2" t="n">
        <v>16.62</v>
      </c>
      <c r="CB427" s="2" t="n">
        <v>0</v>
      </c>
      <c r="CC427" s="2" t="n">
        <v>21.56</v>
      </c>
      <c r="CD427" s="2" t="n">
        <v>21.56</v>
      </c>
      <c r="CE427" s="2" t="n">
        <v>0</v>
      </c>
      <c r="CF427" s="2" t="n">
        <v>29.51</v>
      </c>
      <c r="CG427" s="2" t="n">
        <v>29.51</v>
      </c>
      <c r="CH427" s="2" t="n">
        <v>0</v>
      </c>
      <c r="CI427" s="2" t="n">
        <v>38.52</v>
      </c>
      <c r="CJ427" s="2" t="n">
        <v>38.52</v>
      </c>
      <c r="CK427" s="2" t="n">
        <v>0</v>
      </c>
      <c r="CL427" s="2" t="n">
        <v>52.61</v>
      </c>
      <c r="CM427" s="2" t="n">
        <v>52.97</v>
      </c>
      <c r="CN427" s="2" t="n">
        <v>0</v>
      </c>
      <c r="CO427" s="2" t="n">
        <v>60.56</v>
      </c>
      <c r="CP427" s="2" t="n">
        <v>61.04</v>
      </c>
      <c r="CQ427" s="2" t="n">
        <v>0</v>
      </c>
      <c r="CR427" s="2" t="n">
        <v>67.95</v>
      </c>
      <c r="CS427" s="2" t="n">
        <v>67.95</v>
      </c>
      <c r="CT427" s="2" t="n">
        <v>0</v>
      </c>
      <c r="CU427" s="2" t="n">
        <v>80.36</v>
      </c>
      <c r="CV427" s="2" t="n">
        <v>80.36</v>
      </c>
      <c r="CW427" s="2" t="n">
        <v>0</v>
      </c>
      <c r="CX427" s="2" t="n">
        <v>91.52</v>
      </c>
      <c r="CY427" s="2" t="n">
        <v>91.52</v>
      </c>
      <c r="CZ427" s="2" t="n">
        <v>0</v>
      </c>
      <c r="DA427" s="2" t="n">
        <v>96.2</v>
      </c>
      <c r="DB427" s="2" t="n">
        <v>96.2</v>
      </c>
      <c r="DC427" s="2" t="n">
        <v>0</v>
      </c>
      <c r="DD427" s="2" t="n">
        <v>98.98999999999999</v>
      </c>
      <c r="DE427" s="2" t="n">
        <v>98.98999999999999</v>
      </c>
      <c r="DF427" s="2" t="n">
        <v>0</v>
      </c>
      <c r="DG427" s="2" t="n">
        <v>100</v>
      </c>
      <c r="DH427" s="2" t="n">
        <v>100</v>
      </c>
      <c r="DI427" s="2" t="n">
        <v>0</v>
      </c>
      <c r="DJ427" s="2" t="n">
        <v>100</v>
      </c>
      <c r="DK427" s="2" t="n">
        <v>100</v>
      </c>
      <c r="DL427" s="2" t="n">
        <v>0</v>
      </c>
      <c r="DM427" s="2" t="n">
        <v>100</v>
      </c>
      <c r="DN427" s="2" t="n">
        <v>100</v>
      </c>
      <c r="DO427" s="2" t="n">
        <v>0</v>
      </c>
      <c r="DP427" s="2" t="n">
        <v>100</v>
      </c>
      <c r="DQ427" s="2" t="n">
        <v>100</v>
      </c>
      <c r="DR427" s="2" t="n">
        <v>0</v>
      </c>
      <c r="DS427" s="2" t="n">
        <v>100</v>
      </c>
      <c r="DT427" s="2" t="n">
        <v>100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18/11/2026</t>
        </is>
      </c>
      <c r="E428" s="2" t="inlineStr">
        <is>
          <t>17/01/2028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4.03</v>
      </c>
      <c r="BR428" s="2" t="n">
        <v>3.3</v>
      </c>
      <c r="BS428" s="2" t="n">
        <v>0</v>
      </c>
      <c r="BT428" s="2" t="n">
        <v>7.26</v>
      </c>
      <c r="BU428" s="2" t="n">
        <v>6.97</v>
      </c>
      <c r="BV428" s="2" t="n">
        <v>0</v>
      </c>
      <c r="BW428" s="2" t="n">
        <v>14.9</v>
      </c>
      <c r="BX428" s="2" t="n">
        <v>14.9</v>
      </c>
      <c r="BY428" s="2" t="n">
        <v>0</v>
      </c>
      <c r="BZ428" s="2" t="n">
        <v>16.62</v>
      </c>
      <c r="CA428" s="2" t="n">
        <v>16.62</v>
      </c>
      <c r="CB428" s="2" t="n">
        <v>0</v>
      </c>
      <c r="CC428" s="2" t="n">
        <v>21.56</v>
      </c>
      <c r="CD428" s="2" t="n">
        <v>21.56</v>
      </c>
      <c r="CE428" s="2" t="n">
        <v>0</v>
      </c>
      <c r="CF428" s="2" t="n">
        <v>29.51</v>
      </c>
      <c r="CG428" s="2" t="n">
        <v>29.51</v>
      </c>
      <c r="CH428" s="2" t="n">
        <v>0</v>
      </c>
      <c r="CI428" s="2" t="n">
        <v>38.52</v>
      </c>
      <c r="CJ428" s="2" t="n">
        <v>38.52</v>
      </c>
      <c r="CK428" s="2" t="n">
        <v>0</v>
      </c>
      <c r="CL428" s="2" t="n">
        <v>52.61</v>
      </c>
      <c r="CM428" s="2" t="n">
        <v>52.97</v>
      </c>
      <c r="CN428" s="2" t="n">
        <v>0</v>
      </c>
      <c r="CO428" s="2" t="n">
        <v>60.56</v>
      </c>
      <c r="CP428" s="2" t="n">
        <v>61.04</v>
      </c>
      <c r="CQ428" s="2" t="n">
        <v>0</v>
      </c>
      <c r="CR428" s="2" t="n">
        <v>67.95</v>
      </c>
      <c r="CS428" s="2" t="n">
        <v>67.95</v>
      </c>
      <c r="CT428" s="2" t="n">
        <v>0</v>
      </c>
      <c r="CU428" s="2" t="n">
        <v>80.36</v>
      </c>
      <c r="CV428" s="2" t="n">
        <v>80.36</v>
      </c>
      <c r="CW428" s="2" t="n">
        <v>0</v>
      </c>
      <c r="CX428" s="2" t="n">
        <v>91.52</v>
      </c>
      <c r="CY428" s="2" t="n">
        <v>91.52</v>
      </c>
      <c r="CZ428" s="2" t="n">
        <v>0</v>
      </c>
      <c r="DA428" s="2" t="n">
        <v>96.2</v>
      </c>
      <c r="DB428" s="2" t="n">
        <v>96.2</v>
      </c>
      <c r="DC428" s="2" t="n">
        <v>0</v>
      </c>
      <c r="DD428" s="2" t="n">
        <v>98.98999999999999</v>
      </c>
      <c r="DE428" s="2" t="n">
        <v>98.98999999999999</v>
      </c>
      <c r="DF428" s="2" t="n">
        <v>0</v>
      </c>
      <c r="DG428" s="2" t="n">
        <v>100</v>
      </c>
      <c r="DH428" s="2" t="n">
        <v>100</v>
      </c>
      <c r="DI428" s="2" t="n">
        <v>0</v>
      </c>
      <c r="DJ428" s="2" t="n">
        <v>100</v>
      </c>
      <c r="DK428" s="2" t="n">
        <v>100</v>
      </c>
      <c r="DL428" s="2" t="n">
        <v>0</v>
      </c>
      <c r="DM428" s="2" t="n">
        <v>100</v>
      </c>
      <c r="DN428" s="2" t="n">
        <v>100</v>
      </c>
      <c r="DO428" s="2" t="n">
        <v>0</v>
      </c>
      <c r="DP428" s="2" t="n">
        <v>100</v>
      </c>
      <c r="DQ428" s="2" t="n">
        <v>100</v>
      </c>
      <c r="DR428" s="2" t="n">
        <v>0</v>
      </c>
      <c r="DS428" s="2" t="n">
        <v>100</v>
      </c>
      <c r="DT428" s="2" t="n">
        <v>100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18/11/2026</t>
        </is>
      </c>
      <c r="E429" s="2" t="inlineStr">
        <is>
          <t>17/01/2028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4.03</v>
      </c>
      <c r="BR429" s="2" t="n">
        <v>3.3</v>
      </c>
      <c r="BS429" s="2" t="n">
        <v>0</v>
      </c>
      <c r="BT429" s="2" t="n">
        <v>7.26</v>
      </c>
      <c r="BU429" s="2" t="n">
        <v>6.97</v>
      </c>
      <c r="BV429" s="2" t="n">
        <v>0</v>
      </c>
      <c r="BW429" s="2" t="n">
        <v>14.9</v>
      </c>
      <c r="BX429" s="2" t="n">
        <v>14.9</v>
      </c>
      <c r="BY429" s="2" t="n">
        <v>0</v>
      </c>
      <c r="BZ429" s="2" t="n">
        <v>16.62</v>
      </c>
      <c r="CA429" s="2" t="n">
        <v>16.62</v>
      </c>
      <c r="CB429" s="2" t="n">
        <v>0</v>
      </c>
      <c r="CC429" s="2" t="n">
        <v>21.56</v>
      </c>
      <c r="CD429" s="2" t="n">
        <v>21.56</v>
      </c>
      <c r="CE429" s="2" t="n">
        <v>0</v>
      </c>
      <c r="CF429" s="2" t="n">
        <v>29.51</v>
      </c>
      <c r="CG429" s="2" t="n">
        <v>29.51</v>
      </c>
      <c r="CH429" s="2" t="n">
        <v>0</v>
      </c>
      <c r="CI429" s="2" t="n">
        <v>38.52</v>
      </c>
      <c r="CJ429" s="2" t="n">
        <v>38.52</v>
      </c>
      <c r="CK429" s="2" t="n">
        <v>0</v>
      </c>
      <c r="CL429" s="2" t="n">
        <v>52.61</v>
      </c>
      <c r="CM429" s="2" t="n">
        <v>52.97</v>
      </c>
      <c r="CN429" s="2" t="n">
        <v>0</v>
      </c>
      <c r="CO429" s="2" t="n">
        <v>60.56</v>
      </c>
      <c r="CP429" s="2" t="n">
        <v>61.04</v>
      </c>
      <c r="CQ429" s="2" t="n">
        <v>0</v>
      </c>
      <c r="CR429" s="2" t="n">
        <v>67.95</v>
      </c>
      <c r="CS429" s="2" t="n">
        <v>67.95</v>
      </c>
      <c r="CT429" s="2" t="n">
        <v>0</v>
      </c>
      <c r="CU429" s="2" t="n">
        <v>80.36</v>
      </c>
      <c r="CV429" s="2" t="n">
        <v>80.36</v>
      </c>
      <c r="CW429" s="2" t="n">
        <v>0</v>
      </c>
      <c r="CX429" s="2" t="n">
        <v>91.52</v>
      </c>
      <c r="CY429" s="2" t="n">
        <v>91.52</v>
      </c>
      <c r="CZ429" s="2" t="n">
        <v>0</v>
      </c>
      <c r="DA429" s="2" t="n">
        <v>96.2</v>
      </c>
      <c r="DB429" s="2" t="n">
        <v>96.2</v>
      </c>
      <c r="DC429" s="2" t="n">
        <v>0</v>
      </c>
      <c r="DD429" s="2" t="n">
        <v>98.98999999999999</v>
      </c>
      <c r="DE429" s="2" t="n">
        <v>98.98999999999999</v>
      </c>
      <c r="DF429" s="2" t="n">
        <v>0</v>
      </c>
      <c r="DG429" s="2" t="n">
        <v>100</v>
      </c>
      <c r="DH429" s="2" t="n">
        <v>100</v>
      </c>
      <c r="DI429" s="2" t="n">
        <v>0</v>
      </c>
      <c r="DJ429" s="2" t="n">
        <v>100</v>
      </c>
      <c r="DK429" s="2" t="n">
        <v>100</v>
      </c>
      <c r="DL429" s="2" t="n">
        <v>0</v>
      </c>
      <c r="DM429" s="2" t="n">
        <v>100</v>
      </c>
      <c r="DN429" s="2" t="n">
        <v>100</v>
      </c>
      <c r="DO429" s="2" t="n">
        <v>0</v>
      </c>
      <c r="DP429" s="2" t="n">
        <v>100</v>
      </c>
      <c r="DQ429" s="2" t="n">
        <v>100</v>
      </c>
      <c r="DR429" s="2" t="n">
        <v>0</v>
      </c>
      <c r="DS429" s="2" t="n">
        <v>100</v>
      </c>
      <c r="DT429" s="2" t="n">
        <v>100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18/11/2026</t>
        </is>
      </c>
      <c r="E430" s="2" t="inlineStr">
        <is>
          <t>17/01/2028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4.03</v>
      </c>
      <c r="BR430" s="2" t="n">
        <v>3.3</v>
      </c>
      <c r="BS430" s="2" t="n">
        <v>0</v>
      </c>
      <c r="BT430" s="2" t="n">
        <v>7.26</v>
      </c>
      <c r="BU430" s="2" t="n">
        <v>6.97</v>
      </c>
      <c r="BV430" s="2" t="n">
        <v>0</v>
      </c>
      <c r="BW430" s="2" t="n">
        <v>14.9</v>
      </c>
      <c r="BX430" s="2" t="n">
        <v>14.9</v>
      </c>
      <c r="BY430" s="2" t="n">
        <v>0</v>
      </c>
      <c r="BZ430" s="2" t="n">
        <v>16.62</v>
      </c>
      <c r="CA430" s="2" t="n">
        <v>16.62</v>
      </c>
      <c r="CB430" s="2" t="n">
        <v>0</v>
      </c>
      <c r="CC430" s="2" t="n">
        <v>21.56</v>
      </c>
      <c r="CD430" s="2" t="n">
        <v>21.56</v>
      </c>
      <c r="CE430" s="2" t="n">
        <v>0</v>
      </c>
      <c r="CF430" s="2" t="n">
        <v>29.51</v>
      </c>
      <c r="CG430" s="2" t="n">
        <v>29.51</v>
      </c>
      <c r="CH430" s="2" t="n">
        <v>0</v>
      </c>
      <c r="CI430" s="2" t="n">
        <v>38.52</v>
      </c>
      <c r="CJ430" s="2" t="n">
        <v>38.52</v>
      </c>
      <c r="CK430" s="2" t="n">
        <v>0</v>
      </c>
      <c r="CL430" s="2" t="n">
        <v>52.61</v>
      </c>
      <c r="CM430" s="2" t="n">
        <v>52.97</v>
      </c>
      <c r="CN430" s="2" t="n">
        <v>0</v>
      </c>
      <c r="CO430" s="2" t="n">
        <v>60.56</v>
      </c>
      <c r="CP430" s="2" t="n">
        <v>61.04</v>
      </c>
      <c r="CQ430" s="2" t="n">
        <v>0</v>
      </c>
      <c r="CR430" s="2" t="n">
        <v>67.95</v>
      </c>
      <c r="CS430" s="2" t="n">
        <v>67.95</v>
      </c>
      <c r="CT430" s="2" t="n">
        <v>0</v>
      </c>
      <c r="CU430" s="2" t="n">
        <v>80.36</v>
      </c>
      <c r="CV430" s="2" t="n">
        <v>80.36</v>
      </c>
      <c r="CW430" s="2" t="n">
        <v>0</v>
      </c>
      <c r="CX430" s="2" t="n">
        <v>91.52</v>
      </c>
      <c r="CY430" s="2" t="n">
        <v>91.52</v>
      </c>
      <c r="CZ430" s="2" t="n">
        <v>0</v>
      </c>
      <c r="DA430" s="2" t="n">
        <v>96.2</v>
      </c>
      <c r="DB430" s="2" t="n">
        <v>96.2</v>
      </c>
      <c r="DC430" s="2" t="n">
        <v>0</v>
      </c>
      <c r="DD430" s="2" t="n">
        <v>98.98999999999999</v>
      </c>
      <c r="DE430" s="2" t="n">
        <v>98.98999999999999</v>
      </c>
      <c r="DF430" s="2" t="n">
        <v>0</v>
      </c>
      <c r="DG430" s="2" t="n">
        <v>100</v>
      </c>
      <c r="DH430" s="2" t="n">
        <v>100</v>
      </c>
      <c r="DI430" s="2" t="n">
        <v>0</v>
      </c>
      <c r="DJ430" s="2" t="n">
        <v>100</v>
      </c>
      <c r="DK430" s="2" t="n">
        <v>100</v>
      </c>
      <c r="DL430" s="2" t="n">
        <v>0</v>
      </c>
      <c r="DM430" s="2" t="n">
        <v>100</v>
      </c>
      <c r="DN430" s="2" t="n">
        <v>100</v>
      </c>
      <c r="DO430" s="2" t="n">
        <v>0</v>
      </c>
      <c r="DP430" s="2" t="n">
        <v>100</v>
      </c>
      <c r="DQ430" s="2" t="n">
        <v>100</v>
      </c>
      <c r="DR430" s="2" t="n">
        <v>0</v>
      </c>
      <c r="DS430" s="2" t="n">
        <v>100</v>
      </c>
      <c r="DT430" s="2" t="n">
        <v>100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18/11/2026</t>
        </is>
      </c>
      <c r="E431" s="2" t="inlineStr">
        <is>
          <t>17/01/2028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4.03</v>
      </c>
      <c r="BR431" s="2" t="n">
        <v>3.3</v>
      </c>
      <c r="BS431" s="2" t="n">
        <v>0</v>
      </c>
      <c r="BT431" s="2" t="n">
        <v>7.26</v>
      </c>
      <c r="BU431" s="2" t="n">
        <v>6.97</v>
      </c>
      <c r="BV431" s="2" t="n">
        <v>0</v>
      </c>
      <c r="BW431" s="2" t="n">
        <v>14.9</v>
      </c>
      <c r="BX431" s="2" t="n">
        <v>14.9</v>
      </c>
      <c r="BY431" s="2" t="n">
        <v>0</v>
      </c>
      <c r="BZ431" s="2" t="n">
        <v>16.62</v>
      </c>
      <c r="CA431" s="2" t="n">
        <v>16.62</v>
      </c>
      <c r="CB431" s="2" t="n">
        <v>0</v>
      </c>
      <c r="CC431" s="2" t="n">
        <v>21.56</v>
      </c>
      <c r="CD431" s="2" t="n">
        <v>21.56</v>
      </c>
      <c r="CE431" s="2" t="n">
        <v>0</v>
      </c>
      <c r="CF431" s="2" t="n">
        <v>29.51</v>
      </c>
      <c r="CG431" s="2" t="n">
        <v>29.51</v>
      </c>
      <c r="CH431" s="2" t="n">
        <v>0</v>
      </c>
      <c r="CI431" s="2" t="n">
        <v>38.52</v>
      </c>
      <c r="CJ431" s="2" t="n">
        <v>38.52</v>
      </c>
      <c r="CK431" s="2" t="n">
        <v>0</v>
      </c>
      <c r="CL431" s="2" t="n">
        <v>52.61</v>
      </c>
      <c r="CM431" s="2" t="n">
        <v>52.97</v>
      </c>
      <c r="CN431" s="2" t="n">
        <v>0</v>
      </c>
      <c r="CO431" s="2" t="n">
        <v>60.56</v>
      </c>
      <c r="CP431" s="2" t="n">
        <v>61.04</v>
      </c>
      <c r="CQ431" s="2" t="n">
        <v>0</v>
      </c>
      <c r="CR431" s="2" t="n">
        <v>67.95</v>
      </c>
      <c r="CS431" s="2" t="n">
        <v>67.95</v>
      </c>
      <c r="CT431" s="2" t="n">
        <v>0</v>
      </c>
      <c r="CU431" s="2" t="n">
        <v>80.36</v>
      </c>
      <c r="CV431" s="2" t="n">
        <v>80.36</v>
      </c>
      <c r="CW431" s="2" t="n">
        <v>0</v>
      </c>
      <c r="CX431" s="2" t="n">
        <v>91.52</v>
      </c>
      <c r="CY431" s="2" t="n">
        <v>91.52</v>
      </c>
      <c r="CZ431" s="2" t="n">
        <v>0</v>
      </c>
      <c r="DA431" s="2" t="n">
        <v>96.2</v>
      </c>
      <c r="DB431" s="2" t="n">
        <v>96.2</v>
      </c>
      <c r="DC431" s="2" t="n">
        <v>0</v>
      </c>
      <c r="DD431" s="2" t="n">
        <v>98.98999999999999</v>
      </c>
      <c r="DE431" s="2" t="n">
        <v>98.98999999999999</v>
      </c>
      <c r="DF431" s="2" t="n">
        <v>0</v>
      </c>
      <c r="DG431" s="2" t="n">
        <v>100</v>
      </c>
      <c r="DH431" s="2" t="n">
        <v>100</v>
      </c>
      <c r="DI431" s="2" t="n">
        <v>0</v>
      </c>
      <c r="DJ431" s="2" t="n">
        <v>100</v>
      </c>
      <c r="DK431" s="2" t="n">
        <v>100</v>
      </c>
      <c r="DL431" s="2" t="n">
        <v>0</v>
      </c>
      <c r="DM431" s="2" t="n">
        <v>100</v>
      </c>
      <c r="DN431" s="2" t="n">
        <v>100</v>
      </c>
      <c r="DO431" s="2" t="n">
        <v>0</v>
      </c>
      <c r="DP431" s="2" t="n">
        <v>100</v>
      </c>
      <c r="DQ431" s="2" t="n">
        <v>100</v>
      </c>
      <c r="DR431" s="2" t="n">
        <v>0</v>
      </c>
      <c r="DS431" s="2" t="n">
        <v>100</v>
      </c>
      <c r="DT431" s="2" t="n">
        <v>100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18/11/2026</t>
        </is>
      </c>
      <c r="E432" s="2" t="inlineStr">
        <is>
          <t>17/01/2028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4.03</v>
      </c>
      <c r="BR432" s="2" t="n">
        <v>3.3</v>
      </c>
      <c r="BS432" s="2" t="n">
        <v>0</v>
      </c>
      <c r="BT432" s="2" t="n">
        <v>7.26</v>
      </c>
      <c r="BU432" s="2" t="n">
        <v>6.97</v>
      </c>
      <c r="BV432" s="2" t="n">
        <v>0</v>
      </c>
      <c r="BW432" s="2" t="n">
        <v>14.9</v>
      </c>
      <c r="BX432" s="2" t="n">
        <v>14.9</v>
      </c>
      <c r="BY432" s="2" t="n">
        <v>0</v>
      </c>
      <c r="BZ432" s="2" t="n">
        <v>16.62</v>
      </c>
      <c r="CA432" s="2" t="n">
        <v>16.62</v>
      </c>
      <c r="CB432" s="2" t="n">
        <v>0</v>
      </c>
      <c r="CC432" s="2" t="n">
        <v>21.56</v>
      </c>
      <c r="CD432" s="2" t="n">
        <v>21.56</v>
      </c>
      <c r="CE432" s="2" t="n">
        <v>0</v>
      </c>
      <c r="CF432" s="2" t="n">
        <v>29.51</v>
      </c>
      <c r="CG432" s="2" t="n">
        <v>29.51</v>
      </c>
      <c r="CH432" s="2" t="n">
        <v>0</v>
      </c>
      <c r="CI432" s="2" t="n">
        <v>38.52</v>
      </c>
      <c r="CJ432" s="2" t="n">
        <v>38.52</v>
      </c>
      <c r="CK432" s="2" t="n">
        <v>0</v>
      </c>
      <c r="CL432" s="2" t="n">
        <v>52.61</v>
      </c>
      <c r="CM432" s="2" t="n">
        <v>52.97</v>
      </c>
      <c r="CN432" s="2" t="n">
        <v>0</v>
      </c>
      <c r="CO432" s="2" t="n">
        <v>60.56</v>
      </c>
      <c r="CP432" s="2" t="n">
        <v>61.04</v>
      </c>
      <c r="CQ432" s="2" t="n">
        <v>0</v>
      </c>
      <c r="CR432" s="2" t="n">
        <v>67.95</v>
      </c>
      <c r="CS432" s="2" t="n">
        <v>67.95</v>
      </c>
      <c r="CT432" s="2" t="n">
        <v>0</v>
      </c>
      <c r="CU432" s="2" t="n">
        <v>80.36</v>
      </c>
      <c r="CV432" s="2" t="n">
        <v>80.36</v>
      </c>
      <c r="CW432" s="2" t="n">
        <v>0</v>
      </c>
      <c r="CX432" s="2" t="n">
        <v>91.52</v>
      </c>
      <c r="CY432" s="2" t="n">
        <v>91.52</v>
      </c>
      <c r="CZ432" s="2" t="n">
        <v>0</v>
      </c>
      <c r="DA432" s="2" t="n">
        <v>96.2</v>
      </c>
      <c r="DB432" s="2" t="n">
        <v>96.2</v>
      </c>
      <c r="DC432" s="2" t="n">
        <v>0</v>
      </c>
      <c r="DD432" s="2" t="n">
        <v>98.98999999999999</v>
      </c>
      <c r="DE432" s="2" t="n">
        <v>98.98999999999999</v>
      </c>
      <c r="DF432" s="2" t="n">
        <v>0</v>
      </c>
      <c r="DG432" s="2" t="n">
        <v>100</v>
      </c>
      <c r="DH432" s="2" t="n">
        <v>100</v>
      </c>
      <c r="DI432" s="2" t="n">
        <v>0</v>
      </c>
      <c r="DJ432" s="2" t="n">
        <v>100</v>
      </c>
      <c r="DK432" s="2" t="n">
        <v>100</v>
      </c>
      <c r="DL432" s="2" t="n">
        <v>0</v>
      </c>
      <c r="DM432" s="2" t="n">
        <v>100</v>
      </c>
      <c r="DN432" s="2" t="n">
        <v>100</v>
      </c>
      <c r="DO432" s="2" t="n">
        <v>0</v>
      </c>
      <c r="DP432" s="2" t="n">
        <v>100</v>
      </c>
      <c r="DQ432" s="2" t="n">
        <v>100</v>
      </c>
      <c r="DR432" s="2" t="n">
        <v>0</v>
      </c>
      <c r="DS432" s="2" t="n">
        <v>100</v>
      </c>
      <c r="DT432" s="2" t="n">
        <v>100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18/11/2026</t>
        </is>
      </c>
      <c r="E433" s="2" t="inlineStr">
        <is>
          <t>17/01/2028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4.03</v>
      </c>
      <c r="BR433" s="2" t="n">
        <v>3.3</v>
      </c>
      <c r="BS433" s="2" t="n">
        <v>0</v>
      </c>
      <c r="BT433" s="2" t="n">
        <v>7.26</v>
      </c>
      <c r="BU433" s="2" t="n">
        <v>6.97</v>
      </c>
      <c r="BV433" s="2" t="n">
        <v>0</v>
      </c>
      <c r="BW433" s="2" t="n">
        <v>14.9</v>
      </c>
      <c r="BX433" s="2" t="n">
        <v>14.9</v>
      </c>
      <c r="BY433" s="2" t="n">
        <v>0</v>
      </c>
      <c r="BZ433" s="2" t="n">
        <v>16.62</v>
      </c>
      <c r="CA433" s="2" t="n">
        <v>16.62</v>
      </c>
      <c r="CB433" s="2" t="n">
        <v>0</v>
      </c>
      <c r="CC433" s="2" t="n">
        <v>21.56</v>
      </c>
      <c r="CD433" s="2" t="n">
        <v>21.56</v>
      </c>
      <c r="CE433" s="2" t="n">
        <v>0</v>
      </c>
      <c r="CF433" s="2" t="n">
        <v>29.51</v>
      </c>
      <c r="CG433" s="2" t="n">
        <v>29.51</v>
      </c>
      <c r="CH433" s="2" t="n">
        <v>0</v>
      </c>
      <c r="CI433" s="2" t="n">
        <v>38.52</v>
      </c>
      <c r="CJ433" s="2" t="n">
        <v>38.52</v>
      </c>
      <c r="CK433" s="2" t="n">
        <v>0</v>
      </c>
      <c r="CL433" s="2" t="n">
        <v>52.61</v>
      </c>
      <c r="CM433" s="2" t="n">
        <v>52.97</v>
      </c>
      <c r="CN433" s="2" t="n">
        <v>0</v>
      </c>
      <c r="CO433" s="2" t="n">
        <v>60.56</v>
      </c>
      <c r="CP433" s="2" t="n">
        <v>61.04</v>
      </c>
      <c r="CQ433" s="2" t="n">
        <v>0</v>
      </c>
      <c r="CR433" s="2" t="n">
        <v>67.95</v>
      </c>
      <c r="CS433" s="2" t="n">
        <v>67.95</v>
      </c>
      <c r="CT433" s="2" t="n">
        <v>0</v>
      </c>
      <c r="CU433" s="2" t="n">
        <v>80.36</v>
      </c>
      <c r="CV433" s="2" t="n">
        <v>80.36</v>
      </c>
      <c r="CW433" s="2" t="n">
        <v>0</v>
      </c>
      <c r="CX433" s="2" t="n">
        <v>91.52</v>
      </c>
      <c r="CY433" s="2" t="n">
        <v>91.52</v>
      </c>
      <c r="CZ433" s="2" t="n">
        <v>0</v>
      </c>
      <c r="DA433" s="2" t="n">
        <v>96.2</v>
      </c>
      <c r="DB433" s="2" t="n">
        <v>96.2</v>
      </c>
      <c r="DC433" s="2" t="n">
        <v>0</v>
      </c>
      <c r="DD433" s="2" t="n">
        <v>98.98999999999999</v>
      </c>
      <c r="DE433" s="2" t="n">
        <v>98.98999999999999</v>
      </c>
      <c r="DF433" s="2" t="n">
        <v>0</v>
      </c>
      <c r="DG433" s="2" t="n">
        <v>100</v>
      </c>
      <c r="DH433" s="2" t="n">
        <v>100</v>
      </c>
      <c r="DI433" s="2" t="n">
        <v>0</v>
      </c>
      <c r="DJ433" s="2" t="n">
        <v>100</v>
      </c>
      <c r="DK433" s="2" t="n">
        <v>100</v>
      </c>
      <c r="DL433" s="2" t="n">
        <v>0</v>
      </c>
      <c r="DM433" s="2" t="n">
        <v>100</v>
      </c>
      <c r="DN433" s="2" t="n">
        <v>100</v>
      </c>
      <c r="DO433" s="2" t="n">
        <v>0</v>
      </c>
      <c r="DP433" s="2" t="n">
        <v>100</v>
      </c>
      <c r="DQ433" s="2" t="n">
        <v>100</v>
      </c>
      <c r="DR433" s="2" t="n">
        <v>0</v>
      </c>
      <c r="DS433" s="2" t="n">
        <v>100</v>
      </c>
      <c r="DT433" s="2" t="n">
        <v>100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18/11/2026</t>
        </is>
      </c>
      <c r="E434" s="2" t="inlineStr">
        <is>
          <t>17/01/2028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4.03</v>
      </c>
      <c r="BR434" s="2" t="n">
        <v>3.3</v>
      </c>
      <c r="BS434" s="2" t="n">
        <v>0</v>
      </c>
      <c r="BT434" s="2" t="n">
        <v>7.26</v>
      </c>
      <c r="BU434" s="2" t="n">
        <v>6.97</v>
      </c>
      <c r="BV434" s="2" t="n">
        <v>0</v>
      </c>
      <c r="BW434" s="2" t="n">
        <v>14.9</v>
      </c>
      <c r="BX434" s="2" t="n">
        <v>14.9</v>
      </c>
      <c r="BY434" s="2" t="n">
        <v>0</v>
      </c>
      <c r="BZ434" s="2" t="n">
        <v>16.62</v>
      </c>
      <c r="CA434" s="2" t="n">
        <v>16.62</v>
      </c>
      <c r="CB434" s="2" t="n">
        <v>0</v>
      </c>
      <c r="CC434" s="2" t="n">
        <v>21.56</v>
      </c>
      <c r="CD434" s="2" t="n">
        <v>21.56</v>
      </c>
      <c r="CE434" s="2" t="n">
        <v>0</v>
      </c>
      <c r="CF434" s="2" t="n">
        <v>29.51</v>
      </c>
      <c r="CG434" s="2" t="n">
        <v>29.51</v>
      </c>
      <c r="CH434" s="2" t="n">
        <v>0</v>
      </c>
      <c r="CI434" s="2" t="n">
        <v>38.52</v>
      </c>
      <c r="CJ434" s="2" t="n">
        <v>38.52</v>
      </c>
      <c r="CK434" s="2" t="n">
        <v>0</v>
      </c>
      <c r="CL434" s="2" t="n">
        <v>52.61</v>
      </c>
      <c r="CM434" s="2" t="n">
        <v>52.97</v>
      </c>
      <c r="CN434" s="2" t="n">
        <v>0</v>
      </c>
      <c r="CO434" s="2" t="n">
        <v>60.56</v>
      </c>
      <c r="CP434" s="2" t="n">
        <v>61.04</v>
      </c>
      <c r="CQ434" s="2" t="n">
        <v>0</v>
      </c>
      <c r="CR434" s="2" t="n">
        <v>67.95</v>
      </c>
      <c r="CS434" s="2" t="n">
        <v>67.95</v>
      </c>
      <c r="CT434" s="2" t="n">
        <v>0</v>
      </c>
      <c r="CU434" s="2" t="n">
        <v>80.36</v>
      </c>
      <c r="CV434" s="2" t="n">
        <v>80.36</v>
      </c>
      <c r="CW434" s="2" t="n">
        <v>0</v>
      </c>
      <c r="CX434" s="2" t="n">
        <v>91.52</v>
      </c>
      <c r="CY434" s="2" t="n">
        <v>91.52</v>
      </c>
      <c r="CZ434" s="2" t="n">
        <v>0</v>
      </c>
      <c r="DA434" s="2" t="n">
        <v>96.2</v>
      </c>
      <c r="DB434" s="2" t="n">
        <v>96.2</v>
      </c>
      <c r="DC434" s="2" t="n">
        <v>0</v>
      </c>
      <c r="DD434" s="2" t="n">
        <v>98.98999999999999</v>
      </c>
      <c r="DE434" s="2" t="n">
        <v>98.98999999999999</v>
      </c>
      <c r="DF434" s="2" t="n">
        <v>0</v>
      </c>
      <c r="DG434" s="2" t="n">
        <v>100</v>
      </c>
      <c r="DH434" s="2" t="n">
        <v>100</v>
      </c>
      <c r="DI434" s="2" t="n">
        <v>0</v>
      </c>
      <c r="DJ434" s="2" t="n">
        <v>100</v>
      </c>
      <c r="DK434" s="2" t="n">
        <v>100</v>
      </c>
      <c r="DL434" s="2" t="n">
        <v>0</v>
      </c>
      <c r="DM434" s="2" t="n">
        <v>100</v>
      </c>
      <c r="DN434" s="2" t="n">
        <v>100</v>
      </c>
      <c r="DO434" s="2" t="n">
        <v>0</v>
      </c>
      <c r="DP434" s="2" t="n">
        <v>100</v>
      </c>
      <c r="DQ434" s="2" t="n">
        <v>100</v>
      </c>
      <c r="DR434" s="2" t="n">
        <v>0</v>
      </c>
      <c r="DS434" s="2" t="n">
        <v>100</v>
      </c>
      <c r="DT434" s="2" t="n">
        <v>100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18/11/2026</t>
        </is>
      </c>
      <c r="E435" s="2" t="inlineStr">
        <is>
          <t>17/01/2028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4.03</v>
      </c>
      <c r="BR435" s="2" t="n">
        <v>3.3</v>
      </c>
      <c r="BS435" s="2" t="n">
        <v>0</v>
      </c>
      <c r="BT435" s="2" t="n">
        <v>7.26</v>
      </c>
      <c r="BU435" s="2" t="n">
        <v>6.97</v>
      </c>
      <c r="BV435" s="2" t="n">
        <v>0</v>
      </c>
      <c r="BW435" s="2" t="n">
        <v>14.9</v>
      </c>
      <c r="BX435" s="2" t="n">
        <v>14.9</v>
      </c>
      <c r="BY435" s="2" t="n">
        <v>0</v>
      </c>
      <c r="BZ435" s="2" t="n">
        <v>16.62</v>
      </c>
      <c r="CA435" s="2" t="n">
        <v>16.62</v>
      </c>
      <c r="CB435" s="2" t="n">
        <v>0</v>
      </c>
      <c r="CC435" s="2" t="n">
        <v>21.56</v>
      </c>
      <c r="CD435" s="2" t="n">
        <v>21.56</v>
      </c>
      <c r="CE435" s="2" t="n">
        <v>0</v>
      </c>
      <c r="CF435" s="2" t="n">
        <v>29.51</v>
      </c>
      <c r="CG435" s="2" t="n">
        <v>29.51</v>
      </c>
      <c r="CH435" s="2" t="n">
        <v>0</v>
      </c>
      <c r="CI435" s="2" t="n">
        <v>38.52</v>
      </c>
      <c r="CJ435" s="2" t="n">
        <v>38.52</v>
      </c>
      <c r="CK435" s="2" t="n">
        <v>0</v>
      </c>
      <c r="CL435" s="2" t="n">
        <v>52.61</v>
      </c>
      <c r="CM435" s="2" t="n">
        <v>52.97</v>
      </c>
      <c r="CN435" s="2" t="n">
        <v>0</v>
      </c>
      <c r="CO435" s="2" t="n">
        <v>60.56</v>
      </c>
      <c r="CP435" s="2" t="n">
        <v>61.04</v>
      </c>
      <c r="CQ435" s="2" t="n">
        <v>0</v>
      </c>
      <c r="CR435" s="2" t="n">
        <v>67.95</v>
      </c>
      <c r="CS435" s="2" t="n">
        <v>67.95</v>
      </c>
      <c r="CT435" s="2" t="n">
        <v>0</v>
      </c>
      <c r="CU435" s="2" t="n">
        <v>80.36</v>
      </c>
      <c r="CV435" s="2" t="n">
        <v>80.36</v>
      </c>
      <c r="CW435" s="2" t="n">
        <v>0</v>
      </c>
      <c r="CX435" s="2" t="n">
        <v>91.52</v>
      </c>
      <c r="CY435" s="2" t="n">
        <v>91.52</v>
      </c>
      <c r="CZ435" s="2" t="n">
        <v>0</v>
      </c>
      <c r="DA435" s="2" t="n">
        <v>96.2</v>
      </c>
      <c r="DB435" s="2" t="n">
        <v>96.2</v>
      </c>
      <c r="DC435" s="2" t="n">
        <v>0</v>
      </c>
      <c r="DD435" s="2" t="n">
        <v>98.98999999999999</v>
      </c>
      <c r="DE435" s="2" t="n">
        <v>98.98999999999999</v>
      </c>
      <c r="DF435" s="2" t="n">
        <v>0</v>
      </c>
      <c r="DG435" s="2" t="n">
        <v>100</v>
      </c>
      <c r="DH435" s="2" t="n">
        <v>100</v>
      </c>
      <c r="DI435" s="2" t="n">
        <v>0</v>
      </c>
      <c r="DJ435" s="2" t="n">
        <v>100</v>
      </c>
      <c r="DK435" s="2" t="n">
        <v>100</v>
      </c>
      <c r="DL435" s="2" t="n">
        <v>0</v>
      </c>
      <c r="DM435" s="2" t="n">
        <v>100</v>
      </c>
      <c r="DN435" s="2" t="n">
        <v>100</v>
      </c>
      <c r="DO435" s="2" t="n">
        <v>0</v>
      </c>
      <c r="DP435" s="2" t="n">
        <v>100</v>
      </c>
      <c r="DQ435" s="2" t="n">
        <v>100</v>
      </c>
      <c r="DR435" s="2" t="n">
        <v>0</v>
      </c>
      <c r="DS435" s="2" t="n">
        <v>100</v>
      </c>
      <c r="DT435" s="2" t="n">
        <v>100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18/11/2026</t>
        </is>
      </c>
      <c r="E436" s="2" t="inlineStr">
        <is>
          <t>17/01/2028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4.03</v>
      </c>
      <c r="BR436" s="2" t="n">
        <v>3.3</v>
      </c>
      <c r="BS436" s="2" t="n">
        <v>0</v>
      </c>
      <c r="BT436" s="2" t="n">
        <v>7.26</v>
      </c>
      <c r="BU436" s="2" t="n">
        <v>6.97</v>
      </c>
      <c r="BV436" s="2" t="n">
        <v>0</v>
      </c>
      <c r="BW436" s="2" t="n">
        <v>14.9</v>
      </c>
      <c r="BX436" s="2" t="n">
        <v>14.9</v>
      </c>
      <c r="BY436" s="2" t="n">
        <v>0</v>
      </c>
      <c r="BZ436" s="2" t="n">
        <v>16.62</v>
      </c>
      <c r="CA436" s="2" t="n">
        <v>16.62</v>
      </c>
      <c r="CB436" s="2" t="n">
        <v>0</v>
      </c>
      <c r="CC436" s="2" t="n">
        <v>21.56</v>
      </c>
      <c r="CD436" s="2" t="n">
        <v>21.56</v>
      </c>
      <c r="CE436" s="2" t="n">
        <v>0</v>
      </c>
      <c r="CF436" s="2" t="n">
        <v>29.51</v>
      </c>
      <c r="CG436" s="2" t="n">
        <v>29.51</v>
      </c>
      <c r="CH436" s="2" t="n">
        <v>0</v>
      </c>
      <c r="CI436" s="2" t="n">
        <v>38.52</v>
      </c>
      <c r="CJ436" s="2" t="n">
        <v>38.52</v>
      </c>
      <c r="CK436" s="2" t="n">
        <v>0</v>
      </c>
      <c r="CL436" s="2" t="n">
        <v>52.61</v>
      </c>
      <c r="CM436" s="2" t="n">
        <v>52.97</v>
      </c>
      <c r="CN436" s="2" t="n">
        <v>0</v>
      </c>
      <c r="CO436" s="2" t="n">
        <v>60.56</v>
      </c>
      <c r="CP436" s="2" t="n">
        <v>61.04</v>
      </c>
      <c r="CQ436" s="2" t="n">
        <v>0</v>
      </c>
      <c r="CR436" s="2" t="n">
        <v>67.95</v>
      </c>
      <c r="CS436" s="2" t="n">
        <v>67.95</v>
      </c>
      <c r="CT436" s="2" t="n">
        <v>0</v>
      </c>
      <c r="CU436" s="2" t="n">
        <v>80.36</v>
      </c>
      <c r="CV436" s="2" t="n">
        <v>80.36</v>
      </c>
      <c r="CW436" s="2" t="n">
        <v>0</v>
      </c>
      <c r="CX436" s="2" t="n">
        <v>91.52</v>
      </c>
      <c r="CY436" s="2" t="n">
        <v>91.52</v>
      </c>
      <c r="CZ436" s="2" t="n">
        <v>0</v>
      </c>
      <c r="DA436" s="2" t="n">
        <v>96.2</v>
      </c>
      <c r="DB436" s="2" t="n">
        <v>96.2</v>
      </c>
      <c r="DC436" s="2" t="n">
        <v>0</v>
      </c>
      <c r="DD436" s="2" t="n">
        <v>98.98999999999999</v>
      </c>
      <c r="DE436" s="2" t="n">
        <v>98.98999999999999</v>
      </c>
      <c r="DF436" s="2" t="n">
        <v>0</v>
      </c>
      <c r="DG436" s="2" t="n">
        <v>100</v>
      </c>
      <c r="DH436" s="2" t="n">
        <v>100</v>
      </c>
      <c r="DI436" s="2" t="n">
        <v>0</v>
      </c>
      <c r="DJ436" s="2" t="n">
        <v>100</v>
      </c>
      <c r="DK436" s="2" t="n">
        <v>100</v>
      </c>
      <c r="DL436" s="2" t="n">
        <v>0</v>
      </c>
      <c r="DM436" s="2" t="n">
        <v>100</v>
      </c>
      <c r="DN436" s="2" t="n">
        <v>100</v>
      </c>
      <c r="DO436" s="2" t="n">
        <v>0</v>
      </c>
      <c r="DP436" s="2" t="n">
        <v>100</v>
      </c>
      <c r="DQ436" s="2" t="n">
        <v>100</v>
      </c>
      <c r="DR436" s="2" t="n">
        <v>0</v>
      </c>
      <c r="DS436" s="2" t="n">
        <v>100</v>
      </c>
      <c r="DT436" s="2" t="n">
        <v>100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18/11/2026</t>
        </is>
      </c>
      <c r="E437" s="2" t="inlineStr">
        <is>
          <t>17/01/2028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4.03</v>
      </c>
      <c r="BR437" s="2" t="n">
        <v>3.3</v>
      </c>
      <c r="BS437" s="2" t="n">
        <v>0</v>
      </c>
      <c r="BT437" s="2" t="n">
        <v>7.26</v>
      </c>
      <c r="BU437" s="2" t="n">
        <v>6.97</v>
      </c>
      <c r="BV437" s="2" t="n">
        <v>0</v>
      </c>
      <c r="BW437" s="2" t="n">
        <v>14.9</v>
      </c>
      <c r="BX437" s="2" t="n">
        <v>14.9</v>
      </c>
      <c r="BY437" s="2" t="n">
        <v>0</v>
      </c>
      <c r="BZ437" s="2" t="n">
        <v>16.62</v>
      </c>
      <c r="CA437" s="2" t="n">
        <v>16.62</v>
      </c>
      <c r="CB437" s="2" t="n">
        <v>0</v>
      </c>
      <c r="CC437" s="2" t="n">
        <v>21.56</v>
      </c>
      <c r="CD437" s="2" t="n">
        <v>21.56</v>
      </c>
      <c r="CE437" s="2" t="n">
        <v>0</v>
      </c>
      <c r="CF437" s="2" t="n">
        <v>29.51</v>
      </c>
      <c r="CG437" s="2" t="n">
        <v>29.51</v>
      </c>
      <c r="CH437" s="2" t="n">
        <v>0</v>
      </c>
      <c r="CI437" s="2" t="n">
        <v>38.52</v>
      </c>
      <c r="CJ437" s="2" t="n">
        <v>38.52</v>
      </c>
      <c r="CK437" s="2" t="n">
        <v>0</v>
      </c>
      <c r="CL437" s="2" t="n">
        <v>52.61</v>
      </c>
      <c r="CM437" s="2" t="n">
        <v>52.97</v>
      </c>
      <c r="CN437" s="2" t="n">
        <v>0</v>
      </c>
      <c r="CO437" s="2" t="n">
        <v>60.56</v>
      </c>
      <c r="CP437" s="2" t="n">
        <v>61.04</v>
      </c>
      <c r="CQ437" s="2" t="n">
        <v>0</v>
      </c>
      <c r="CR437" s="2" t="n">
        <v>67.95</v>
      </c>
      <c r="CS437" s="2" t="n">
        <v>67.95</v>
      </c>
      <c r="CT437" s="2" t="n">
        <v>0</v>
      </c>
      <c r="CU437" s="2" t="n">
        <v>80.36</v>
      </c>
      <c r="CV437" s="2" t="n">
        <v>80.36</v>
      </c>
      <c r="CW437" s="2" t="n">
        <v>0</v>
      </c>
      <c r="CX437" s="2" t="n">
        <v>91.52</v>
      </c>
      <c r="CY437" s="2" t="n">
        <v>91.52</v>
      </c>
      <c r="CZ437" s="2" t="n">
        <v>0</v>
      </c>
      <c r="DA437" s="2" t="n">
        <v>96.2</v>
      </c>
      <c r="DB437" s="2" t="n">
        <v>96.2</v>
      </c>
      <c r="DC437" s="2" t="n">
        <v>0</v>
      </c>
      <c r="DD437" s="2" t="n">
        <v>98.98999999999999</v>
      </c>
      <c r="DE437" s="2" t="n">
        <v>98.98999999999999</v>
      </c>
      <c r="DF437" s="2" t="n">
        <v>0</v>
      </c>
      <c r="DG437" s="2" t="n">
        <v>100</v>
      </c>
      <c r="DH437" s="2" t="n">
        <v>100</v>
      </c>
      <c r="DI437" s="2" t="n">
        <v>0</v>
      </c>
      <c r="DJ437" s="2" t="n">
        <v>100</v>
      </c>
      <c r="DK437" s="2" t="n">
        <v>100</v>
      </c>
      <c r="DL437" s="2" t="n">
        <v>0</v>
      </c>
      <c r="DM437" s="2" t="n">
        <v>100</v>
      </c>
      <c r="DN437" s="2" t="n">
        <v>100</v>
      </c>
      <c r="DO437" s="2" t="n">
        <v>0</v>
      </c>
      <c r="DP437" s="2" t="n">
        <v>100</v>
      </c>
      <c r="DQ437" s="2" t="n">
        <v>100</v>
      </c>
      <c r="DR437" s="2" t="n">
        <v>0</v>
      </c>
      <c r="DS437" s="2" t="n">
        <v>100</v>
      </c>
      <c r="DT437" s="2" t="n">
        <v>100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18/11/2026</t>
        </is>
      </c>
      <c r="E438" s="2" t="inlineStr">
        <is>
          <t>17/01/2028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4.03</v>
      </c>
      <c r="BR438" s="2" t="n">
        <v>3.3</v>
      </c>
      <c r="BS438" s="2" t="n">
        <v>0</v>
      </c>
      <c r="BT438" s="2" t="n">
        <v>7.26</v>
      </c>
      <c r="BU438" s="2" t="n">
        <v>6.97</v>
      </c>
      <c r="BV438" s="2" t="n">
        <v>0</v>
      </c>
      <c r="BW438" s="2" t="n">
        <v>14.9</v>
      </c>
      <c r="BX438" s="2" t="n">
        <v>14.9</v>
      </c>
      <c r="BY438" s="2" t="n">
        <v>0</v>
      </c>
      <c r="BZ438" s="2" t="n">
        <v>16.62</v>
      </c>
      <c r="CA438" s="2" t="n">
        <v>16.62</v>
      </c>
      <c r="CB438" s="2" t="n">
        <v>0</v>
      </c>
      <c r="CC438" s="2" t="n">
        <v>21.56</v>
      </c>
      <c r="CD438" s="2" t="n">
        <v>21.56</v>
      </c>
      <c r="CE438" s="2" t="n">
        <v>0</v>
      </c>
      <c r="CF438" s="2" t="n">
        <v>29.51</v>
      </c>
      <c r="CG438" s="2" t="n">
        <v>29.51</v>
      </c>
      <c r="CH438" s="2" t="n">
        <v>0</v>
      </c>
      <c r="CI438" s="2" t="n">
        <v>38.52</v>
      </c>
      <c r="CJ438" s="2" t="n">
        <v>38.52</v>
      </c>
      <c r="CK438" s="2" t="n">
        <v>0</v>
      </c>
      <c r="CL438" s="2" t="n">
        <v>52.61</v>
      </c>
      <c r="CM438" s="2" t="n">
        <v>52.97</v>
      </c>
      <c r="CN438" s="2" t="n">
        <v>0</v>
      </c>
      <c r="CO438" s="2" t="n">
        <v>60.56</v>
      </c>
      <c r="CP438" s="2" t="n">
        <v>61.04</v>
      </c>
      <c r="CQ438" s="2" t="n">
        <v>0</v>
      </c>
      <c r="CR438" s="2" t="n">
        <v>67.95</v>
      </c>
      <c r="CS438" s="2" t="n">
        <v>67.95</v>
      </c>
      <c r="CT438" s="2" t="n">
        <v>0</v>
      </c>
      <c r="CU438" s="2" t="n">
        <v>80.36</v>
      </c>
      <c r="CV438" s="2" t="n">
        <v>80.36</v>
      </c>
      <c r="CW438" s="2" t="n">
        <v>0</v>
      </c>
      <c r="CX438" s="2" t="n">
        <v>91.52</v>
      </c>
      <c r="CY438" s="2" t="n">
        <v>91.52</v>
      </c>
      <c r="CZ438" s="2" t="n">
        <v>0</v>
      </c>
      <c r="DA438" s="2" t="n">
        <v>96.2</v>
      </c>
      <c r="DB438" s="2" t="n">
        <v>96.2</v>
      </c>
      <c r="DC438" s="2" t="n">
        <v>0</v>
      </c>
      <c r="DD438" s="2" t="n">
        <v>98.98999999999999</v>
      </c>
      <c r="DE438" s="2" t="n">
        <v>98.98999999999999</v>
      </c>
      <c r="DF438" s="2" t="n">
        <v>0</v>
      </c>
      <c r="DG438" s="2" t="n">
        <v>100</v>
      </c>
      <c r="DH438" s="2" t="n">
        <v>100</v>
      </c>
      <c r="DI438" s="2" t="n">
        <v>0</v>
      </c>
      <c r="DJ438" s="2" t="n">
        <v>100</v>
      </c>
      <c r="DK438" s="2" t="n">
        <v>100</v>
      </c>
      <c r="DL438" s="2" t="n">
        <v>0</v>
      </c>
      <c r="DM438" s="2" t="n">
        <v>100</v>
      </c>
      <c r="DN438" s="2" t="n">
        <v>100</v>
      </c>
      <c r="DO438" s="2" t="n">
        <v>0</v>
      </c>
      <c r="DP438" s="2" t="n">
        <v>100</v>
      </c>
      <c r="DQ438" s="2" t="n">
        <v>100</v>
      </c>
      <c r="DR438" s="2" t="n">
        <v>0</v>
      </c>
      <c r="DS438" s="2" t="n">
        <v>100</v>
      </c>
      <c r="DT438" s="2" t="n">
        <v>100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18/11/2026</t>
        </is>
      </c>
      <c r="E439" s="2" t="inlineStr">
        <is>
          <t>17/01/2028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4.03</v>
      </c>
      <c r="BR439" s="2" t="n">
        <v>3.3</v>
      </c>
      <c r="BS439" s="2" t="n">
        <v>0</v>
      </c>
      <c r="BT439" s="2" t="n">
        <v>7.26</v>
      </c>
      <c r="BU439" s="2" t="n">
        <v>6.97</v>
      </c>
      <c r="BV439" s="2" t="n">
        <v>0</v>
      </c>
      <c r="BW439" s="2" t="n">
        <v>14.9</v>
      </c>
      <c r="BX439" s="2" t="n">
        <v>14.9</v>
      </c>
      <c r="BY439" s="2" t="n">
        <v>0</v>
      </c>
      <c r="BZ439" s="2" t="n">
        <v>16.62</v>
      </c>
      <c r="CA439" s="2" t="n">
        <v>16.62</v>
      </c>
      <c r="CB439" s="2" t="n">
        <v>0</v>
      </c>
      <c r="CC439" s="2" t="n">
        <v>21.56</v>
      </c>
      <c r="CD439" s="2" t="n">
        <v>21.56</v>
      </c>
      <c r="CE439" s="2" t="n">
        <v>0</v>
      </c>
      <c r="CF439" s="2" t="n">
        <v>29.51</v>
      </c>
      <c r="CG439" s="2" t="n">
        <v>29.51</v>
      </c>
      <c r="CH439" s="2" t="n">
        <v>0</v>
      </c>
      <c r="CI439" s="2" t="n">
        <v>38.52</v>
      </c>
      <c r="CJ439" s="2" t="n">
        <v>38.52</v>
      </c>
      <c r="CK439" s="2" t="n">
        <v>0</v>
      </c>
      <c r="CL439" s="2" t="n">
        <v>52.61</v>
      </c>
      <c r="CM439" s="2" t="n">
        <v>52.97</v>
      </c>
      <c r="CN439" s="2" t="n">
        <v>0</v>
      </c>
      <c r="CO439" s="2" t="n">
        <v>60.56</v>
      </c>
      <c r="CP439" s="2" t="n">
        <v>61.04</v>
      </c>
      <c r="CQ439" s="2" t="n">
        <v>0</v>
      </c>
      <c r="CR439" s="2" t="n">
        <v>67.95</v>
      </c>
      <c r="CS439" s="2" t="n">
        <v>67.95</v>
      </c>
      <c r="CT439" s="2" t="n">
        <v>0</v>
      </c>
      <c r="CU439" s="2" t="n">
        <v>80.36</v>
      </c>
      <c r="CV439" s="2" t="n">
        <v>80.36</v>
      </c>
      <c r="CW439" s="2" t="n">
        <v>0</v>
      </c>
      <c r="CX439" s="2" t="n">
        <v>91.52</v>
      </c>
      <c r="CY439" s="2" t="n">
        <v>91.52</v>
      </c>
      <c r="CZ439" s="2" t="n">
        <v>0</v>
      </c>
      <c r="DA439" s="2" t="n">
        <v>96.2</v>
      </c>
      <c r="DB439" s="2" t="n">
        <v>96.2</v>
      </c>
      <c r="DC439" s="2" t="n">
        <v>0</v>
      </c>
      <c r="DD439" s="2" t="n">
        <v>98.98999999999999</v>
      </c>
      <c r="DE439" s="2" t="n">
        <v>98.98999999999999</v>
      </c>
      <c r="DF439" s="2" t="n">
        <v>0</v>
      </c>
      <c r="DG439" s="2" t="n">
        <v>100</v>
      </c>
      <c r="DH439" s="2" t="n">
        <v>100</v>
      </c>
      <c r="DI439" s="2" t="n">
        <v>0</v>
      </c>
      <c r="DJ439" s="2" t="n">
        <v>100</v>
      </c>
      <c r="DK439" s="2" t="n">
        <v>100</v>
      </c>
      <c r="DL439" s="2" t="n">
        <v>0</v>
      </c>
      <c r="DM439" s="2" t="n">
        <v>100</v>
      </c>
      <c r="DN439" s="2" t="n">
        <v>100</v>
      </c>
      <c r="DO439" s="2" t="n">
        <v>0</v>
      </c>
      <c r="DP439" s="2" t="n">
        <v>100</v>
      </c>
      <c r="DQ439" s="2" t="n">
        <v>100</v>
      </c>
      <c r="DR439" s="2" t="n">
        <v>0</v>
      </c>
      <c r="DS439" s="2" t="n">
        <v>100</v>
      </c>
      <c r="DT439" s="2" t="n">
        <v>100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18/11/2026</t>
        </is>
      </c>
      <c r="E440" s="2" t="inlineStr">
        <is>
          <t>17/01/2028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4.03</v>
      </c>
      <c r="BR440" s="2" t="n">
        <v>3.3</v>
      </c>
      <c r="BS440" s="2" t="n">
        <v>0</v>
      </c>
      <c r="BT440" s="2" t="n">
        <v>7.26</v>
      </c>
      <c r="BU440" s="2" t="n">
        <v>6.97</v>
      </c>
      <c r="BV440" s="2" t="n">
        <v>0</v>
      </c>
      <c r="BW440" s="2" t="n">
        <v>14.9</v>
      </c>
      <c r="BX440" s="2" t="n">
        <v>14.9</v>
      </c>
      <c r="BY440" s="2" t="n">
        <v>0</v>
      </c>
      <c r="BZ440" s="2" t="n">
        <v>16.62</v>
      </c>
      <c r="CA440" s="2" t="n">
        <v>16.62</v>
      </c>
      <c r="CB440" s="2" t="n">
        <v>0</v>
      </c>
      <c r="CC440" s="2" t="n">
        <v>21.56</v>
      </c>
      <c r="CD440" s="2" t="n">
        <v>21.56</v>
      </c>
      <c r="CE440" s="2" t="n">
        <v>0</v>
      </c>
      <c r="CF440" s="2" t="n">
        <v>29.51</v>
      </c>
      <c r="CG440" s="2" t="n">
        <v>29.51</v>
      </c>
      <c r="CH440" s="2" t="n">
        <v>0</v>
      </c>
      <c r="CI440" s="2" t="n">
        <v>38.52</v>
      </c>
      <c r="CJ440" s="2" t="n">
        <v>38.52</v>
      </c>
      <c r="CK440" s="2" t="n">
        <v>0</v>
      </c>
      <c r="CL440" s="2" t="n">
        <v>52.61</v>
      </c>
      <c r="CM440" s="2" t="n">
        <v>52.97</v>
      </c>
      <c r="CN440" s="2" t="n">
        <v>0</v>
      </c>
      <c r="CO440" s="2" t="n">
        <v>60.56</v>
      </c>
      <c r="CP440" s="2" t="n">
        <v>61.04</v>
      </c>
      <c r="CQ440" s="2" t="n">
        <v>0</v>
      </c>
      <c r="CR440" s="2" t="n">
        <v>67.95</v>
      </c>
      <c r="CS440" s="2" t="n">
        <v>67.95</v>
      </c>
      <c r="CT440" s="2" t="n">
        <v>0</v>
      </c>
      <c r="CU440" s="2" t="n">
        <v>80.36</v>
      </c>
      <c r="CV440" s="2" t="n">
        <v>80.36</v>
      </c>
      <c r="CW440" s="2" t="n">
        <v>0</v>
      </c>
      <c r="CX440" s="2" t="n">
        <v>91.52</v>
      </c>
      <c r="CY440" s="2" t="n">
        <v>91.52</v>
      </c>
      <c r="CZ440" s="2" t="n">
        <v>0</v>
      </c>
      <c r="DA440" s="2" t="n">
        <v>96.2</v>
      </c>
      <c r="DB440" s="2" t="n">
        <v>96.2</v>
      </c>
      <c r="DC440" s="2" t="n">
        <v>0</v>
      </c>
      <c r="DD440" s="2" t="n">
        <v>98.98999999999999</v>
      </c>
      <c r="DE440" s="2" t="n">
        <v>98.98999999999999</v>
      </c>
      <c r="DF440" s="2" t="n">
        <v>0</v>
      </c>
      <c r="DG440" s="2" t="n">
        <v>100</v>
      </c>
      <c r="DH440" s="2" t="n">
        <v>100</v>
      </c>
      <c r="DI440" s="2" t="n">
        <v>0</v>
      </c>
      <c r="DJ440" s="2" t="n">
        <v>100</v>
      </c>
      <c r="DK440" s="2" t="n">
        <v>100</v>
      </c>
      <c r="DL440" s="2" t="n">
        <v>0</v>
      </c>
      <c r="DM440" s="2" t="n">
        <v>100</v>
      </c>
      <c r="DN440" s="2" t="n">
        <v>100</v>
      </c>
      <c r="DO440" s="2" t="n">
        <v>0</v>
      </c>
      <c r="DP440" s="2" t="n">
        <v>100</v>
      </c>
      <c r="DQ440" s="2" t="n">
        <v>100</v>
      </c>
      <c r="DR440" s="2" t="n">
        <v>0</v>
      </c>
      <c r="DS440" s="2" t="n">
        <v>100</v>
      </c>
      <c r="DT440" s="2" t="n">
        <v>100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18/11/2026</t>
        </is>
      </c>
      <c r="E441" s="2" t="inlineStr">
        <is>
          <t>17/01/2028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4.03</v>
      </c>
      <c r="BR441" s="2" t="n">
        <v>3.3</v>
      </c>
      <c r="BS441" s="2" t="n">
        <v>0</v>
      </c>
      <c r="BT441" s="2" t="n">
        <v>7.26</v>
      </c>
      <c r="BU441" s="2" t="n">
        <v>6.97</v>
      </c>
      <c r="BV441" s="2" t="n">
        <v>0</v>
      </c>
      <c r="BW441" s="2" t="n">
        <v>14.9</v>
      </c>
      <c r="BX441" s="2" t="n">
        <v>14.9</v>
      </c>
      <c r="BY441" s="2" t="n">
        <v>0</v>
      </c>
      <c r="BZ441" s="2" t="n">
        <v>16.62</v>
      </c>
      <c r="CA441" s="2" t="n">
        <v>16.62</v>
      </c>
      <c r="CB441" s="2" t="n">
        <v>0</v>
      </c>
      <c r="CC441" s="2" t="n">
        <v>21.56</v>
      </c>
      <c r="CD441" s="2" t="n">
        <v>21.56</v>
      </c>
      <c r="CE441" s="2" t="n">
        <v>0</v>
      </c>
      <c r="CF441" s="2" t="n">
        <v>29.51</v>
      </c>
      <c r="CG441" s="2" t="n">
        <v>29.51</v>
      </c>
      <c r="CH441" s="2" t="n">
        <v>0</v>
      </c>
      <c r="CI441" s="2" t="n">
        <v>38.52</v>
      </c>
      <c r="CJ441" s="2" t="n">
        <v>38.52</v>
      </c>
      <c r="CK441" s="2" t="n">
        <v>0</v>
      </c>
      <c r="CL441" s="2" t="n">
        <v>52.61</v>
      </c>
      <c r="CM441" s="2" t="n">
        <v>52.97</v>
      </c>
      <c r="CN441" s="2" t="n">
        <v>0</v>
      </c>
      <c r="CO441" s="2" t="n">
        <v>60.56</v>
      </c>
      <c r="CP441" s="2" t="n">
        <v>61.04</v>
      </c>
      <c r="CQ441" s="2" t="n">
        <v>0</v>
      </c>
      <c r="CR441" s="2" t="n">
        <v>67.95</v>
      </c>
      <c r="CS441" s="2" t="n">
        <v>67.95</v>
      </c>
      <c r="CT441" s="2" t="n">
        <v>0</v>
      </c>
      <c r="CU441" s="2" t="n">
        <v>80.36</v>
      </c>
      <c r="CV441" s="2" t="n">
        <v>80.36</v>
      </c>
      <c r="CW441" s="2" t="n">
        <v>0</v>
      </c>
      <c r="CX441" s="2" t="n">
        <v>91.52</v>
      </c>
      <c r="CY441" s="2" t="n">
        <v>91.52</v>
      </c>
      <c r="CZ441" s="2" t="n">
        <v>0</v>
      </c>
      <c r="DA441" s="2" t="n">
        <v>96.2</v>
      </c>
      <c r="DB441" s="2" t="n">
        <v>96.2</v>
      </c>
      <c r="DC441" s="2" t="n">
        <v>0</v>
      </c>
      <c r="DD441" s="2" t="n">
        <v>98.98999999999999</v>
      </c>
      <c r="DE441" s="2" t="n">
        <v>98.98999999999999</v>
      </c>
      <c r="DF441" s="2" t="n">
        <v>0</v>
      </c>
      <c r="DG441" s="2" t="n">
        <v>100</v>
      </c>
      <c r="DH441" s="2" t="n">
        <v>100</v>
      </c>
      <c r="DI441" s="2" t="n">
        <v>0</v>
      </c>
      <c r="DJ441" s="2" t="n">
        <v>100</v>
      </c>
      <c r="DK441" s="2" t="n">
        <v>100</v>
      </c>
      <c r="DL441" s="2" t="n">
        <v>0</v>
      </c>
      <c r="DM441" s="2" t="n">
        <v>100</v>
      </c>
      <c r="DN441" s="2" t="n">
        <v>100</v>
      </c>
      <c r="DO441" s="2" t="n">
        <v>0</v>
      </c>
      <c r="DP441" s="2" t="n">
        <v>100</v>
      </c>
      <c r="DQ441" s="2" t="n">
        <v>100</v>
      </c>
      <c r="DR441" s="2" t="n">
        <v>0</v>
      </c>
      <c r="DS441" s="2" t="n">
        <v>100</v>
      </c>
      <c r="DT441" s="2" t="n">
        <v>100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18/11/2026</t>
        </is>
      </c>
      <c r="E442" s="2" t="inlineStr">
        <is>
          <t>17/01/2028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4.03</v>
      </c>
      <c r="BR442" s="2" t="n">
        <v>3.3</v>
      </c>
      <c r="BS442" s="2" t="n">
        <v>0</v>
      </c>
      <c r="BT442" s="2" t="n">
        <v>7.26</v>
      </c>
      <c r="BU442" s="2" t="n">
        <v>6.97</v>
      </c>
      <c r="BV442" s="2" t="n">
        <v>0</v>
      </c>
      <c r="BW442" s="2" t="n">
        <v>14.9</v>
      </c>
      <c r="BX442" s="2" t="n">
        <v>14.9</v>
      </c>
      <c r="BY442" s="2" t="n">
        <v>0</v>
      </c>
      <c r="BZ442" s="2" t="n">
        <v>16.62</v>
      </c>
      <c r="CA442" s="2" t="n">
        <v>16.62</v>
      </c>
      <c r="CB442" s="2" t="n">
        <v>0</v>
      </c>
      <c r="CC442" s="2" t="n">
        <v>21.56</v>
      </c>
      <c r="CD442" s="2" t="n">
        <v>21.56</v>
      </c>
      <c r="CE442" s="2" t="n">
        <v>0</v>
      </c>
      <c r="CF442" s="2" t="n">
        <v>29.51</v>
      </c>
      <c r="CG442" s="2" t="n">
        <v>29.51</v>
      </c>
      <c r="CH442" s="2" t="n">
        <v>0</v>
      </c>
      <c r="CI442" s="2" t="n">
        <v>38.52</v>
      </c>
      <c r="CJ442" s="2" t="n">
        <v>38.52</v>
      </c>
      <c r="CK442" s="2" t="n">
        <v>0</v>
      </c>
      <c r="CL442" s="2" t="n">
        <v>52.61</v>
      </c>
      <c r="CM442" s="2" t="n">
        <v>52.97</v>
      </c>
      <c r="CN442" s="2" t="n">
        <v>0</v>
      </c>
      <c r="CO442" s="2" t="n">
        <v>60.56</v>
      </c>
      <c r="CP442" s="2" t="n">
        <v>61.04</v>
      </c>
      <c r="CQ442" s="2" t="n">
        <v>0</v>
      </c>
      <c r="CR442" s="2" t="n">
        <v>67.95</v>
      </c>
      <c r="CS442" s="2" t="n">
        <v>67.95</v>
      </c>
      <c r="CT442" s="2" t="n">
        <v>0</v>
      </c>
      <c r="CU442" s="2" t="n">
        <v>80.36</v>
      </c>
      <c r="CV442" s="2" t="n">
        <v>80.36</v>
      </c>
      <c r="CW442" s="2" t="n">
        <v>0</v>
      </c>
      <c r="CX442" s="2" t="n">
        <v>91.52</v>
      </c>
      <c r="CY442" s="2" t="n">
        <v>91.52</v>
      </c>
      <c r="CZ442" s="2" t="n">
        <v>0</v>
      </c>
      <c r="DA442" s="2" t="n">
        <v>96.2</v>
      </c>
      <c r="DB442" s="2" t="n">
        <v>96.2</v>
      </c>
      <c r="DC442" s="2" t="n">
        <v>0</v>
      </c>
      <c r="DD442" s="2" t="n">
        <v>98.98999999999999</v>
      </c>
      <c r="DE442" s="2" t="n">
        <v>98.98999999999999</v>
      </c>
      <c r="DF442" s="2" t="n">
        <v>0</v>
      </c>
      <c r="DG442" s="2" t="n">
        <v>100</v>
      </c>
      <c r="DH442" s="2" t="n">
        <v>100</v>
      </c>
      <c r="DI442" s="2" t="n">
        <v>0</v>
      </c>
      <c r="DJ442" s="2" t="n">
        <v>100</v>
      </c>
      <c r="DK442" s="2" t="n">
        <v>100</v>
      </c>
      <c r="DL442" s="2" t="n">
        <v>0</v>
      </c>
      <c r="DM442" s="2" t="n">
        <v>100</v>
      </c>
      <c r="DN442" s="2" t="n">
        <v>100</v>
      </c>
      <c r="DO442" s="2" t="n">
        <v>0</v>
      </c>
      <c r="DP442" s="2" t="n">
        <v>100</v>
      </c>
      <c r="DQ442" s="2" t="n">
        <v>100</v>
      </c>
      <c r="DR442" s="2" t="n">
        <v>0</v>
      </c>
      <c r="DS442" s="2" t="n">
        <v>100</v>
      </c>
      <c r="DT442" s="2" t="n">
        <v>100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18/11/2026</t>
        </is>
      </c>
      <c r="E443" s="2" t="inlineStr">
        <is>
          <t>17/01/2028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4.03</v>
      </c>
      <c r="BR443" s="2" t="n">
        <v>3.3</v>
      </c>
      <c r="BS443" s="2" t="n">
        <v>0</v>
      </c>
      <c r="BT443" s="2" t="n">
        <v>7.26</v>
      </c>
      <c r="BU443" s="2" t="n">
        <v>6.97</v>
      </c>
      <c r="BV443" s="2" t="n">
        <v>0</v>
      </c>
      <c r="BW443" s="2" t="n">
        <v>14.9</v>
      </c>
      <c r="BX443" s="2" t="n">
        <v>14.9</v>
      </c>
      <c r="BY443" s="2" t="n">
        <v>0</v>
      </c>
      <c r="BZ443" s="2" t="n">
        <v>16.62</v>
      </c>
      <c r="CA443" s="2" t="n">
        <v>16.62</v>
      </c>
      <c r="CB443" s="2" t="n">
        <v>0</v>
      </c>
      <c r="CC443" s="2" t="n">
        <v>21.56</v>
      </c>
      <c r="CD443" s="2" t="n">
        <v>21.56</v>
      </c>
      <c r="CE443" s="2" t="n">
        <v>0</v>
      </c>
      <c r="CF443" s="2" t="n">
        <v>29.51</v>
      </c>
      <c r="CG443" s="2" t="n">
        <v>29.51</v>
      </c>
      <c r="CH443" s="2" t="n">
        <v>0</v>
      </c>
      <c r="CI443" s="2" t="n">
        <v>38.52</v>
      </c>
      <c r="CJ443" s="2" t="n">
        <v>38.52</v>
      </c>
      <c r="CK443" s="2" t="n">
        <v>0</v>
      </c>
      <c r="CL443" s="2" t="n">
        <v>52.61</v>
      </c>
      <c r="CM443" s="2" t="n">
        <v>52.97</v>
      </c>
      <c r="CN443" s="2" t="n">
        <v>0</v>
      </c>
      <c r="CO443" s="2" t="n">
        <v>60.56</v>
      </c>
      <c r="CP443" s="2" t="n">
        <v>61.04</v>
      </c>
      <c r="CQ443" s="2" t="n">
        <v>0</v>
      </c>
      <c r="CR443" s="2" t="n">
        <v>67.95</v>
      </c>
      <c r="CS443" s="2" t="n">
        <v>67.95</v>
      </c>
      <c r="CT443" s="2" t="n">
        <v>0</v>
      </c>
      <c r="CU443" s="2" t="n">
        <v>80.36</v>
      </c>
      <c r="CV443" s="2" t="n">
        <v>80.36</v>
      </c>
      <c r="CW443" s="2" t="n">
        <v>0</v>
      </c>
      <c r="CX443" s="2" t="n">
        <v>91.52</v>
      </c>
      <c r="CY443" s="2" t="n">
        <v>91.52</v>
      </c>
      <c r="CZ443" s="2" t="n">
        <v>0</v>
      </c>
      <c r="DA443" s="2" t="n">
        <v>96.2</v>
      </c>
      <c r="DB443" s="2" t="n">
        <v>96.2</v>
      </c>
      <c r="DC443" s="2" t="n">
        <v>0</v>
      </c>
      <c r="DD443" s="2" t="n">
        <v>98.98999999999999</v>
      </c>
      <c r="DE443" s="2" t="n">
        <v>98.98999999999999</v>
      </c>
      <c r="DF443" s="2" t="n">
        <v>0</v>
      </c>
      <c r="DG443" s="2" t="n">
        <v>100</v>
      </c>
      <c r="DH443" s="2" t="n">
        <v>100</v>
      </c>
      <c r="DI443" s="2" t="n">
        <v>0</v>
      </c>
      <c r="DJ443" s="2" t="n">
        <v>100</v>
      </c>
      <c r="DK443" s="2" t="n">
        <v>100</v>
      </c>
      <c r="DL443" s="2" t="n">
        <v>0</v>
      </c>
      <c r="DM443" s="2" t="n">
        <v>100</v>
      </c>
      <c r="DN443" s="2" t="n">
        <v>100</v>
      </c>
      <c r="DO443" s="2" t="n">
        <v>0</v>
      </c>
      <c r="DP443" s="2" t="n">
        <v>100</v>
      </c>
      <c r="DQ443" s="2" t="n">
        <v>100</v>
      </c>
      <c r="DR443" s="2" t="n">
        <v>0</v>
      </c>
      <c r="DS443" s="2" t="n">
        <v>100</v>
      </c>
      <c r="DT443" s="2" t="n">
        <v>100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18/11/2026</t>
        </is>
      </c>
      <c r="E444" s="2" t="inlineStr">
        <is>
          <t>17/01/2028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4.03</v>
      </c>
      <c r="BR444" s="2" t="n">
        <v>3.3</v>
      </c>
      <c r="BS444" s="2" t="n">
        <v>0</v>
      </c>
      <c r="BT444" s="2" t="n">
        <v>7.26</v>
      </c>
      <c r="BU444" s="2" t="n">
        <v>6.97</v>
      </c>
      <c r="BV444" s="2" t="n">
        <v>0</v>
      </c>
      <c r="BW444" s="2" t="n">
        <v>14.9</v>
      </c>
      <c r="BX444" s="2" t="n">
        <v>14.9</v>
      </c>
      <c r="BY444" s="2" t="n">
        <v>0</v>
      </c>
      <c r="BZ444" s="2" t="n">
        <v>16.62</v>
      </c>
      <c r="CA444" s="2" t="n">
        <v>16.62</v>
      </c>
      <c r="CB444" s="2" t="n">
        <v>0</v>
      </c>
      <c r="CC444" s="2" t="n">
        <v>21.56</v>
      </c>
      <c r="CD444" s="2" t="n">
        <v>21.56</v>
      </c>
      <c r="CE444" s="2" t="n">
        <v>0</v>
      </c>
      <c r="CF444" s="2" t="n">
        <v>29.51</v>
      </c>
      <c r="CG444" s="2" t="n">
        <v>29.51</v>
      </c>
      <c r="CH444" s="2" t="n">
        <v>0</v>
      </c>
      <c r="CI444" s="2" t="n">
        <v>38.52</v>
      </c>
      <c r="CJ444" s="2" t="n">
        <v>38.52</v>
      </c>
      <c r="CK444" s="2" t="n">
        <v>0</v>
      </c>
      <c r="CL444" s="2" t="n">
        <v>52.61</v>
      </c>
      <c r="CM444" s="2" t="n">
        <v>52.97</v>
      </c>
      <c r="CN444" s="2" t="n">
        <v>0</v>
      </c>
      <c r="CO444" s="2" t="n">
        <v>60.56</v>
      </c>
      <c r="CP444" s="2" t="n">
        <v>61.04</v>
      </c>
      <c r="CQ444" s="2" t="n">
        <v>0</v>
      </c>
      <c r="CR444" s="2" t="n">
        <v>67.95</v>
      </c>
      <c r="CS444" s="2" t="n">
        <v>67.95</v>
      </c>
      <c r="CT444" s="2" t="n">
        <v>0</v>
      </c>
      <c r="CU444" s="2" t="n">
        <v>80.36</v>
      </c>
      <c r="CV444" s="2" t="n">
        <v>80.36</v>
      </c>
      <c r="CW444" s="2" t="n">
        <v>0</v>
      </c>
      <c r="CX444" s="2" t="n">
        <v>91.52</v>
      </c>
      <c r="CY444" s="2" t="n">
        <v>91.52</v>
      </c>
      <c r="CZ444" s="2" t="n">
        <v>0</v>
      </c>
      <c r="DA444" s="2" t="n">
        <v>96.2</v>
      </c>
      <c r="DB444" s="2" t="n">
        <v>96.2</v>
      </c>
      <c r="DC444" s="2" t="n">
        <v>0</v>
      </c>
      <c r="DD444" s="2" t="n">
        <v>98.98999999999999</v>
      </c>
      <c r="DE444" s="2" t="n">
        <v>98.98999999999999</v>
      </c>
      <c r="DF444" s="2" t="n">
        <v>0</v>
      </c>
      <c r="DG444" s="2" t="n">
        <v>100</v>
      </c>
      <c r="DH444" s="2" t="n">
        <v>100</v>
      </c>
      <c r="DI444" s="2" t="n">
        <v>0</v>
      </c>
      <c r="DJ444" s="2" t="n">
        <v>100</v>
      </c>
      <c r="DK444" s="2" t="n">
        <v>100</v>
      </c>
      <c r="DL444" s="2" t="n">
        <v>0</v>
      </c>
      <c r="DM444" s="2" t="n">
        <v>100</v>
      </c>
      <c r="DN444" s="2" t="n">
        <v>100</v>
      </c>
      <c r="DO444" s="2" t="n">
        <v>0</v>
      </c>
      <c r="DP444" s="2" t="n">
        <v>100</v>
      </c>
      <c r="DQ444" s="2" t="n">
        <v>100</v>
      </c>
      <c r="DR444" s="2" t="n">
        <v>0</v>
      </c>
      <c r="DS444" s="2" t="n">
        <v>100</v>
      </c>
      <c r="DT444" s="2" t="n">
        <v>100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18/11/2026</t>
        </is>
      </c>
      <c r="E445" s="2" t="inlineStr">
        <is>
          <t>17/01/2028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4.03</v>
      </c>
      <c r="BR445" s="2" t="n">
        <v>3.3</v>
      </c>
      <c r="BS445" s="2" t="n">
        <v>0</v>
      </c>
      <c r="BT445" s="2" t="n">
        <v>7.26</v>
      </c>
      <c r="BU445" s="2" t="n">
        <v>6.97</v>
      </c>
      <c r="BV445" s="2" t="n">
        <v>0</v>
      </c>
      <c r="BW445" s="2" t="n">
        <v>14.9</v>
      </c>
      <c r="BX445" s="2" t="n">
        <v>14.9</v>
      </c>
      <c r="BY445" s="2" t="n">
        <v>0</v>
      </c>
      <c r="BZ445" s="2" t="n">
        <v>16.62</v>
      </c>
      <c r="CA445" s="2" t="n">
        <v>16.62</v>
      </c>
      <c r="CB445" s="2" t="n">
        <v>0</v>
      </c>
      <c r="CC445" s="2" t="n">
        <v>21.56</v>
      </c>
      <c r="CD445" s="2" t="n">
        <v>21.56</v>
      </c>
      <c r="CE445" s="2" t="n">
        <v>0</v>
      </c>
      <c r="CF445" s="2" t="n">
        <v>29.51</v>
      </c>
      <c r="CG445" s="2" t="n">
        <v>29.51</v>
      </c>
      <c r="CH445" s="2" t="n">
        <v>0</v>
      </c>
      <c r="CI445" s="2" t="n">
        <v>38.52</v>
      </c>
      <c r="CJ445" s="2" t="n">
        <v>38.52</v>
      </c>
      <c r="CK445" s="2" t="n">
        <v>0</v>
      </c>
      <c r="CL445" s="2" t="n">
        <v>52.61</v>
      </c>
      <c r="CM445" s="2" t="n">
        <v>52.97</v>
      </c>
      <c r="CN445" s="2" t="n">
        <v>0</v>
      </c>
      <c r="CO445" s="2" t="n">
        <v>60.56</v>
      </c>
      <c r="CP445" s="2" t="n">
        <v>61.04</v>
      </c>
      <c r="CQ445" s="2" t="n">
        <v>0</v>
      </c>
      <c r="CR445" s="2" t="n">
        <v>67.95</v>
      </c>
      <c r="CS445" s="2" t="n">
        <v>67.95</v>
      </c>
      <c r="CT445" s="2" t="n">
        <v>0</v>
      </c>
      <c r="CU445" s="2" t="n">
        <v>80.36</v>
      </c>
      <c r="CV445" s="2" t="n">
        <v>80.36</v>
      </c>
      <c r="CW445" s="2" t="n">
        <v>0</v>
      </c>
      <c r="CX445" s="2" t="n">
        <v>91.52</v>
      </c>
      <c r="CY445" s="2" t="n">
        <v>91.52</v>
      </c>
      <c r="CZ445" s="2" t="n">
        <v>0</v>
      </c>
      <c r="DA445" s="2" t="n">
        <v>96.2</v>
      </c>
      <c r="DB445" s="2" t="n">
        <v>96.2</v>
      </c>
      <c r="DC445" s="2" t="n">
        <v>0</v>
      </c>
      <c r="DD445" s="2" t="n">
        <v>98.98999999999999</v>
      </c>
      <c r="DE445" s="2" t="n">
        <v>98.98999999999999</v>
      </c>
      <c r="DF445" s="2" t="n">
        <v>0</v>
      </c>
      <c r="DG445" s="2" t="n">
        <v>100</v>
      </c>
      <c r="DH445" s="2" t="n">
        <v>100</v>
      </c>
      <c r="DI445" s="2" t="n">
        <v>0</v>
      </c>
      <c r="DJ445" s="2" t="n">
        <v>100</v>
      </c>
      <c r="DK445" s="2" t="n">
        <v>100</v>
      </c>
      <c r="DL445" s="2" t="n">
        <v>0</v>
      </c>
      <c r="DM445" s="2" t="n">
        <v>100</v>
      </c>
      <c r="DN445" s="2" t="n">
        <v>100</v>
      </c>
      <c r="DO445" s="2" t="n">
        <v>0</v>
      </c>
      <c r="DP445" s="2" t="n">
        <v>100</v>
      </c>
      <c r="DQ445" s="2" t="n">
        <v>100</v>
      </c>
      <c r="DR445" s="2" t="n">
        <v>0</v>
      </c>
      <c r="DS445" s="2" t="n">
        <v>100</v>
      </c>
      <c r="DT445" s="2" t="n">
        <v>100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18/11/2026</t>
        </is>
      </c>
      <c r="E446" s="2" t="inlineStr">
        <is>
          <t>17/01/2028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4.03</v>
      </c>
      <c r="BR446" s="2" t="n">
        <v>3.3</v>
      </c>
      <c r="BS446" s="2" t="n">
        <v>0</v>
      </c>
      <c r="BT446" s="2" t="n">
        <v>7.26</v>
      </c>
      <c r="BU446" s="2" t="n">
        <v>6.97</v>
      </c>
      <c r="BV446" s="2" t="n">
        <v>0</v>
      </c>
      <c r="BW446" s="2" t="n">
        <v>14.9</v>
      </c>
      <c r="BX446" s="2" t="n">
        <v>14.9</v>
      </c>
      <c r="BY446" s="2" t="n">
        <v>0</v>
      </c>
      <c r="BZ446" s="2" t="n">
        <v>16.62</v>
      </c>
      <c r="CA446" s="2" t="n">
        <v>16.62</v>
      </c>
      <c r="CB446" s="2" t="n">
        <v>0</v>
      </c>
      <c r="CC446" s="2" t="n">
        <v>21.56</v>
      </c>
      <c r="CD446" s="2" t="n">
        <v>21.56</v>
      </c>
      <c r="CE446" s="2" t="n">
        <v>0</v>
      </c>
      <c r="CF446" s="2" t="n">
        <v>29.51</v>
      </c>
      <c r="CG446" s="2" t="n">
        <v>29.51</v>
      </c>
      <c r="CH446" s="2" t="n">
        <v>0</v>
      </c>
      <c r="CI446" s="2" t="n">
        <v>38.52</v>
      </c>
      <c r="CJ446" s="2" t="n">
        <v>38.52</v>
      </c>
      <c r="CK446" s="2" t="n">
        <v>0</v>
      </c>
      <c r="CL446" s="2" t="n">
        <v>52.61</v>
      </c>
      <c r="CM446" s="2" t="n">
        <v>52.97</v>
      </c>
      <c r="CN446" s="2" t="n">
        <v>0</v>
      </c>
      <c r="CO446" s="2" t="n">
        <v>60.56</v>
      </c>
      <c r="CP446" s="2" t="n">
        <v>61.04</v>
      </c>
      <c r="CQ446" s="2" t="n">
        <v>0</v>
      </c>
      <c r="CR446" s="2" t="n">
        <v>67.95</v>
      </c>
      <c r="CS446" s="2" t="n">
        <v>67.95</v>
      </c>
      <c r="CT446" s="2" t="n">
        <v>0</v>
      </c>
      <c r="CU446" s="2" t="n">
        <v>80.36</v>
      </c>
      <c r="CV446" s="2" t="n">
        <v>80.36</v>
      </c>
      <c r="CW446" s="2" t="n">
        <v>0</v>
      </c>
      <c r="CX446" s="2" t="n">
        <v>91.52</v>
      </c>
      <c r="CY446" s="2" t="n">
        <v>91.52</v>
      </c>
      <c r="CZ446" s="2" t="n">
        <v>0</v>
      </c>
      <c r="DA446" s="2" t="n">
        <v>96.2</v>
      </c>
      <c r="DB446" s="2" t="n">
        <v>96.2</v>
      </c>
      <c r="DC446" s="2" t="n">
        <v>0</v>
      </c>
      <c r="DD446" s="2" t="n">
        <v>98.98999999999999</v>
      </c>
      <c r="DE446" s="2" t="n">
        <v>98.98999999999999</v>
      </c>
      <c r="DF446" s="2" t="n">
        <v>0</v>
      </c>
      <c r="DG446" s="2" t="n">
        <v>100</v>
      </c>
      <c r="DH446" s="2" t="n">
        <v>100</v>
      </c>
      <c r="DI446" s="2" t="n">
        <v>0</v>
      </c>
      <c r="DJ446" s="2" t="n">
        <v>100</v>
      </c>
      <c r="DK446" s="2" t="n">
        <v>100</v>
      </c>
      <c r="DL446" s="2" t="n">
        <v>0</v>
      </c>
      <c r="DM446" s="2" t="n">
        <v>100</v>
      </c>
      <c r="DN446" s="2" t="n">
        <v>100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18/11/2026</t>
        </is>
      </c>
      <c r="E447" s="2" t="inlineStr">
        <is>
          <t>17/01/2028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4.03</v>
      </c>
      <c r="BR447" s="2" t="n">
        <v>3.3</v>
      </c>
      <c r="BS447" s="2" t="n">
        <v>0</v>
      </c>
      <c r="BT447" s="2" t="n">
        <v>7.26</v>
      </c>
      <c r="BU447" s="2" t="n">
        <v>6.97</v>
      </c>
      <c r="BV447" s="2" t="n">
        <v>0</v>
      </c>
      <c r="BW447" s="2" t="n">
        <v>14.9</v>
      </c>
      <c r="BX447" s="2" t="n">
        <v>14.9</v>
      </c>
      <c r="BY447" s="2" t="n">
        <v>0</v>
      </c>
      <c r="BZ447" s="2" t="n">
        <v>16.62</v>
      </c>
      <c r="CA447" s="2" t="n">
        <v>16.62</v>
      </c>
      <c r="CB447" s="2" t="n">
        <v>0</v>
      </c>
      <c r="CC447" s="2" t="n">
        <v>21.56</v>
      </c>
      <c r="CD447" s="2" t="n">
        <v>21.56</v>
      </c>
      <c r="CE447" s="2" t="n">
        <v>0</v>
      </c>
      <c r="CF447" s="2" t="n">
        <v>29.51</v>
      </c>
      <c r="CG447" s="2" t="n">
        <v>29.51</v>
      </c>
      <c r="CH447" s="2" t="n">
        <v>0</v>
      </c>
      <c r="CI447" s="2" t="n">
        <v>38.52</v>
      </c>
      <c r="CJ447" s="2" t="n">
        <v>38.52</v>
      </c>
      <c r="CK447" s="2" t="n">
        <v>0</v>
      </c>
      <c r="CL447" s="2" t="n">
        <v>52.61</v>
      </c>
      <c r="CM447" s="2" t="n">
        <v>52.97</v>
      </c>
      <c r="CN447" s="2" t="n">
        <v>0</v>
      </c>
      <c r="CO447" s="2" t="n">
        <v>60.56</v>
      </c>
      <c r="CP447" s="2" t="n">
        <v>61.04</v>
      </c>
      <c r="CQ447" s="2" t="n">
        <v>0</v>
      </c>
      <c r="CR447" s="2" t="n">
        <v>67.95</v>
      </c>
      <c r="CS447" s="2" t="n">
        <v>67.95</v>
      </c>
      <c r="CT447" s="2" t="n">
        <v>0</v>
      </c>
      <c r="CU447" s="2" t="n">
        <v>80.36</v>
      </c>
      <c r="CV447" s="2" t="n">
        <v>80.36</v>
      </c>
      <c r="CW447" s="2" t="n">
        <v>0</v>
      </c>
      <c r="CX447" s="2" t="n">
        <v>91.52</v>
      </c>
      <c r="CY447" s="2" t="n">
        <v>91.52</v>
      </c>
      <c r="CZ447" s="2" t="n">
        <v>0</v>
      </c>
      <c r="DA447" s="2" t="n">
        <v>96.2</v>
      </c>
      <c r="DB447" s="2" t="n">
        <v>96.2</v>
      </c>
      <c r="DC447" s="2" t="n">
        <v>0</v>
      </c>
      <c r="DD447" s="2" t="n">
        <v>98.98999999999999</v>
      </c>
      <c r="DE447" s="2" t="n">
        <v>98.98999999999999</v>
      </c>
      <c r="DF447" s="2" t="n">
        <v>0</v>
      </c>
      <c r="DG447" s="2" t="n">
        <v>100</v>
      </c>
      <c r="DH447" s="2" t="n">
        <v>100</v>
      </c>
      <c r="DI447" s="2" t="n">
        <v>0</v>
      </c>
      <c r="DJ447" s="2" t="n">
        <v>100</v>
      </c>
      <c r="DK447" s="2" t="n">
        <v>100</v>
      </c>
      <c r="DL447" s="2" t="n">
        <v>0</v>
      </c>
      <c r="DM447" s="2" t="n">
        <v>100</v>
      </c>
      <c r="DN447" s="2" t="n">
        <v>100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18/11/2026</t>
        </is>
      </c>
      <c r="E448" s="2" t="inlineStr">
        <is>
          <t>17/01/2028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4.03</v>
      </c>
      <c r="BR448" s="2" t="n">
        <v>3.3</v>
      </c>
      <c r="BS448" s="2" t="n">
        <v>0</v>
      </c>
      <c r="BT448" s="2" t="n">
        <v>7.26</v>
      </c>
      <c r="BU448" s="2" t="n">
        <v>6.97</v>
      </c>
      <c r="BV448" s="2" t="n">
        <v>0</v>
      </c>
      <c r="BW448" s="2" t="n">
        <v>14.9</v>
      </c>
      <c r="BX448" s="2" t="n">
        <v>14.9</v>
      </c>
      <c r="BY448" s="2" t="n">
        <v>0</v>
      </c>
      <c r="BZ448" s="2" t="n">
        <v>16.62</v>
      </c>
      <c r="CA448" s="2" t="n">
        <v>16.62</v>
      </c>
      <c r="CB448" s="2" t="n">
        <v>0</v>
      </c>
      <c r="CC448" s="2" t="n">
        <v>21.56</v>
      </c>
      <c r="CD448" s="2" t="n">
        <v>21.56</v>
      </c>
      <c r="CE448" s="2" t="n">
        <v>0</v>
      </c>
      <c r="CF448" s="2" t="n">
        <v>29.51</v>
      </c>
      <c r="CG448" s="2" t="n">
        <v>29.51</v>
      </c>
      <c r="CH448" s="2" t="n">
        <v>0</v>
      </c>
      <c r="CI448" s="2" t="n">
        <v>38.52</v>
      </c>
      <c r="CJ448" s="2" t="n">
        <v>38.52</v>
      </c>
      <c r="CK448" s="2" t="n">
        <v>0</v>
      </c>
      <c r="CL448" s="2" t="n">
        <v>52.61</v>
      </c>
      <c r="CM448" s="2" t="n">
        <v>52.97</v>
      </c>
      <c r="CN448" s="2" t="n">
        <v>0</v>
      </c>
      <c r="CO448" s="2" t="n">
        <v>60.56</v>
      </c>
      <c r="CP448" s="2" t="n">
        <v>61.04</v>
      </c>
      <c r="CQ448" s="2" t="n">
        <v>0</v>
      </c>
      <c r="CR448" s="2" t="n">
        <v>67.95</v>
      </c>
      <c r="CS448" s="2" t="n">
        <v>67.95</v>
      </c>
      <c r="CT448" s="2" t="n">
        <v>0</v>
      </c>
      <c r="CU448" s="2" t="n">
        <v>80.36</v>
      </c>
      <c r="CV448" s="2" t="n">
        <v>80.36</v>
      </c>
      <c r="CW448" s="2" t="n">
        <v>0</v>
      </c>
      <c r="CX448" s="2" t="n">
        <v>91.52</v>
      </c>
      <c r="CY448" s="2" t="n">
        <v>91.52</v>
      </c>
      <c r="CZ448" s="2" t="n">
        <v>0</v>
      </c>
      <c r="DA448" s="2" t="n">
        <v>96.2</v>
      </c>
      <c r="DB448" s="2" t="n">
        <v>96.2</v>
      </c>
      <c r="DC448" s="2" t="n">
        <v>0</v>
      </c>
      <c r="DD448" s="2" t="n">
        <v>98.98999999999999</v>
      </c>
      <c r="DE448" s="2" t="n">
        <v>98.98999999999999</v>
      </c>
      <c r="DF448" s="2" t="n">
        <v>0</v>
      </c>
      <c r="DG448" s="2" t="n">
        <v>100</v>
      </c>
      <c r="DH448" s="2" t="n">
        <v>100</v>
      </c>
      <c r="DI448" s="2" t="n">
        <v>0</v>
      </c>
      <c r="DJ448" s="2" t="n">
        <v>100</v>
      </c>
      <c r="DK448" s="2" t="n">
        <v>100</v>
      </c>
      <c r="DL448" s="2" t="n">
        <v>0</v>
      </c>
      <c r="DM448" s="2" t="n">
        <v>100</v>
      </c>
      <c r="DN448" s="2" t="n">
        <v>100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18/11/2026</t>
        </is>
      </c>
      <c r="E449" s="2" t="inlineStr">
        <is>
          <t>17/01/2028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4.03</v>
      </c>
      <c r="BR449" s="2" t="n">
        <v>3.3</v>
      </c>
      <c r="BS449" s="2" t="n">
        <v>0</v>
      </c>
      <c r="BT449" s="2" t="n">
        <v>7.26</v>
      </c>
      <c r="BU449" s="2" t="n">
        <v>6.97</v>
      </c>
      <c r="BV449" s="2" t="n">
        <v>0</v>
      </c>
      <c r="BW449" s="2" t="n">
        <v>14.9</v>
      </c>
      <c r="BX449" s="2" t="n">
        <v>14.9</v>
      </c>
      <c r="BY449" s="2" t="n">
        <v>0</v>
      </c>
      <c r="BZ449" s="2" t="n">
        <v>16.62</v>
      </c>
      <c r="CA449" s="2" t="n">
        <v>16.62</v>
      </c>
      <c r="CB449" s="2" t="n">
        <v>0</v>
      </c>
      <c r="CC449" s="2" t="n">
        <v>21.56</v>
      </c>
      <c r="CD449" s="2" t="n">
        <v>21.56</v>
      </c>
      <c r="CE449" s="2" t="n">
        <v>0</v>
      </c>
      <c r="CF449" s="2" t="n">
        <v>29.51</v>
      </c>
      <c r="CG449" s="2" t="n">
        <v>29.51</v>
      </c>
      <c r="CH449" s="2" t="n">
        <v>0</v>
      </c>
      <c r="CI449" s="2" t="n">
        <v>38.52</v>
      </c>
      <c r="CJ449" s="2" t="n">
        <v>38.52</v>
      </c>
      <c r="CK449" s="2" t="n">
        <v>0</v>
      </c>
      <c r="CL449" s="2" t="n">
        <v>52.61</v>
      </c>
      <c r="CM449" s="2" t="n">
        <v>52.97</v>
      </c>
      <c r="CN449" s="2" t="n">
        <v>0</v>
      </c>
      <c r="CO449" s="2" t="n">
        <v>60.56</v>
      </c>
      <c r="CP449" s="2" t="n">
        <v>61.04</v>
      </c>
      <c r="CQ449" s="2" t="n">
        <v>0</v>
      </c>
      <c r="CR449" s="2" t="n">
        <v>67.95</v>
      </c>
      <c r="CS449" s="2" t="n">
        <v>67.95</v>
      </c>
      <c r="CT449" s="2" t="n">
        <v>0</v>
      </c>
      <c r="CU449" s="2" t="n">
        <v>80.36</v>
      </c>
      <c r="CV449" s="2" t="n">
        <v>80.36</v>
      </c>
      <c r="CW449" s="2" t="n">
        <v>0</v>
      </c>
      <c r="CX449" s="2" t="n">
        <v>91.52</v>
      </c>
      <c r="CY449" s="2" t="n">
        <v>91.52</v>
      </c>
      <c r="CZ449" s="2" t="n">
        <v>0</v>
      </c>
      <c r="DA449" s="2" t="n">
        <v>96.2</v>
      </c>
      <c r="DB449" s="2" t="n">
        <v>96.2</v>
      </c>
      <c r="DC449" s="2" t="n">
        <v>0</v>
      </c>
      <c r="DD449" s="2" t="n">
        <v>98.98999999999999</v>
      </c>
      <c r="DE449" s="2" t="n">
        <v>98.98999999999999</v>
      </c>
      <c r="DF449" s="2" t="n">
        <v>0</v>
      </c>
      <c r="DG449" s="2" t="n">
        <v>100</v>
      </c>
      <c r="DH449" s="2" t="n">
        <v>100</v>
      </c>
      <c r="DI449" s="2" t="n">
        <v>0</v>
      </c>
      <c r="DJ449" s="2" t="n">
        <v>100</v>
      </c>
      <c r="DK449" s="2" t="n">
        <v>100</v>
      </c>
      <c r="DL449" s="2" t="n">
        <v>0</v>
      </c>
      <c r="DM449" s="2" t="n">
        <v>100</v>
      </c>
      <c r="DN449" s="2" t="n">
        <v>100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18/11/2026</t>
        </is>
      </c>
      <c r="E450" s="2" t="inlineStr">
        <is>
          <t>17/01/2028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4.03</v>
      </c>
      <c r="BR450" s="2" t="n">
        <v>3.3</v>
      </c>
      <c r="BS450" s="2" t="n">
        <v>0</v>
      </c>
      <c r="BT450" s="2" t="n">
        <v>7.26</v>
      </c>
      <c r="BU450" s="2" t="n">
        <v>6.97</v>
      </c>
      <c r="BV450" s="2" t="n">
        <v>0</v>
      </c>
      <c r="BW450" s="2" t="n">
        <v>14.9</v>
      </c>
      <c r="BX450" s="2" t="n">
        <v>14.9</v>
      </c>
      <c r="BY450" s="2" t="n">
        <v>0</v>
      </c>
      <c r="BZ450" s="2" t="n">
        <v>16.62</v>
      </c>
      <c r="CA450" s="2" t="n">
        <v>16.62</v>
      </c>
      <c r="CB450" s="2" t="n">
        <v>0</v>
      </c>
      <c r="CC450" s="2" t="n">
        <v>21.56</v>
      </c>
      <c r="CD450" s="2" t="n">
        <v>21.56</v>
      </c>
      <c r="CE450" s="2" t="n">
        <v>0</v>
      </c>
      <c r="CF450" s="2" t="n">
        <v>29.51</v>
      </c>
      <c r="CG450" s="2" t="n">
        <v>29.51</v>
      </c>
      <c r="CH450" s="2" t="n">
        <v>0</v>
      </c>
      <c r="CI450" s="2" t="n">
        <v>38.52</v>
      </c>
      <c r="CJ450" s="2" t="n">
        <v>38.52</v>
      </c>
      <c r="CK450" s="2" t="n">
        <v>0</v>
      </c>
      <c r="CL450" s="2" t="n">
        <v>52.61</v>
      </c>
      <c r="CM450" s="2" t="n">
        <v>52.97</v>
      </c>
      <c r="CN450" s="2" t="n">
        <v>0</v>
      </c>
      <c r="CO450" s="2" t="n">
        <v>60.56</v>
      </c>
      <c r="CP450" s="2" t="n">
        <v>61.04</v>
      </c>
      <c r="CQ450" s="2" t="n">
        <v>0</v>
      </c>
      <c r="CR450" s="2" t="n">
        <v>67.95</v>
      </c>
      <c r="CS450" s="2" t="n">
        <v>67.95</v>
      </c>
      <c r="CT450" s="2" t="n">
        <v>0</v>
      </c>
      <c r="CU450" s="2" t="n">
        <v>80.36</v>
      </c>
      <c r="CV450" s="2" t="n">
        <v>80.36</v>
      </c>
      <c r="CW450" s="2" t="n">
        <v>0</v>
      </c>
      <c r="CX450" s="2" t="n">
        <v>91.52</v>
      </c>
      <c r="CY450" s="2" t="n">
        <v>91.52</v>
      </c>
      <c r="CZ450" s="2" t="n">
        <v>0</v>
      </c>
      <c r="DA450" s="2" t="n">
        <v>96.2</v>
      </c>
      <c r="DB450" s="2" t="n">
        <v>96.2</v>
      </c>
      <c r="DC450" s="2" t="n">
        <v>0</v>
      </c>
      <c r="DD450" s="2" t="n">
        <v>98.98999999999999</v>
      </c>
      <c r="DE450" s="2" t="n">
        <v>98.98999999999999</v>
      </c>
      <c r="DF450" s="2" t="n">
        <v>0</v>
      </c>
      <c r="DG450" s="2" t="n">
        <v>100</v>
      </c>
      <c r="DH450" s="2" t="n">
        <v>100</v>
      </c>
      <c r="DI450" s="2" t="n">
        <v>0</v>
      </c>
      <c r="DJ450" s="2" t="n">
        <v>100</v>
      </c>
      <c r="DK450" s="2" t="n">
        <v>100</v>
      </c>
      <c r="DL450" s="2" t="n">
        <v>0</v>
      </c>
      <c r="DM450" s="2" t="n">
        <v>100</v>
      </c>
      <c r="DN450" s="2" t="n">
        <v>100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18/11/2026</t>
        </is>
      </c>
      <c r="E451" s="2" t="inlineStr">
        <is>
          <t>17/01/2028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4.03</v>
      </c>
      <c r="BR451" s="2" t="n">
        <v>3.3</v>
      </c>
      <c r="BS451" s="2" t="n">
        <v>0</v>
      </c>
      <c r="BT451" s="2" t="n">
        <v>7.26</v>
      </c>
      <c r="BU451" s="2" t="n">
        <v>6.97</v>
      </c>
      <c r="BV451" s="2" t="n">
        <v>0</v>
      </c>
      <c r="BW451" s="2" t="n">
        <v>14.9</v>
      </c>
      <c r="BX451" s="2" t="n">
        <v>14.9</v>
      </c>
      <c r="BY451" s="2" t="n">
        <v>0</v>
      </c>
      <c r="BZ451" s="2" t="n">
        <v>16.62</v>
      </c>
      <c r="CA451" s="2" t="n">
        <v>16.62</v>
      </c>
      <c r="CB451" s="2" t="n">
        <v>0</v>
      </c>
      <c r="CC451" s="2" t="n">
        <v>21.56</v>
      </c>
      <c r="CD451" s="2" t="n">
        <v>21.56</v>
      </c>
      <c r="CE451" s="2" t="n">
        <v>0</v>
      </c>
      <c r="CF451" s="2" t="n">
        <v>29.51</v>
      </c>
      <c r="CG451" s="2" t="n">
        <v>29.51</v>
      </c>
      <c r="CH451" s="2" t="n">
        <v>0</v>
      </c>
      <c r="CI451" s="2" t="n">
        <v>38.52</v>
      </c>
      <c r="CJ451" s="2" t="n">
        <v>38.52</v>
      </c>
      <c r="CK451" s="2" t="n">
        <v>0</v>
      </c>
      <c r="CL451" s="2" t="n">
        <v>52.61</v>
      </c>
      <c r="CM451" s="2" t="n">
        <v>52.97</v>
      </c>
      <c r="CN451" s="2" t="n">
        <v>0</v>
      </c>
      <c r="CO451" s="2" t="n">
        <v>60.56</v>
      </c>
      <c r="CP451" s="2" t="n">
        <v>61.04</v>
      </c>
      <c r="CQ451" s="2" t="n">
        <v>0</v>
      </c>
      <c r="CR451" s="2" t="n">
        <v>67.95</v>
      </c>
      <c r="CS451" s="2" t="n">
        <v>67.95</v>
      </c>
      <c r="CT451" s="2" t="n">
        <v>0</v>
      </c>
      <c r="CU451" s="2" t="n">
        <v>80.36</v>
      </c>
      <c r="CV451" s="2" t="n">
        <v>80.36</v>
      </c>
      <c r="CW451" s="2" t="n">
        <v>0</v>
      </c>
      <c r="CX451" s="2" t="n">
        <v>91.52</v>
      </c>
      <c r="CY451" s="2" t="n">
        <v>91.52</v>
      </c>
      <c r="CZ451" s="2" t="n">
        <v>0</v>
      </c>
      <c r="DA451" s="2" t="n">
        <v>96.2</v>
      </c>
      <c r="DB451" s="2" t="n">
        <v>96.2</v>
      </c>
      <c r="DC451" s="2" t="n">
        <v>0</v>
      </c>
      <c r="DD451" s="2" t="n">
        <v>98.98999999999999</v>
      </c>
      <c r="DE451" s="2" t="n">
        <v>98.98999999999999</v>
      </c>
      <c r="DF451" s="2" t="n">
        <v>0</v>
      </c>
      <c r="DG451" s="2" t="n">
        <v>100</v>
      </c>
      <c r="DH451" s="2" t="n">
        <v>100</v>
      </c>
      <c r="DI451" s="2" t="n">
        <v>0</v>
      </c>
      <c r="DJ451" s="2" t="n">
        <v>100</v>
      </c>
      <c r="DK451" s="2" t="n">
        <v>100</v>
      </c>
      <c r="DL451" s="2" t="n">
        <v>0</v>
      </c>
      <c r="DM451" s="2" t="n">
        <v>100</v>
      </c>
      <c r="DN451" s="2" t="n">
        <v>100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18/11/2026</t>
        </is>
      </c>
      <c r="E452" s="2" t="inlineStr">
        <is>
          <t>17/01/2028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4.03</v>
      </c>
      <c r="BR452" s="2" t="n">
        <v>3.3</v>
      </c>
      <c r="BS452" s="2" t="n">
        <v>0</v>
      </c>
      <c r="BT452" s="2" t="n">
        <v>7.26</v>
      </c>
      <c r="BU452" s="2" t="n">
        <v>6.97</v>
      </c>
      <c r="BV452" s="2" t="n">
        <v>0</v>
      </c>
      <c r="BW452" s="2" t="n">
        <v>14.9</v>
      </c>
      <c r="BX452" s="2" t="n">
        <v>14.9</v>
      </c>
      <c r="BY452" s="2" t="n">
        <v>0</v>
      </c>
      <c r="BZ452" s="2" t="n">
        <v>16.62</v>
      </c>
      <c r="CA452" s="2" t="n">
        <v>16.62</v>
      </c>
      <c r="CB452" s="2" t="n">
        <v>0</v>
      </c>
      <c r="CC452" s="2" t="n">
        <v>21.56</v>
      </c>
      <c r="CD452" s="2" t="n">
        <v>21.56</v>
      </c>
      <c r="CE452" s="2" t="n">
        <v>0</v>
      </c>
      <c r="CF452" s="2" t="n">
        <v>29.51</v>
      </c>
      <c r="CG452" s="2" t="n">
        <v>29.51</v>
      </c>
      <c r="CH452" s="2" t="n">
        <v>0</v>
      </c>
      <c r="CI452" s="2" t="n">
        <v>38.52</v>
      </c>
      <c r="CJ452" s="2" t="n">
        <v>38.52</v>
      </c>
      <c r="CK452" s="2" t="n">
        <v>0</v>
      </c>
      <c r="CL452" s="2" t="n">
        <v>52.61</v>
      </c>
      <c r="CM452" s="2" t="n">
        <v>52.97</v>
      </c>
      <c r="CN452" s="2" t="n">
        <v>0</v>
      </c>
      <c r="CO452" s="2" t="n">
        <v>60.56</v>
      </c>
      <c r="CP452" s="2" t="n">
        <v>61.04</v>
      </c>
      <c r="CQ452" s="2" t="n">
        <v>0</v>
      </c>
      <c r="CR452" s="2" t="n">
        <v>67.95</v>
      </c>
      <c r="CS452" s="2" t="n">
        <v>67.95</v>
      </c>
      <c r="CT452" s="2" t="n">
        <v>0</v>
      </c>
      <c r="CU452" s="2" t="n">
        <v>80.36</v>
      </c>
      <c r="CV452" s="2" t="n">
        <v>80.36</v>
      </c>
      <c r="CW452" s="2" t="n">
        <v>0</v>
      </c>
      <c r="CX452" s="2" t="n">
        <v>91.52</v>
      </c>
      <c r="CY452" s="2" t="n">
        <v>91.52</v>
      </c>
      <c r="CZ452" s="2" t="n">
        <v>0</v>
      </c>
      <c r="DA452" s="2" t="n">
        <v>96.2</v>
      </c>
      <c r="DB452" s="2" t="n">
        <v>96.2</v>
      </c>
      <c r="DC452" s="2" t="n">
        <v>0</v>
      </c>
      <c r="DD452" s="2" t="n">
        <v>98.98999999999999</v>
      </c>
      <c r="DE452" s="2" t="n">
        <v>98.98999999999999</v>
      </c>
      <c r="DF452" s="2" t="n">
        <v>0</v>
      </c>
      <c r="DG452" s="2" t="n">
        <v>100</v>
      </c>
      <c r="DH452" s="2" t="n">
        <v>100</v>
      </c>
      <c r="DI452" s="2" t="n">
        <v>0</v>
      </c>
      <c r="DJ452" s="2" t="n">
        <v>100</v>
      </c>
      <c r="DK452" s="2" t="n">
        <v>100</v>
      </c>
      <c r="DL452" s="2" t="n">
        <v>0</v>
      </c>
      <c r="DM452" s="2" t="n">
        <v>100</v>
      </c>
      <c r="DN452" s="2" t="n">
        <v>100</v>
      </c>
      <c r="DO452" s="2" t="n">
        <v>0</v>
      </c>
      <c r="DP452" s="2" t="n">
        <v>100</v>
      </c>
      <c r="DQ452" s="2" t="n">
        <v>100</v>
      </c>
      <c r="DR452" s="2" t="n">
        <v>0</v>
      </c>
      <c r="DS452" s="2" t="n">
        <v>100</v>
      </c>
      <c r="DT452" s="2" t="n">
        <v>100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18/11/2026</t>
        </is>
      </c>
      <c r="E453" s="2" t="inlineStr">
        <is>
          <t>17/01/2028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4.03</v>
      </c>
      <c r="BR453" s="2" t="n">
        <v>3.3</v>
      </c>
      <c r="BS453" s="2" t="n">
        <v>0</v>
      </c>
      <c r="BT453" s="2" t="n">
        <v>7.26</v>
      </c>
      <c r="BU453" s="2" t="n">
        <v>6.97</v>
      </c>
      <c r="BV453" s="2" t="n">
        <v>0</v>
      </c>
      <c r="BW453" s="2" t="n">
        <v>14.9</v>
      </c>
      <c r="BX453" s="2" t="n">
        <v>14.9</v>
      </c>
      <c r="BY453" s="2" t="n">
        <v>0</v>
      </c>
      <c r="BZ453" s="2" t="n">
        <v>16.62</v>
      </c>
      <c r="CA453" s="2" t="n">
        <v>16.62</v>
      </c>
      <c r="CB453" s="2" t="n">
        <v>0</v>
      </c>
      <c r="CC453" s="2" t="n">
        <v>21.56</v>
      </c>
      <c r="CD453" s="2" t="n">
        <v>21.56</v>
      </c>
      <c r="CE453" s="2" t="n">
        <v>0</v>
      </c>
      <c r="CF453" s="2" t="n">
        <v>29.51</v>
      </c>
      <c r="CG453" s="2" t="n">
        <v>29.51</v>
      </c>
      <c r="CH453" s="2" t="n">
        <v>0</v>
      </c>
      <c r="CI453" s="2" t="n">
        <v>38.52</v>
      </c>
      <c r="CJ453" s="2" t="n">
        <v>38.52</v>
      </c>
      <c r="CK453" s="2" t="n">
        <v>0</v>
      </c>
      <c r="CL453" s="2" t="n">
        <v>52.61</v>
      </c>
      <c r="CM453" s="2" t="n">
        <v>52.97</v>
      </c>
      <c r="CN453" s="2" t="n">
        <v>0</v>
      </c>
      <c r="CO453" s="2" t="n">
        <v>60.56</v>
      </c>
      <c r="CP453" s="2" t="n">
        <v>61.04</v>
      </c>
      <c r="CQ453" s="2" t="n">
        <v>0</v>
      </c>
      <c r="CR453" s="2" t="n">
        <v>67.95</v>
      </c>
      <c r="CS453" s="2" t="n">
        <v>67.95</v>
      </c>
      <c r="CT453" s="2" t="n">
        <v>0</v>
      </c>
      <c r="CU453" s="2" t="n">
        <v>80.36</v>
      </c>
      <c r="CV453" s="2" t="n">
        <v>80.36</v>
      </c>
      <c r="CW453" s="2" t="n">
        <v>0</v>
      </c>
      <c r="CX453" s="2" t="n">
        <v>91.52</v>
      </c>
      <c r="CY453" s="2" t="n">
        <v>91.52</v>
      </c>
      <c r="CZ453" s="2" t="n">
        <v>0</v>
      </c>
      <c r="DA453" s="2" t="n">
        <v>96.2</v>
      </c>
      <c r="DB453" s="2" t="n">
        <v>96.2</v>
      </c>
      <c r="DC453" s="2" t="n">
        <v>0</v>
      </c>
      <c r="DD453" s="2" t="n">
        <v>98.98999999999999</v>
      </c>
      <c r="DE453" s="2" t="n">
        <v>98.98999999999999</v>
      </c>
      <c r="DF453" s="2" t="n">
        <v>0</v>
      </c>
      <c r="DG453" s="2" t="n">
        <v>100</v>
      </c>
      <c r="DH453" s="2" t="n">
        <v>100</v>
      </c>
      <c r="DI453" s="2" t="n">
        <v>0</v>
      </c>
      <c r="DJ453" s="2" t="n">
        <v>100</v>
      </c>
      <c r="DK453" s="2" t="n">
        <v>100</v>
      </c>
      <c r="DL453" s="2" t="n">
        <v>0</v>
      </c>
      <c r="DM453" s="2" t="n">
        <v>100</v>
      </c>
      <c r="DN453" s="2" t="n">
        <v>100</v>
      </c>
      <c r="DO453" s="2" t="n">
        <v>0</v>
      </c>
      <c r="DP453" s="2" t="n">
        <v>100</v>
      </c>
      <c r="DQ453" s="2" t="n">
        <v>100</v>
      </c>
      <c r="DR453" s="2" t="n">
        <v>0</v>
      </c>
      <c r="DS453" s="2" t="n">
        <v>100</v>
      </c>
      <c r="DT453" s="2" t="n">
        <v>100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18/11/2026</t>
        </is>
      </c>
      <c r="E454" s="2" t="inlineStr">
        <is>
          <t>17/01/2028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4.03</v>
      </c>
      <c r="BR454" s="2" t="n">
        <v>3.3</v>
      </c>
      <c r="BS454" s="2" t="n">
        <v>0</v>
      </c>
      <c r="BT454" s="2" t="n">
        <v>7.26</v>
      </c>
      <c r="BU454" s="2" t="n">
        <v>6.97</v>
      </c>
      <c r="BV454" s="2" t="n">
        <v>0</v>
      </c>
      <c r="BW454" s="2" t="n">
        <v>14.9</v>
      </c>
      <c r="BX454" s="2" t="n">
        <v>14.9</v>
      </c>
      <c r="BY454" s="2" t="n">
        <v>0</v>
      </c>
      <c r="BZ454" s="2" t="n">
        <v>16.62</v>
      </c>
      <c r="CA454" s="2" t="n">
        <v>16.62</v>
      </c>
      <c r="CB454" s="2" t="n">
        <v>0</v>
      </c>
      <c r="CC454" s="2" t="n">
        <v>21.56</v>
      </c>
      <c r="CD454" s="2" t="n">
        <v>21.56</v>
      </c>
      <c r="CE454" s="2" t="n">
        <v>0</v>
      </c>
      <c r="CF454" s="2" t="n">
        <v>29.51</v>
      </c>
      <c r="CG454" s="2" t="n">
        <v>29.51</v>
      </c>
      <c r="CH454" s="2" t="n">
        <v>0</v>
      </c>
      <c r="CI454" s="2" t="n">
        <v>38.52</v>
      </c>
      <c r="CJ454" s="2" t="n">
        <v>38.52</v>
      </c>
      <c r="CK454" s="2" t="n">
        <v>0</v>
      </c>
      <c r="CL454" s="2" t="n">
        <v>52.61</v>
      </c>
      <c r="CM454" s="2" t="n">
        <v>52.97</v>
      </c>
      <c r="CN454" s="2" t="n">
        <v>0</v>
      </c>
      <c r="CO454" s="2" t="n">
        <v>60.56</v>
      </c>
      <c r="CP454" s="2" t="n">
        <v>61.04</v>
      </c>
      <c r="CQ454" s="2" t="n">
        <v>0</v>
      </c>
      <c r="CR454" s="2" t="n">
        <v>67.95</v>
      </c>
      <c r="CS454" s="2" t="n">
        <v>67.95</v>
      </c>
      <c r="CT454" s="2" t="n">
        <v>0</v>
      </c>
      <c r="CU454" s="2" t="n">
        <v>80.36</v>
      </c>
      <c r="CV454" s="2" t="n">
        <v>80.36</v>
      </c>
      <c r="CW454" s="2" t="n">
        <v>0</v>
      </c>
      <c r="CX454" s="2" t="n">
        <v>91.52</v>
      </c>
      <c r="CY454" s="2" t="n">
        <v>91.52</v>
      </c>
      <c r="CZ454" s="2" t="n">
        <v>0</v>
      </c>
      <c r="DA454" s="2" t="n">
        <v>96.2</v>
      </c>
      <c r="DB454" s="2" t="n">
        <v>96.2</v>
      </c>
      <c r="DC454" s="2" t="n">
        <v>0</v>
      </c>
      <c r="DD454" s="2" t="n">
        <v>98.98999999999999</v>
      </c>
      <c r="DE454" s="2" t="n">
        <v>98.98999999999999</v>
      </c>
      <c r="DF454" s="2" t="n">
        <v>0</v>
      </c>
      <c r="DG454" s="2" t="n">
        <v>100</v>
      </c>
      <c r="DH454" s="2" t="n">
        <v>100</v>
      </c>
      <c r="DI454" s="2" t="n">
        <v>0</v>
      </c>
      <c r="DJ454" s="2" t="n">
        <v>100</v>
      </c>
      <c r="DK454" s="2" t="n">
        <v>100</v>
      </c>
      <c r="DL454" s="2" t="n">
        <v>0</v>
      </c>
      <c r="DM454" s="2" t="n">
        <v>100</v>
      </c>
      <c r="DN454" s="2" t="n">
        <v>100</v>
      </c>
      <c r="DO454" s="2" t="n">
        <v>0</v>
      </c>
      <c r="DP454" s="2" t="n">
        <v>100</v>
      </c>
      <c r="DQ454" s="2" t="n">
        <v>100</v>
      </c>
      <c r="DR454" s="2" t="n">
        <v>0</v>
      </c>
      <c r="DS454" s="2" t="n">
        <v>100</v>
      </c>
      <c r="DT454" s="2" t="n">
        <v>100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18/11/2026</t>
        </is>
      </c>
      <c r="E455" s="2" t="inlineStr">
        <is>
          <t>17/01/2028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4.03</v>
      </c>
      <c r="BR455" s="2" t="n">
        <v>3.3</v>
      </c>
      <c r="BS455" s="2" t="n">
        <v>0</v>
      </c>
      <c r="BT455" s="2" t="n">
        <v>7.26</v>
      </c>
      <c r="BU455" s="2" t="n">
        <v>6.97</v>
      </c>
      <c r="BV455" s="2" t="n">
        <v>0</v>
      </c>
      <c r="BW455" s="2" t="n">
        <v>14.9</v>
      </c>
      <c r="BX455" s="2" t="n">
        <v>14.9</v>
      </c>
      <c r="BY455" s="2" t="n">
        <v>0</v>
      </c>
      <c r="BZ455" s="2" t="n">
        <v>16.62</v>
      </c>
      <c r="CA455" s="2" t="n">
        <v>16.62</v>
      </c>
      <c r="CB455" s="2" t="n">
        <v>0</v>
      </c>
      <c r="CC455" s="2" t="n">
        <v>21.56</v>
      </c>
      <c r="CD455" s="2" t="n">
        <v>21.56</v>
      </c>
      <c r="CE455" s="2" t="n">
        <v>0</v>
      </c>
      <c r="CF455" s="2" t="n">
        <v>29.51</v>
      </c>
      <c r="CG455" s="2" t="n">
        <v>29.51</v>
      </c>
      <c r="CH455" s="2" t="n">
        <v>0</v>
      </c>
      <c r="CI455" s="2" t="n">
        <v>38.52</v>
      </c>
      <c r="CJ455" s="2" t="n">
        <v>38.52</v>
      </c>
      <c r="CK455" s="2" t="n">
        <v>0</v>
      </c>
      <c r="CL455" s="2" t="n">
        <v>52.61</v>
      </c>
      <c r="CM455" s="2" t="n">
        <v>52.97</v>
      </c>
      <c r="CN455" s="2" t="n">
        <v>0</v>
      </c>
      <c r="CO455" s="2" t="n">
        <v>60.56</v>
      </c>
      <c r="CP455" s="2" t="n">
        <v>61.04</v>
      </c>
      <c r="CQ455" s="2" t="n">
        <v>0</v>
      </c>
      <c r="CR455" s="2" t="n">
        <v>67.95</v>
      </c>
      <c r="CS455" s="2" t="n">
        <v>67.95</v>
      </c>
      <c r="CT455" s="2" t="n">
        <v>0</v>
      </c>
      <c r="CU455" s="2" t="n">
        <v>80.36</v>
      </c>
      <c r="CV455" s="2" t="n">
        <v>80.36</v>
      </c>
      <c r="CW455" s="2" t="n">
        <v>0</v>
      </c>
      <c r="CX455" s="2" t="n">
        <v>91.52</v>
      </c>
      <c r="CY455" s="2" t="n">
        <v>91.52</v>
      </c>
      <c r="CZ455" s="2" t="n">
        <v>0</v>
      </c>
      <c r="DA455" s="2" t="n">
        <v>96.2</v>
      </c>
      <c r="DB455" s="2" t="n">
        <v>96.2</v>
      </c>
      <c r="DC455" s="2" t="n">
        <v>0</v>
      </c>
      <c r="DD455" s="2" t="n">
        <v>98.98999999999999</v>
      </c>
      <c r="DE455" s="2" t="n">
        <v>98.98999999999999</v>
      </c>
      <c r="DF455" s="2" t="n">
        <v>0</v>
      </c>
      <c r="DG455" s="2" t="n">
        <v>100</v>
      </c>
      <c r="DH455" s="2" t="n">
        <v>100</v>
      </c>
      <c r="DI455" s="2" t="n">
        <v>0</v>
      </c>
      <c r="DJ455" s="2" t="n">
        <v>100</v>
      </c>
      <c r="DK455" s="2" t="n">
        <v>100</v>
      </c>
      <c r="DL455" s="2" t="n">
        <v>0</v>
      </c>
      <c r="DM455" s="2" t="n">
        <v>100</v>
      </c>
      <c r="DN455" s="2" t="n">
        <v>100</v>
      </c>
      <c r="DO455" s="2" t="n">
        <v>0</v>
      </c>
      <c r="DP455" s="2" t="n">
        <v>100</v>
      </c>
      <c r="DQ455" s="2" t="n">
        <v>100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18/11/2026</t>
        </is>
      </c>
      <c r="E456" s="2" t="inlineStr">
        <is>
          <t>17/01/2028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4.03</v>
      </c>
      <c r="BR456" s="2" t="n">
        <v>3.3</v>
      </c>
      <c r="BS456" s="2" t="n">
        <v>0</v>
      </c>
      <c r="BT456" s="2" t="n">
        <v>7.26</v>
      </c>
      <c r="BU456" s="2" t="n">
        <v>6.97</v>
      </c>
      <c r="BV456" s="2" t="n">
        <v>0</v>
      </c>
      <c r="BW456" s="2" t="n">
        <v>14.9</v>
      </c>
      <c r="BX456" s="2" t="n">
        <v>14.9</v>
      </c>
      <c r="BY456" s="2" t="n">
        <v>0</v>
      </c>
      <c r="BZ456" s="2" t="n">
        <v>16.62</v>
      </c>
      <c r="CA456" s="2" t="n">
        <v>16.62</v>
      </c>
      <c r="CB456" s="2" t="n">
        <v>0</v>
      </c>
      <c r="CC456" s="2" t="n">
        <v>21.56</v>
      </c>
      <c r="CD456" s="2" t="n">
        <v>21.56</v>
      </c>
      <c r="CE456" s="2" t="n">
        <v>0</v>
      </c>
      <c r="CF456" s="2" t="n">
        <v>29.51</v>
      </c>
      <c r="CG456" s="2" t="n">
        <v>29.51</v>
      </c>
      <c r="CH456" s="2" t="n">
        <v>0</v>
      </c>
      <c r="CI456" s="2" t="n">
        <v>38.52</v>
      </c>
      <c r="CJ456" s="2" t="n">
        <v>38.52</v>
      </c>
      <c r="CK456" s="2" t="n">
        <v>0</v>
      </c>
      <c r="CL456" s="2" t="n">
        <v>52.61</v>
      </c>
      <c r="CM456" s="2" t="n">
        <v>52.97</v>
      </c>
      <c r="CN456" s="2" t="n">
        <v>0</v>
      </c>
      <c r="CO456" s="2" t="n">
        <v>60.56</v>
      </c>
      <c r="CP456" s="2" t="n">
        <v>61.04</v>
      </c>
      <c r="CQ456" s="2" t="n">
        <v>0</v>
      </c>
      <c r="CR456" s="2" t="n">
        <v>67.95</v>
      </c>
      <c r="CS456" s="2" t="n">
        <v>67.95</v>
      </c>
      <c r="CT456" s="2" t="n">
        <v>0</v>
      </c>
      <c r="CU456" s="2" t="n">
        <v>80.36</v>
      </c>
      <c r="CV456" s="2" t="n">
        <v>80.36</v>
      </c>
      <c r="CW456" s="2" t="n">
        <v>0</v>
      </c>
      <c r="CX456" s="2" t="n">
        <v>91.52</v>
      </c>
      <c r="CY456" s="2" t="n">
        <v>91.52</v>
      </c>
      <c r="CZ456" s="2" t="n">
        <v>0</v>
      </c>
      <c r="DA456" s="2" t="n">
        <v>96.2</v>
      </c>
      <c r="DB456" s="2" t="n">
        <v>96.2</v>
      </c>
      <c r="DC456" s="2" t="n">
        <v>0</v>
      </c>
      <c r="DD456" s="2" t="n">
        <v>98.98999999999999</v>
      </c>
      <c r="DE456" s="2" t="n">
        <v>98.98999999999999</v>
      </c>
      <c r="DF456" s="2" t="n">
        <v>0</v>
      </c>
      <c r="DG456" s="2" t="n">
        <v>100</v>
      </c>
      <c r="DH456" s="2" t="n">
        <v>100</v>
      </c>
      <c r="DI456" s="2" t="n">
        <v>0</v>
      </c>
      <c r="DJ456" s="2" t="n">
        <v>100</v>
      </c>
      <c r="DK456" s="2" t="n">
        <v>100</v>
      </c>
      <c r="DL456" s="2" t="n">
        <v>0</v>
      </c>
      <c r="DM456" s="2" t="n">
        <v>100</v>
      </c>
      <c r="DN456" s="2" t="n">
        <v>100</v>
      </c>
      <c r="DO456" s="2" t="n">
        <v>0</v>
      </c>
      <c r="DP456" s="2" t="n">
        <v>100</v>
      </c>
      <c r="DQ456" s="2" t="n">
        <v>100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18/11/2026</t>
        </is>
      </c>
      <c r="E457" s="2" t="inlineStr">
        <is>
          <t>17/01/2028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4.03</v>
      </c>
      <c r="BR457" s="2" t="n">
        <v>3.3</v>
      </c>
      <c r="BS457" s="2" t="n">
        <v>0</v>
      </c>
      <c r="BT457" s="2" t="n">
        <v>7.26</v>
      </c>
      <c r="BU457" s="2" t="n">
        <v>6.97</v>
      </c>
      <c r="BV457" s="2" t="n">
        <v>0</v>
      </c>
      <c r="BW457" s="2" t="n">
        <v>14.9</v>
      </c>
      <c r="BX457" s="2" t="n">
        <v>14.9</v>
      </c>
      <c r="BY457" s="2" t="n">
        <v>0</v>
      </c>
      <c r="BZ457" s="2" t="n">
        <v>16.62</v>
      </c>
      <c r="CA457" s="2" t="n">
        <v>16.62</v>
      </c>
      <c r="CB457" s="2" t="n">
        <v>0</v>
      </c>
      <c r="CC457" s="2" t="n">
        <v>21.56</v>
      </c>
      <c r="CD457" s="2" t="n">
        <v>21.56</v>
      </c>
      <c r="CE457" s="2" t="n">
        <v>0</v>
      </c>
      <c r="CF457" s="2" t="n">
        <v>29.51</v>
      </c>
      <c r="CG457" s="2" t="n">
        <v>29.51</v>
      </c>
      <c r="CH457" s="2" t="n">
        <v>0</v>
      </c>
      <c r="CI457" s="2" t="n">
        <v>38.52</v>
      </c>
      <c r="CJ457" s="2" t="n">
        <v>38.52</v>
      </c>
      <c r="CK457" s="2" t="n">
        <v>0</v>
      </c>
      <c r="CL457" s="2" t="n">
        <v>52.61</v>
      </c>
      <c r="CM457" s="2" t="n">
        <v>52.97</v>
      </c>
      <c r="CN457" s="2" t="n">
        <v>0</v>
      </c>
      <c r="CO457" s="2" t="n">
        <v>60.56</v>
      </c>
      <c r="CP457" s="2" t="n">
        <v>61.04</v>
      </c>
      <c r="CQ457" s="2" t="n">
        <v>0</v>
      </c>
      <c r="CR457" s="2" t="n">
        <v>67.95</v>
      </c>
      <c r="CS457" s="2" t="n">
        <v>67.95</v>
      </c>
      <c r="CT457" s="2" t="n">
        <v>0</v>
      </c>
      <c r="CU457" s="2" t="n">
        <v>80.36</v>
      </c>
      <c r="CV457" s="2" t="n">
        <v>80.36</v>
      </c>
      <c r="CW457" s="2" t="n">
        <v>0</v>
      </c>
      <c r="CX457" s="2" t="n">
        <v>91.52</v>
      </c>
      <c r="CY457" s="2" t="n">
        <v>91.52</v>
      </c>
      <c r="CZ457" s="2" t="n">
        <v>0</v>
      </c>
      <c r="DA457" s="2" t="n">
        <v>96.2</v>
      </c>
      <c r="DB457" s="2" t="n">
        <v>96.2</v>
      </c>
      <c r="DC457" s="2" t="n">
        <v>0</v>
      </c>
      <c r="DD457" s="2" t="n">
        <v>98.98999999999999</v>
      </c>
      <c r="DE457" s="2" t="n">
        <v>98.98999999999999</v>
      </c>
      <c r="DF457" s="2" t="n">
        <v>0</v>
      </c>
      <c r="DG457" s="2" t="n">
        <v>100</v>
      </c>
      <c r="DH457" s="2" t="n">
        <v>100</v>
      </c>
      <c r="DI457" s="2" t="n">
        <v>0</v>
      </c>
      <c r="DJ457" s="2" t="n">
        <v>100</v>
      </c>
      <c r="DK457" s="2" t="n">
        <v>100</v>
      </c>
      <c r="DL457" s="2" t="n">
        <v>0</v>
      </c>
      <c r="DM457" s="2" t="n">
        <v>100</v>
      </c>
      <c r="DN457" s="2" t="n">
        <v>100</v>
      </c>
      <c r="DO457" s="2" t="n">
        <v>0</v>
      </c>
      <c r="DP457" s="2" t="n">
        <v>100</v>
      </c>
      <c r="DQ457" s="2" t="n">
        <v>100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18/11/2026</t>
        </is>
      </c>
      <c r="E458" s="2" t="inlineStr">
        <is>
          <t>17/01/2028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4.03</v>
      </c>
      <c r="BR458" s="2" t="n">
        <v>3.3</v>
      </c>
      <c r="BS458" s="2" t="n">
        <v>0</v>
      </c>
      <c r="BT458" s="2" t="n">
        <v>7.26</v>
      </c>
      <c r="BU458" s="2" t="n">
        <v>6.97</v>
      </c>
      <c r="BV458" s="2" t="n">
        <v>0</v>
      </c>
      <c r="BW458" s="2" t="n">
        <v>14.9</v>
      </c>
      <c r="BX458" s="2" t="n">
        <v>14.9</v>
      </c>
      <c r="BY458" s="2" t="n">
        <v>0</v>
      </c>
      <c r="BZ458" s="2" t="n">
        <v>16.62</v>
      </c>
      <c r="CA458" s="2" t="n">
        <v>16.62</v>
      </c>
      <c r="CB458" s="2" t="n">
        <v>0</v>
      </c>
      <c r="CC458" s="2" t="n">
        <v>21.56</v>
      </c>
      <c r="CD458" s="2" t="n">
        <v>21.56</v>
      </c>
      <c r="CE458" s="2" t="n">
        <v>0</v>
      </c>
      <c r="CF458" s="2" t="n">
        <v>29.51</v>
      </c>
      <c r="CG458" s="2" t="n">
        <v>29.51</v>
      </c>
      <c r="CH458" s="2" t="n">
        <v>0</v>
      </c>
      <c r="CI458" s="2" t="n">
        <v>38.52</v>
      </c>
      <c r="CJ458" s="2" t="n">
        <v>38.52</v>
      </c>
      <c r="CK458" s="2" t="n">
        <v>0</v>
      </c>
      <c r="CL458" s="2" t="n">
        <v>52.61</v>
      </c>
      <c r="CM458" s="2" t="n">
        <v>52.97</v>
      </c>
      <c r="CN458" s="2" t="n">
        <v>0</v>
      </c>
      <c r="CO458" s="2" t="n">
        <v>60.56</v>
      </c>
      <c r="CP458" s="2" t="n">
        <v>61.04</v>
      </c>
      <c r="CQ458" s="2" t="n">
        <v>0</v>
      </c>
      <c r="CR458" s="2" t="n">
        <v>67.95</v>
      </c>
      <c r="CS458" s="2" t="n">
        <v>67.95</v>
      </c>
      <c r="CT458" s="2" t="n">
        <v>0</v>
      </c>
      <c r="CU458" s="2" t="n">
        <v>80.36</v>
      </c>
      <c r="CV458" s="2" t="n">
        <v>80.36</v>
      </c>
      <c r="CW458" s="2" t="n">
        <v>0</v>
      </c>
      <c r="CX458" s="2" t="n">
        <v>91.52</v>
      </c>
      <c r="CY458" s="2" t="n">
        <v>91.52</v>
      </c>
      <c r="CZ458" s="2" t="n">
        <v>0</v>
      </c>
      <c r="DA458" s="2" t="n">
        <v>96.2</v>
      </c>
      <c r="DB458" s="2" t="n">
        <v>96.2</v>
      </c>
      <c r="DC458" s="2" t="n">
        <v>0</v>
      </c>
      <c r="DD458" s="2" t="n">
        <v>98.98999999999999</v>
      </c>
      <c r="DE458" s="2" t="n">
        <v>98.98999999999999</v>
      </c>
      <c r="DF458" s="2" t="n">
        <v>0</v>
      </c>
      <c r="DG458" s="2" t="n">
        <v>100</v>
      </c>
      <c r="DH458" s="2" t="n">
        <v>100</v>
      </c>
      <c r="DI458" s="2" t="n">
        <v>0</v>
      </c>
      <c r="DJ458" s="2" t="n">
        <v>100</v>
      </c>
      <c r="DK458" s="2" t="n">
        <v>100</v>
      </c>
      <c r="DL458" s="2" t="n">
        <v>0</v>
      </c>
      <c r="DM458" s="2" t="n">
        <v>100</v>
      </c>
      <c r="DN458" s="2" t="n">
        <v>100</v>
      </c>
      <c r="DO458" s="2" t="n">
        <v>0</v>
      </c>
      <c r="DP458" s="2" t="n">
        <v>100</v>
      </c>
      <c r="DQ458" s="2" t="n">
        <v>100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18/11/2026</t>
        </is>
      </c>
      <c r="E459" s="2" t="inlineStr">
        <is>
          <t>17/01/2028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4.03</v>
      </c>
      <c r="BR459" s="2" t="n">
        <v>3.3</v>
      </c>
      <c r="BS459" s="2" t="n">
        <v>0</v>
      </c>
      <c r="BT459" s="2" t="n">
        <v>7.26</v>
      </c>
      <c r="BU459" s="2" t="n">
        <v>6.97</v>
      </c>
      <c r="BV459" s="2" t="n">
        <v>0</v>
      </c>
      <c r="BW459" s="2" t="n">
        <v>14.9</v>
      </c>
      <c r="BX459" s="2" t="n">
        <v>14.9</v>
      </c>
      <c r="BY459" s="2" t="n">
        <v>0</v>
      </c>
      <c r="BZ459" s="2" t="n">
        <v>16.62</v>
      </c>
      <c r="CA459" s="2" t="n">
        <v>16.62</v>
      </c>
      <c r="CB459" s="2" t="n">
        <v>0</v>
      </c>
      <c r="CC459" s="2" t="n">
        <v>21.56</v>
      </c>
      <c r="CD459" s="2" t="n">
        <v>21.56</v>
      </c>
      <c r="CE459" s="2" t="n">
        <v>0</v>
      </c>
      <c r="CF459" s="2" t="n">
        <v>29.51</v>
      </c>
      <c r="CG459" s="2" t="n">
        <v>29.51</v>
      </c>
      <c r="CH459" s="2" t="n">
        <v>0</v>
      </c>
      <c r="CI459" s="2" t="n">
        <v>38.52</v>
      </c>
      <c r="CJ459" s="2" t="n">
        <v>38.52</v>
      </c>
      <c r="CK459" s="2" t="n">
        <v>0</v>
      </c>
      <c r="CL459" s="2" t="n">
        <v>52.61</v>
      </c>
      <c r="CM459" s="2" t="n">
        <v>52.97</v>
      </c>
      <c r="CN459" s="2" t="n">
        <v>0</v>
      </c>
      <c r="CO459" s="2" t="n">
        <v>60.56</v>
      </c>
      <c r="CP459" s="2" t="n">
        <v>61.04</v>
      </c>
      <c r="CQ459" s="2" t="n">
        <v>0</v>
      </c>
      <c r="CR459" s="2" t="n">
        <v>67.95</v>
      </c>
      <c r="CS459" s="2" t="n">
        <v>67.95</v>
      </c>
      <c r="CT459" s="2" t="n">
        <v>0</v>
      </c>
      <c r="CU459" s="2" t="n">
        <v>80.36</v>
      </c>
      <c r="CV459" s="2" t="n">
        <v>80.36</v>
      </c>
      <c r="CW459" s="2" t="n">
        <v>0</v>
      </c>
      <c r="CX459" s="2" t="n">
        <v>91.52</v>
      </c>
      <c r="CY459" s="2" t="n">
        <v>91.52</v>
      </c>
      <c r="CZ459" s="2" t="n">
        <v>0</v>
      </c>
      <c r="DA459" s="2" t="n">
        <v>96.2</v>
      </c>
      <c r="DB459" s="2" t="n">
        <v>96.2</v>
      </c>
      <c r="DC459" s="2" t="n">
        <v>0</v>
      </c>
      <c r="DD459" s="2" t="n">
        <v>98.98999999999999</v>
      </c>
      <c r="DE459" s="2" t="n">
        <v>98.98999999999999</v>
      </c>
      <c r="DF459" s="2" t="n">
        <v>0</v>
      </c>
      <c r="DG459" s="2" t="n">
        <v>100</v>
      </c>
      <c r="DH459" s="2" t="n">
        <v>100</v>
      </c>
      <c r="DI459" s="2" t="n">
        <v>0</v>
      </c>
      <c r="DJ459" s="2" t="n">
        <v>100</v>
      </c>
      <c r="DK459" s="2" t="n">
        <v>100</v>
      </c>
      <c r="DL459" s="2" t="n">
        <v>0</v>
      </c>
      <c r="DM459" s="2" t="n">
        <v>100</v>
      </c>
      <c r="DN459" s="2" t="n">
        <v>100</v>
      </c>
      <c r="DO459" s="2" t="n">
        <v>0</v>
      </c>
      <c r="DP459" s="2" t="n">
        <v>100</v>
      </c>
      <c r="DQ459" s="2" t="n">
        <v>100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18/11/2026</t>
        </is>
      </c>
      <c r="E460" s="2" t="inlineStr">
        <is>
          <t>17/01/2028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4.03</v>
      </c>
      <c r="BR460" s="2" t="n">
        <v>3.3</v>
      </c>
      <c r="BS460" s="2" t="n">
        <v>0</v>
      </c>
      <c r="BT460" s="2" t="n">
        <v>7.26</v>
      </c>
      <c r="BU460" s="2" t="n">
        <v>6.97</v>
      </c>
      <c r="BV460" s="2" t="n">
        <v>0</v>
      </c>
      <c r="BW460" s="2" t="n">
        <v>14.9</v>
      </c>
      <c r="BX460" s="2" t="n">
        <v>14.9</v>
      </c>
      <c r="BY460" s="2" t="n">
        <v>0</v>
      </c>
      <c r="BZ460" s="2" t="n">
        <v>16.62</v>
      </c>
      <c r="CA460" s="2" t="n">
        <v>16.62</v>
      </c>
      <c r="CB460" s="2" t="n">
        <v>0</v>
      </c>
      <c r="CC460" s="2" t="n">
        <v>21.56</v>
      </c>
      <c r="CD460" s="2" t="n">
        <v>21.56</v>
      </c>
      <c r="CE460" s="2" t="n">
        <v>0</v>
      </c>
      <c r="CF460" s="2" t="n">
        <v>29.51</v>
      </c>
      <c r="CG460" s="2" t="n">
        <v>29.51</v>
      </c>
      <c r="CH460" s="2" t="n">
        <v>0</v>
      </c>
      <c r="CI460" s="2" t="n">
        <v>38.52</v>
      </c>
      <c r="CJ460" s="2" t="n">
        <v>38.52</v>
      </c>
      <c r="CK460" s="2" t="n">
        <v>0</v>
      </c>
      <c r="CL460" s="2" t="n">
        <v>52.61</v>
      </c>
      <c r="CM460" s="2" t="n">
        <v>52.97</v>
      </c>
      <c r="CN460" s="2" t="n">
        <v>0</v>
      </c>
      <c r="CO460" s="2" t="n">
        <v>60.56</v>
      </c>
      <c r="CP460" s="2" t="n">
        <v>61.04</v>
      </c>
      <c r="CQ460" s="2" t="n">
        <v>0</v>
      </c>
      <c r="CR460" s="2" t="n">
        <v>67.95</v>
      </c>
      <c r="CS460" s="2" t="n">
        <v>67.95</v>
      </c>
      <c r="CT460" s="2" t="n">
        <v>0</v>
      </c>
      <c r="CU460" s="2" t="n">
        <v>80.36</v>
      </c>
      <c r="CV460" s="2" t="n">
        <v>80.36</v>
      </c>
      <c r="CW460" s="2" t="n">
        <v>0</v>
      </c>
      <c r="CX460" s="2" t="n">
        <v>91.52</v>
      </c>
      <c r="CY460" s="2" t="n">
        <v>91.52</v>
      </c>
      <c r="CZ460" s="2" t="n">
        <v>0</v>
      </c>
      <c r="DA460" s="2" t="n">
        <v>96.2</v>
      </c>
      <c r="DB460" s="2" t="n">
        <v>96.2</v>
      </c>
      <c r="DC460" s="2" t="n">
        <v>0</v>
      </c>
      <c r="DD460" s="2" t="n">
        <v>98.98999999999999</v>
      </c>
      <c r="DE460" s="2" t="n">
        <v>98.98999999999999</v>
      </c>
      <c r="DF460" s="2" t="n">
        <v>0</v>
      </c>
      <c r="DG460" s="2" t="n">
        <v>100</v>
      </c>
      <c r="DH460" s="2" t="n">
        <v>100</v>
      </c>
      <c r="DI460" s="2" t="n">
        <v>0</v>
      </c>
      <c r="DJ460" s="2" t="n">
        <v>100</v>
      </c>
      <c r="DK460" s="2" t="n">
        <v>100</v>
      </c>
      <c r="DL460" s="2" t="n">
        <v>0</v>
      </c>
      <c r="DM460" s="2" t="n">
        <v>100</v>
      </c>
      <c r="DN460" s="2" t="n">
        <v>100</v>
      </c>
      <c r="DO460" s="2" t="n">
        <v>0</v>
      </c>
      <c r="DP460" s="2" t="n">
        <v>100</v>
      </c>
      <c r="DQ460" s="2" t="n">
        <v>100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18/11/2026</t>
        </is>
      </c>
      <c r="E461" s="2" t="inlineStr">
        <is>
          <t>17/01/2028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4.03</v>
      </c>
      <c r="BR461" s="2" t="n">
        <v>3.3</v>
      </c>
      <c r="BS461" s="2" t="n">
        <v>0</v>
      </c>
      <c r="BT461" s="2" t="n">
        <v>7.26</v>
      </c>
      <c r="BU461" s="2" t="n">
        <v>6.97</v>
      </c>
      <c r="BV461" s="2" t="n">
        <v>0</v>
      </c>
      <c r="BW461" s="2" t="n">
        <v>14.9</v>
      </c>
      <c r="BX461" s="2" t="n">
        <v>14.9</v>
      </c>
      <c r="BY461" s="2" t="n">
        <v>0</v>
      </c>
      <c r="BZ461" s="2" t="n">
        <v>16.62</v>
      </c>
      <c r="CA461" s="2" t="n">
        <v>16.62</v>
      </c>
      <c r="CB461" s="2" t="n">
        <v>0</v>
      </c>
      <c r="CC461" s="2" t="n">
        <v>21.56</v>
      </c>
      <c r="CD461" s="2" t="n">
        <v>21.56</v>
      </c>
      <c r="CE461" s="2" t="n">
        <v>0</v>
      </c>
      <c r="CF461" s="2" t="n">
        <v>29.51</v>
      </c>
      <c r="CG461" s="2" t="n">
        <v>29.51</v>
      </c>
      <c r="CH461" s="2" t="n">
        <v>0</v>
      </c>
      <c r="CI461" s="2" t="n">
        <v>38.52</v>
      </c>
      <c r="CJ461" s="2" t="n">
        <v>38.52</v>
      </c>
      <c r="CK461" s="2" t="n">
        <v>0</v>
      </c>
      <c r="CL461" s="2" t="n">
        <v>52.61</v>
      </c>
      <c r="CM461" s="2" t="n">
        <v>52.97</v>
      </c>
      <c r="CN461" s="2" t="n">
        <v>0</v>
      </c>
      <c r="CO461" s="2" t="n">
        <v>60.56</v>
      </c>
      <c r="CP461" s="2" t="n">
        <v>61.04</v>
      </c>
      <c r="CQ461" s="2" t="n">
        <v>0</v>
      </c>
      <c r="CR461" s="2" t="n">
        <v>67.95</v>
      </c>
      <c r="CS461" s="2" t="n">
        <v>67.95</v>
      </c>
      <c r="CT461" s="2" t="n">
        <v>0</v>
      </c>
      <c r="CU461" s="2" t="n">
        <v>80.36</v>
      </c>
      <c r="CV461" s="2" t="n">
        <v>80.36</v>
      </c>
      <c r="CW461" s="2" t="n">
        <v>0</v>
      </c>
      <c r="CX461" s="2" t="n">
        <v>91.52</v>
      </c>
      <c r="CY461" s="2" t="n">
        <v>91.52</v>
      </c>
      <c r="CZ461" s="2" t="n">
        <v>0</v>
      </c>
      <c r="DA461" s="2" t="n">
        <v>96.2</v>
      </c>
      <c r="DB461" s="2" t="n">
        <v>96.2</v>
      </c>
      <c r="DC461" s="2" t="n">
        <v>0</v>
      </c>
      <c r="DD461" s="2" t="n">
        <v>98.98999999999999</v>
      </c>
      <c r="DE461" s="2" t="n">
        <v>98.98999999999999</v>
      </c>
      <c r="DF461" s="2" t="n">
        <v>0</v>
      </c>
      <c r="DG461" s="2" t="n">
        <v>100</v>
      </c>
      <c r="DH461" s="2" t="n">
        <v>100</v>
      </c>
      <c r="DI461" s="2" t="n">
        <v>0</v>
      </c>
      <c r="DJ461" s="2" t="n">
        <v>100</v>
      </c>
      <c r="DK461" s="2" t="n">
        <v>100</v>
      </c>
      <c r="DL461" s="2" t="n">
        <v>0</v>
      </c>
      <c r="DM461" s="2" t="n">
        <v>100</v>
      </c>
      <c r="DN461" s="2" t="n">
        <v>100</v>
      </c>
      <c r="DO461" s="2" t="n">
        <v>0</v>
      </c>
      <c r="DP461" s="2" t="n">
        <v>100</v>
      </c>
      <c r="DQ461" s="2" t="n">
        <v>100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18/11/2026</t>
        </is>
      </c>
      <c r="E462" s="2" t="inlineStr">
        <is>
          <t>17/01/2028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4.03</v>
      </c>
      <c r="BR462" s="2" t="n">
        <v>3.3</v>
      </c>
      <c r="BS462" s="2" t="n">
        <v>0</v>
      </c>
      <c r="BT462" s="2" t="n">
        <v>7.26</v>
      </c>
      <c r="BU462" s="2" t="n">
        <v>6.97</v>
      </c>
      <c r="BV462" s="2" t="n">
        <v>0</v>
      </c>
      <c r="BW462" s="2" t="n">
        <v>14.9</v>
      </c>
      <c r="BX462" s="2" t="n">
        <v>14.9</v>
      </c>
      <c r="BY462" s="2" t="n">
        <v>0</v>
      </c>
      <c r="BZ462" s="2" t="n">
        <v>16.62</v>
      </c>
      <c r="CA462" s="2" t="n">
        <v>16.62</v>
      </c>
      <c r="CB462" s="2" t="n">
        <v>0</v>
      </c>
      <c r="CC462" s="2" t="n">
        <v>21.56</v>
      </c>
      <c r="CD462" s="2" t="n">
        <v>21.56</v>
      </c>
      <c r="CE462" s="2" t="n">
        <v>0</v>
      </c>
      <c r="CF462" s="2" t="n">
        <v>29.51</v>
      </c>
      <c r="CG462" s="2" t="n">
        <v>29.51</v>
      </c>
      <c r="CH462" s="2" t="n">
        <v>0</v>
      </c>
      <c r="CI462" s="2" t="n">
        <v>38.52</v>
      </c>
      <c r="CJ462" s="2" t="n">
        <v>38.52</v>
      </c>
      <c r="CK462" s="2" t="n">
        <v>0</v>
      </c>
      <c r="CL462" s="2" t="n">
        <v>52.61</v>
      </c>
      <c r="CM462" s="2" t="n">
        <v>52.97</v>
      </c>
      <c r="CN462" s="2" t="n">
        <v>0</v>
      </c>
      <c r="CO462" s="2" t="n">
        <v>60.56</v>
      </c>
      <c r="CP462" s="2" t="n">
        <v>61.04</v>
      </c>
      <c r="CQ462" s="2" t="n">
        <v>0</v>
      </c>
      <c r="CR462" s="2" t="n">
        <v>67.95</v>
      </c>
      <c r="CS462" s="2" t="n">
        <v>67.95</v>
      </c>
      <c r="CT462" s="2" t="n">
        <v>0</v>
      </c>
      <c r="CU462" s="2" t="n">
        <v>80.36</v>
      </c>
      <c r="CV462" s="2" t="n">
        <v>80.36</v>
      </c>
      <c r="CW462" s="2" t="n">
        <v>0</v>
      </c>
      <c r="CX462" s="2" t="n">
        <v>91.52</v>
      </c>
      <c r="CY462" s="2" t="n">
        <v>91.52</v>
      </c>
      <c r="CZ462" s="2" t="n">
        <v>0</v>
      </c>
      <c r="DA462" s="2" t="n">
        <v>96.2</v>
      </c>
      <c r="DB462" s="2" t="n">
        <v>96.2</v>
      </c>
      <c r="DC462" s="2" t="n">
        <v>0</v>
      </c>
      <c r="DD462" s="2" t="n">
        <v>98.98999999999999</v>
      </c>
      <c r="DE462" s="2" t="n">
        <v>98.98999999999999</v>
      </c>
      <c r="DF462" s="2" t="n">
        <v>0</v>
      </c>
      <c r="DG462" s="2" t="n">
        <v>100</v>
      </c>
      <c r="DH462" s="2" t="n">
        <v>100</v>
      </c>
      <c r="DI462" s="2" t="n">
        <v>0</v>
      </c>
      <c r="DJ462" s="2" t="n">
        <v>100</v>
      </c>
      <c r="DK462" s="2" t="n">
        <v>100</v>
      </c>
      <c r="DL462" s="2" t="n">
        <v>0</v>
      </c>
      <c r="DM462" s="2" t="n">
        <v>100</v>
      </c>
      <c r="DN462" s="2" t="n">
        <v>100</v>
      </c>
      <c r="DO462" s="2" t="n">
        <v>0</v>
      </c>
      <c r="DP462" s="2" t="n">
        <v>100</v>
      </c>
      <c r="DQ462" s="2" t="n">
        <v>100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18/11/2026</t>
        </is>
      </c>
      <c r="E463" s="2" t="inlineStr">
        <is>
          <t>17/01/2028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4.03</v>
      </c>
      <c r="BR463" s="2" t="n">
        <v>3.3</v>
      </c>
      <c r="BS463" s="2" t="n">
        <v>0</v>
      </c>
      <c r="BT463" s="2" t="n">
        <v>7.26</v>
      </c>
      <c r="BU463" s="2" t="n">
        <v>6.97</v>
      </c>
      <c r="BV463" s="2" t="n">
        <v>0</v>
      </c>
      <c r="BW463" s="2" t="n">
        <v>14.9</v>
      </c>
      <c r="BX463" s="2" t="n">
        <v>14.9</v>
      </c>
      <c r="BY463" s="2" t="n">
        <v>0</v>
      </c>
      <c r="BZ463" s="2" t="n">
        <v>16.62</v>
      </c>
      <c r="CA463" s="2" t="n">
        <v>16.62</v>
      </c>
      <c r="CB463" s="2" t="n">
        <v>0</v>
      </c>
      <c r="CC463" s="2" t="n">
        <v>21.56</v>
      </c>
      <c r="CD463" s="2" t="n">
        <v>21.56</v>
      </c>
      <c r="CE463" s="2" t="n">
        <v>0</v>
      </c>
      <c r="CF463" s="2" t="n">
        <v>29.51</v>
      </c>
      <c r="CG463" s="2" t="n">
        <v>29.51</v>
      </c>
      <c r="CH463" s="2" t="n">
        <v>0</v>
      </c>
      <c r="CI463" s="2" t="n">
        <v>38.52</v>
      </c>
      <c r="CJ463" s="2" t="n">
        <v>38.52</v>
      </c>
      <c r="CK463" s="2" t="n">
        <v>0</v>
      </c>
      <c r="CL463" s="2" t="n">
        <v>52.61</v>
      </c>
      <c r="CM463" s="2" t="n">
        <v>52.97</v>
      </c>
      <c r="CN463" s="2" t="n">
        <v>0</v>
      </c>
      <c r="CO463" s="2" t="n">
        <v>60.56</v>
      </c>
      <c r="CP463" s="2" t="n">
        <v>61.04</v>
      </c>
      <c r="CQ463" s="2" t="n">
        <v>0</v>
      </c>
      <c r="CR463" s="2" t="n">
        <v>67.95</v>
      </c>
      <c r="CS463" s="2" t="n">
        <v>67.95</v>
      </c>
      <c r="CT463" s="2" t="n">
        <v>0</v>
      </c>
      <c r="CU463" s="2" t="n">
        <v>80.36</v>
      </c>
      <c r="CV463" s="2" t="n">
        <v>80.36</v>
      </c>
      <c r="CW463" s="2" t="n">
        <v>0</v>
      </c>
      <c r="CX463" s="2" t="n">
        <v>91.52</v>
      </c>
      <c r="CY463" s="2" t="n">
        <v>91.52</v>
      </c>
      <c r="CZ463" s="2" t="n">
        <v>0</v>
      </c>
      <c r="DA463" s="2" t="n">
        <v>96.2</v>
      </c>
      <c r="DB463" s="2" t="n">
        <v>96.2</v>
      </c>
      <c r="DC463" s="2" t="n">
        <v>0</v>
      </c>
      <c r="DD463" s="2" t="n">
        <v>98.98999999999999</v>
      </c>
      <c r="DE463" s="2" t="n">
        <v>98.98999999999999</v>
      </c>
      <c r="DF463" s="2" t="n">
        <v>0</v>
      </c>
      <c r="DG463" s="2" t="n">
        <v>100</v>
      </c>
      <c r="DH463" s="2" t="n">
        <v>100</v>
      </c>
      <c r="DI463" s="2" t="n">
        <v>0</v>
      </c>
      <c r="DJ463" s="2" t="n">
        <v>100</v>
      </c>
      <c r="DK463" s="2" t="n">
        <v>100</v>
      </c>
      <c r="DL463" s="2" t="n">
        <v>0</v>
      </c>
      <c r="DM463" s="2" t="n">
        <v>100</v>
      </c>
      <c r="DN463" s="2" t="n">
        <v>100</v>
      </c>
      <c r="DO463" s="2" t="n">
        <v>0</v>
      </c>
      <c r="DP463" s="2" t="n">
        <v>100</v>
      </c>
      <c r="DQ463" s="2" t="n">
        <v>100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18/11/2026</t>
        </is>
      </c>
      <c r="E464" s="2" t="inlineStr">
        <is>
          <t>17/01/2028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4.03</v>
      </c>
      <c r="BR464" s="2" t="n">
        <v>3.3</v>
      </c>
      <c r="BS464" s="2" t="n">
        <v>0</v>
      </c>
      <c r="BT464" s="2" t="n">
        <v>7.26</v>
      </c>
      <c r="BU464" s="2" t="n">
        <v>6.97</v>
      </c>
      <c r="BV464" s="2" t="n">
        <v>0</v>
      </c>
      <c r="BW464" s="2" t="n">
        <v>14.9</v>
      </c>
      <c r="BX464" s="2" t="n">
        <v>14.9</v>
      </c>
      <c r="BY464" s="2" t="n">
        <v>0</v>
      </c>
      <c r="BZ464" s="2" t="n">
        <v>16.62</v>
      </c>
      <c r="CA464" s="2" t="n">
        <v>16.62</v>
      </c>
      <c r="CB464" s="2" t="n">
        <v>0</v>
      </c>
      <c r="CC464" s="2" t="n">
        <v>21.56</v>
      </c>
      <c r="CD464" s="2" t="n">
        <v>21.56</v>
      </c>
      <c r="CE464" s="2" t="n">
        <v>0</v>
      </c>
      <c r="CF464" s="2" t="n">
        <v>29.51</v>
      </c>
      <c r="CG464" s="2" t="n">
        <v>29.51</v>
      </c>
      <c r="CH464" s="2" t="n">
        <v>0</v>
      </c>
      <c r="CI464" s="2" t="n">
        <v>38.52</v>
      </c>
      <c r="CJ464" s="2" t="n">
        <v>38.52</v>
      </c>
      <c r="CK464" s="2" t="n">
        <v>0</v>
      </c>
      <c r="CL464" s="2" t="n">
        <v>52.61</v>
      </c>
      <c r="CM464" s="2" t="n">
        <v>52.97</v>
      </c>
      <c r="CN464" s="2" t="n">
        <v>0</v>
      </c>
      <c r="CO464" s="2" t="n">
        <v>60.56</v>
      </c>
      <c r="CP464" s="2" t="n">
        <v>61.04</v>
      </c>
      <c r="CQ464" s="2" t="n">
        <v>0</v>
      </c>
      <c r="CR464" s="2" t="n">
        <v>67.95</v>
      </c>
      <c r="CS464" s="2" t="n">
        <v>67.95</v>
      </c>
      <c r="CT464" s="2" t="n">
        <v>0</v>
      </c>
      <c r="CU464" s="2" t="n">
        <v>80.36</v>
      </c>
      <c r="CV464" s="2" t="n">
        <v>80.36</v>
      </c>
      <c r="CW464" s="2" t="n">
        <v>0</v>
      </c>
      <c r="CX464" s="2" t="n">
        <v>91.52</v>
      </c>
      <c r="CY464" s="2" t="n">
        <v>91.52</v>
      </c>
      <c r="CZ464" s="2" t="n">
        <v>0</v>
      </c>
      <c r="DA464" s="2" t="n">
        <v>96.2</v>
      </c>
      <c r="DB464" s="2" t="n">
        <v>96.2</v>
      </c>
      <c r="DC464" s="2" t="n">
        <v>0</v>
      </c>
      <c r="DD464" s="2" t="n">
        <v>98.98999999999999</v>
      </c>
      <c r="DE464" s="2" t="n">
        <v>98.98999999999999</v>
      </c>
      <c r="DF464" s="2" t="n">
        <v>0</v>
      </c>
      <c r="DG464" s="2" t="n">
        <v>100</v>
      </c>
      <c r="DH464" s="2" t="n">
        <v>100</v>
      </c>
      <c r="DI464" s="2" t="n">
        <v>0</v>
      </c>
      <c r="DJ464" s="2" t="n">
        <v>100</v>
      </c>
      <c r="DK464" s="2" t="n">
        <v>100</v>
      </c>
      <c r="DL464" s="2" t="n">
        <v>0</v>
      </c>
      <c r="DM464" s="2" t="n">
        <v>100</v>
      </c>
      <c r="DN464" s="2" t="n">
        <v>100</v>
      </c>
      <c r="DO464" s="2" t="n">
        <v>0</v>
      </c>
      <c r="DP464" s="2" t="n">
        <v>100</v>
      </c>
      <c r="DQ464" s="2" t="n">
        <v>100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18/11/2026</t>
        </is>
      </c>
      <c r="E465" s="2" t="inlineStr">
        <is>
          <t>17/01/2028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4.03</v>
      </c>
      <c r="BR465" s="2" t="n">
        <v>3.3</v>
      </c>
      <c r="BS465" s="2" t="n">
        <v>0</v>
      </c>
      <c r="BT465" s="2" t="n">
        <v>7.26</v>
      </c>
      <c r="BU465" s="2" t="n">
        <v>6.97</v>
      </c>
      <c r="BV465" s="2" t="n">
        <v>0</v>
      </c>
      <c r="BW465" s="2" t="n">
        <v>14.9</v>
      </c>
      <c r="BX465" s="2" t="n">
        <v>14.9</v>
      </c>
      <c r="BY465" s="2" t="n">
        <v>0</v>
      </c>
      <c r="BZ465" s="2" t="n">
        <v>16.62</v>
      </c>
      <c r="CA465" s="2" t="n">
        <v>16.62</v>
      </c>
      <c r="CB465" s="2" t="n">
        <v>0</v>
      </c>
      <c r="CC465" s="2" t="n">
        <v>21.56</v>
      </c>
      <c r="CD465" s="2" t="n">
        <v>21.56</v>
      </c>
      <c r="CE465" s="2" t="n">
        <v>0</v>
      </c>
      <c r="CF465" s="2" t="n">
        <v>29.51</v>
      </c>
      <c r="CG465" s="2" t="n">
        <v>29.51</v>
      </c>
      <c r="CH465" s="2" t="n">
        <v>0</v>
      </c>
      <c r="CI465" s="2" t="n">
        <v>38.52</v>
      </c>
      <c r="CJ465" s="2" t="n">
        <v>38.52</v>
      </c>
      <c r="CK465" s="2" t="n">
        <v>0</v>
      </c>
      <c r="CL465" s="2" t="n">
        <v>52.61</v>
      </c>
      <c r="CM465" s="2" t="n">
        <v>52.97</v>
      </c>
      <c r="CN465" s="2" t="n">
        <v>0</v>
      </c>
      <c r="CO465" s="2" t="n">
        <v>60.56</v>
      </c>
      <c r="CP465" s="2" t="n">
        <v>61.04</v>
      </c>
      <c r="CQ465" s="2" t="n">
        <v>0</v>
      </c>
      <c r="CR465" s="2" t="n">
        <v>67.95</v>
      </c>
      <c r="CS465" s="2" t="n">
        <v>67.95</v>
      </c>
      <c r="CT465" s="2" t="n">
        <v>0</v>
      </c>
      <c r="CU465" s="2" t="n">
        <v>80.36</v>
      </c>
      <c r="CV465" s="2" t="n">
        <v>80.36</v>
      </c>
      <c r="CW465" s="2" t="n">
        <v>0</v>
      </c>
      <c r="CX465" s="2" t="n">
        <v>91.52</v>
      </c>
      <c r="CY465" s="2" t="n">
        <v>91.52</v>
      </c>
      <c r="CZ465" s="2" t="n">
        <v>0</v>
      </c>
      <c r="DA465" s="2" t="n">
        <v>96.2</v>
      </c>
      <c r="DB465" s="2" t="n">
        <v>96.2</v>
      </c>
      <c r="DC465" s="2" t="n">
        <v>0</v>
      </c>
      <c r="DD465" s="2" t="n">
        <v>98.98999999999999</v>
      </c>
      <c r="DE465" s="2" t="n">
        <v>98.98999999999999</v>
      </c>
      <c r="DF465" s="2" t="n">
        <v>0</v>
      </c>
      <c r="DG465" s="2" t="n">
        <v>100</v>
      </c>
      <c r="DH465" s="2" t="n">
        <v>100</v>
      </c>
      <c r="DI465" s="2" t="n">
        <v>0</v>
      </c>
      <c r="DJ465" s="2" t="n">
        <v>100</v>
      </c>
      <c r="DK465" s="2" t="n">
        <v>100</v>
      </c>
      <c r="DL465" s="2" t="n">
        <v>0</v>
      </c>
      <c r="DM465" s="2" t="n">
        <v>100</v>
      </c>
      <c r="DN465" s="2" t="n">
        <v>100</v>
      </c>
      <c r="DO465" s="2" t="n">
        <v>0</v>
      </c>
      <c r="DP465" s="2" t="n">
        <v>100</v>
      </c>
      <c r="DQ465" s="2" t="n">
        <v>100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18/11/2026</t>
        </is>
      </c>
      <c r="E466" s="2" t="inlineStr">
        <is>
          <t>17/01/2028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4.03</v>
      </c>
      <c r="BR466" s="2" t="n">
        <v>3.3</v>
      </c>
      <c r="BS466" s="2" t="n">
        <v>0</v>
      </c>
      <c r="BT466" s="2" t="n">
        <v>7.26</v>
      </c>
      <c r="BU466" s="2" t="n">
        <v>6.97</v>
      </c>
      <c r="BV466" s="2" t="n">
        <v>0</v>
      </c>
      <c r="BW466" s="2" t="n">
        <v>14.9</v>
      </c>
      <c r="BX466" s="2" t="n">
        <v>14.9</v>
      </c>
      <c r="BY466" s="2" t="n">
        <v>0</v>
      </c>
      <c r="BZ466" s="2" t="n">
        <v>16.62</v>
      </c>
      <c r="CA466" s="2" t="n">
        <v>16.62</v>
      </c>
      <c r="CB466" s="2" t="n">
        <v>0</v>
      </c>
      <c r="CC466" s="2" t="n">
        <v>21.56</v>
      </c>
      <c r="CD466" s="2" t="n">
        <v>21.56</v>
      </c>
      <c r="CE466" s="2" t="n">
        <v>0</v>
      </c>
      <c r="CF466" s="2" t="n">
        <v>29.51</v>
      </c>
      <c r="CG466" s="2" t="n">
        <v>29.51</v>
      </c>
      <c r="CH466" s="2" t="n">
        <v>0</v>
      </c>
      <c r="CI466" s="2" t="n">
        <v>38.52</v>
      </c>
      <c r="CJ466" s="2" t="n">
        <v>38.52</v>
      </c>
      <c r="CK466" s="2" t="n">
        <v>0</v>
      </c>
      <c r="CL466" s="2" t="n">
        <v>52.61</v>
      </c>
      <c r="CM466" s="2" t="n">
        <v>52.97</v>
      </c>
      <c r="CN466" s="2" t="n">
        <v>0</v>
      </c>
      <c r="CO466" s="2" t="n">
        <v>60.56</v>
      </c>
      <c r="CP466" s="2" t="n">
        <v>61.04</v>
      </c>
      <c r="CQ466" s="2" t="n">
        <v>0</v>
      </c>
      <c r="CR466" s="2" t="n">
        <v>67.95</v>
      </c>
      <c r="CS466" s="2" t="n">
        <v>67.95</v>
      </c>
      <c r="CT466" s="2" t="n">
        <v>0</v>
      </c>
      <c r="CU466" s="2" t="n">
        <v>80.36</v>
      </c>
      <c r="CV466" s="2" t="n">
        <v>80.36</v>
      </c>
      <c r="CW466" s="2" t="n">
        <v>0</v>
      </c>
      <c r="CX466" s="2" t="n">
        <v>91.52</v>
      </c>
      <c r="CY466" s="2" t="n">
        <v>91.52</v>
      </c>
      <c r="CZ466" s="2" t="n">
        <v>0</v>
      </c>
      <c r="DA466" s="2" t="n">
        <v>96.2</v>
      </c>
      <c r="DB466" s="2" t="n">
        <v>96.2</v>
      </c>
      <c r="DC466" s="2" t="n">
        <v>0</v>
      </c>
      <c r="DD466" s="2" t="n">
        <v>98.98999999999999</v>
      </c>
      <c r="DE466" s="2" t="n">
        <v>98.98999999999999</v>
      </c>
      <c r="DF466" s="2" t="n">
        <v>0</v>
      </c>
      <c r="DG466" s="2" t="n">
        <v>100</v>
      </c>
      <c r="DH466" s="2" t="n">
        <v>100</v>
      </c>
      <c r="DI466" s="2" t="n">
        <v>0</v>
      </c>
      <c r="DJ466" s="2" t="n">
        <v>100</v>
      </c>
      <c r="DK466" s="2" t="n">
        <v>100</v>
      </c>
      <c r="DL466" s="2" t="n">
        <v>0</v>
      </c>
      <c r="DM466" s="2" t="n">
        <v>100</v>
      </c>
      <c r="DN466" s="2" t="n">
        <v>100</v>
      </c>
      <c r="DO466" s="2" t="n">
        <v>0</v>
      </c>
      <c r="DP466" s="2" t="n">
        <v>100</v>
      </c>
      <c r="DQ466" s="2" t="n">
        <v>100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18/11/2026</t>
        </is>
      </c>
      <c r="E467" s="2" t="inlineStr">
        <is>
          <t>17/01/2028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4.03</v>
      </c>
      <c r="BR467" s="2" t="n">
        <v>3.3</v>
      </c>
      <c r="BS467" s="2" t="n">
        <v>0</v>
      </c>
      <c r="BT467" s="2" t="n">
        <v>7.26</v>
      </c>
      <c r="BU467" s="2" t="n">
        <v>6.97</v>
      </c>
      <c r="BV467" s="2" t="n">
        <v>0</v>
      </c>
      <c r="BW467" s="2" t="n">
        <v>14.9</v>
      </c>
      <c r="BX467" s="2" t="n">
        <v>14.9</v>
      </c>
      <c r="BY467" s="2" t="n">
        <v>0</v>
      </c>
      <c r="BZ467" s="2" t="n">
        <v>16.62</v>
      </c>
      <c r="CA467" s="2" t="n">
        <v>16.62</v>
      </c>
      <c r="CB467" s="2" t="n">
        <v>0</v>
      </c>
      <c r="CC467" s="2" t="n">
        <v>21.56</v>
      </c>
      <c r="CD467" s="2" t="n">
        <v>21.56</v>
      </c>
      <c r="CE467" s="2" t="n">
        <v>0</v>
      </c>
      <c r="CF467" s="2" t="n">
        <v>29.51</v>
      </c>
      <c r="CG467" s="2" t="n">
        <v>29.51</v>
      </c>
      <c r="CH467" s="2" t="n">
        <v>0</v>
      </c>
      <c r="CI467" s="2" t="n">
        <v>38.52</v>
      </c>
      <c r="CJ467" s="2" t="n">
        <v>38.52</v>
      </c>
      <c r="CK467" s="2" t="n">
        <v>0</v>
      </c>
      <c r="CL467" s="2" t="n">
        <v>52.61</v>
      </c>
      <c r="CM467" s="2" t="n">
        <v>52.97</v>
      </c>
      <c r="CN467" s="2" t="n">
        <v>0</v>
      </c>
      <c r="CO467" s="2" t="n">
        <v>60.56</v>
      </c>
      <c r="CP467" s="2" t="n">
        <v>61.04</v>
      </c>
      <c r="CQ467" s="2" t="n">
        <v>0</v>
      </c>
      <c r="CR467" s="2" t="n">
        <v>67.95</v>
      </c>
      <c r="CS467" s="2" t="n">
        <v>67.95</v>
      </c>
      <c r="CT467" s="2" t="n">
        <v>0</v>
      </c>
      <c r="CU467" s="2" t="n">
        <v>80.36</v>
      </c>
      <c r="CV467" s="2" t="n">
        <v>80.36</v>
      </c>
      <c r="CW467" s="2" t="n">
        <v>0</v>
      </c>
      <c r="CX467" s="2" t="n">
        <v>91.52</v>
      </c>
      <c r="CY467" s="2" t="n">
        <v>91.52</v>
      </c>
      <c r="CZ467" s="2" t="n">
        <v>0</v>
      </c>
      <c r="DA467" s="2" t="n">
        <v>96.2</v>
      </c>
      <c r="DB467" s="2" t="n">
        <v>96.2</v>
      </c>
      <c r="DC467" s="2" t="n">
        <v>0</v>
      </c>
      <c r="DD467" s="2" t="n">
        <v>98.98999999999999</v>
      </c>
      <c r="DE467" s="2" t="n">
        <v>98.98999999999999</v>
      </c>
      <c r="DF467" s="2" t="n">
        <v>0</v>
      </c>
      <c r="DG467" s="2" t="n">
        <v>100</v>
      </c>
      <c r="DH467" s="2" t="n">
        <v>100</v>
      </c>
      <c r="DI467" s="2" t="n">
        <v>0</v>
      </c>
      <c r="DJ467" s="2" t="n">
        <v>100</v>
      </c>
      <c r="DK467" s="2" t="n">
        <v>100</v>
      </c>
      <c r="DL467" s="2" t="n">
        <v>0</v>
      </c>
      <c r="DM467" s="2" t="n">
        <v>100</v>
      </c>
      <c r="DN467" s="2" t="n">
        <v>100</v>
      </c>
      <c r="DO467" s="2" t="n">
        <v>0</v>
      </c>
      <c r="DP467" s="2" t="n">
        <v>100</v>
      </c>
      <c r="DQ467" s="2" t="n">
        <v>100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18/11/2026</t>
        </is>
      </c>
      <c r="E468" s="2" t="inlineStr">
        <is>
          <t>17/01/2028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4.03</v>
      </c>
      <c r="BR468" s="2" t="n">
        <v>3.3</v>
      </c>
      <c r="BS468" s="2" t="n">
        <v>0</v>
      </c>
      <c r="BT468" s="2" t="n">
        <v>7.26</v>
      </c>
      <c r="BU468" s="2" t="n">
        <v>6.97</v>
      </c>
      <c r="BV468" s="2" t="n">
        <v>0</v>
      </c>
      <c r="BW468" s="2" t="n">
        <v>14.9</v>
      </c>
      <c r="BX468" s="2" t="n">
        <v>14.9</v>
      </c>
      <c r="BY468" s="2" t="n">
        <v>0</v>
      </c>
      <c r="BZ468" s="2" t="n">
        <v>16.62</v>
      </c>
      <c r="CA468" s="2" t="n">
        <v>16.62</v>
      </c>
      <c r="CB468" s="2" t="n">
        <v>0</v>
      </c>
      <c r="CC468" s="2" t="n">
        <v>21.56</v>
      </c>
      <c r="CD468" s="2" t="n">
        <v>21.56</v>
      </c>
      <c r="CE468" s="2" t="n">
        <v>0</v>
      </c>
      <c r="CF468" s="2" t="n">
        <v>29.51</v>
      </c>
      <c r="CG468" s="2" t="n">
        <v>29.51</v>
      </c>
      <c r="CH468" s="2" t="n">
        <v>0</v>
      </c>
      <c r="CI468" s="2" t="n">
        <v>38.52</v>
      </c>
      <c r="CJ468" s="2" t="n">
        <v>38.52</v>
      </c>
      <c r="CK468" s="2" t="n">
        <v>0</v>
      </c>
      <c r="CL468" s="2" t="n">
        <v>52.61</v>
      </c>
      <c r="CM468" s="2" t="n">
        <v>52.97</v>
      </c>
      <c r="CN468" s="2" t="n">
        <v>0</v>
      </c>
      <c r="CO468" s="2" t="n">
        <v>60.56</v>
      </c>
      <c r="CP468" s="2" t="n">
        <v>61.04</v>
      </c>
      <c r="CQ468" s="2" t="n">
        <v>0</v>
      </c>
      <c r="CR468" s="2" t="n">
        <v>67.95</v>
      </c>
      <c r="CS468" s="2" t="n">
        <v>67.95</v>
      </c>
      <c r="CT468" s="2" t="n">
        <v>0</v>
      </c>
      <c r="CU468" s="2" t="n">
        <v>80.36</v>
      </c>
      <c r="CV468" s="2" t="n">
        <v>80.36</v>
      </c>
      <c r="CW468" s="2" t="n">
        <v>0</v>
      </c>
      <c r="CX468" s="2" t="n">
        <v>91.52</v>
      </c>
      <c r="CY468" s="2" t="n">
        <v>91.52</v>
      </c>
      <c r="CZ468" s="2" t="n">
        <v>0</v>
      </c>
      <c r="DA468" s="2" t="n">
        <v>96.2</v>
      </c>
      <c r="DB468" s="2" t="n">
        <v>96.2</v>
      </c>
      <c r="DC468" s="2" t="n">
        <v>0</v>
      </c>
      <c r="DD468" s="2" t="n">
        <v>98.98999999999999</v>
      </c>
      <c r="DE468" s="2" t="n">
        <v>98.98999999999999</v>
      </c>
      <c r="DF468" s="2" t="n">
        <v>0</v>
      </c>
      <c r="DG468" s="2" t="n">
        <v>100</v>
      </c>
      <c r="DH468" s="2" t="n">
        <v>100</v>
      </c>
      <c r="DI468" s="2" t="n">
        <v>0</v>
      </c>
      <c r="DJ468" s="2" t="n">
        <v>100</v>
      </c>
      <c r="DK468" s="2" t="n">
        <v>100</v>
      </c>
      <c r="DL468" s="2" t="n">
        <v>0</v>
      </c>
      <c r="DM468" s="2" t="n">
        <v>100</v>
      </c>
      <c r="DN468" s="2" t="n">
        <v>100</v>
      </c>
      <c r="DO468" s="2" t="n">
        <v>0</v>
      </c>
      <c r="DP468" s="2" t="n">
        <v>100</v>
      </c>
      <c r="DQ468" s="2" t="n">
        <v>100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18/11/2026</t>
        </is>
      </c>
      <c r="E469" s="2" t="inlineStr">
        <is>
          <t>17/01/2028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4.03</v>
      </c>
      <c r="BR469" s="2" t="n">
        <v>3.3</v>
      </c>
      <c r="BS469" s="2" t="n">
        <v>0</v>
      </c>
      <c r="BT469" s="2" t="n">
        <v>7.26</v>
      </c>
      <c r="BU469" s="2" t="n">
        <v>6.97</v>
      </c>
      <c r="BV469" s="2" t="n">
        <v>0</v>
      </c>
      <c r="BW469" s="2" t="n">
        <v>14.9</v>
      </c>
      <c r="BX469" s="2" t="n">
        <v>14.9</v>
      </c>
      <c r="BY469" s="2" t="n">
        <v>0</v>
      </c>
      <c r="BZ469" s="2" t="n">
        <v>16.62</v>
      </c>
      <c r="CA469" s="2" t="n">
        <v>16.62</v>
      </c>
      <c r="CB469" s="2" t="n">
        <v>0</v>
      </c>
      <c r="CC469" s="2" t="n">
        <v>21.56</v>
      </c>
      <c r="CD469" s="2" t="n">
        <v>21.56</v>
      </c>
      <c r="CE469" s="2" t="n">
        <v>0</v>
      </c>
      <c r="CF469" s="2" t="n">
        <v>29.51</v>
      </c>
      <c r="CG469" s="2" t="n">
        <v>29.51</v>
      </c>
      <c r="CH469" s="2" t="n">
        <v>0</v>
      </c>
      <c r="CI469" s="2" t="n">
        <v>38.52</v>
      </c>
      <c r="CJ469" s="2" t="n">
        <v>38.52</v>
      </c>
      <c r="CK469" s="2" t="n">
        <v>0</v>
      </c>
      <c r="CL469" s="2" t="n">
        <v>52.61</v>
      </c>
      <c r="CM469" s="2" t="n">
        <v>52.97</v>
      </c>
      <c r="CN469" s="2" t="n">
        <v>0</v>
      </c>
      <c r="CO469" s="2" t="n">
        <v>60.56</v>
      </c>
      <c r="CP469" s="2" t="n">
        <v>61.04</v>
      </c>
      <c r="CQ469" s="2" t="n">
        <v>0</v>
      </c>
      <c r="CR469" s="2" t="n">
        <v>67.95</v>
      </c>
      <c r="CS469" s="2" t="n">
        <v>67.95</v>
      </c>
      <c r="CT469" s="2" t="n">
        <v>0</v>
      </c>
      <c r="CU469" s="2" t="n">
        <v>80.36</v>
      </c>
      <c r="CV469" s="2" t="n">
        <v>80.36</v>
      </c>
      <c r="CW469" s="2" t="n">
        <v>0</v>
      </c>
      <c r="CX469" s="2" t="n">
        <v>91.52</v>
      </c>
      <c r="CY469" s="2" t="n">
        <v>91.52</v>
      </c>
      <c r="CZ469" s="2" t="n">
        <v>0</v>
      </c>
      <c r="DA469" s="2" t="n">
        <v>96.2</v>
      </c>
      <c r="DB469" s="2" t="n">
        <v>96.2</v>
      </c>
      <c r="DC469" s="2" t="n">
        <v>0</v>
      </c>
      <c r="DD469" s="2" t="n">
        <v>98.98999999999999</v>
      </c>
      <c r="DE469" s="2" t="n">
        <v>98.98999999999999</v>
      </c>
      <c r="DF469" s="2" t="n">
        <v>0</v>
      </c>
      <c r="DG469" s="2" t="n">
        <v>100</v>
      </c>
      <c r="DH469" s="2" t="n">
        <v>100</v>
      </c>
      <c r="DI469" s="2" t="n">
        <v>0</v>
      </c>
      <c r="DJ469" s="2" t="n">
        <v>100</v>
      </c>
      <c r="DK469" s="2" t="n">
        <v>100</v>
      </c>
      <c r="DL469" s="2" t="n">
        <v>0</v>
      </c>
      <c r="DM469" s="2" t="n">
        <v>100</v>
      </c>
      <c r="DN469" s="2" t="n">
        <v>100</v>
      </c>
      <c r="DO469" s="2" t="n">
        <v>0</v>
      </c>
      <c r="DP469" s="2" t="n">
        <v>100</v>
      </c>
      <c r="DQ469" s="2" t="n">
        <v>100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18/11/2026</t>
        </is>
      </c>
      <c r="E470" s="2" t="inlineStr">
        <is>
          <t>17/01/2028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4.03</v>
      </c>
      <c r="BR470" s="2" t="n">
        <v>3.3</v>
      </c>
      <c r="BS470" s="2" t="n">
        <v>0</v>
      </c>
      <c r="BT470" s="2" t="n">
        <v>7.26</v>
      </c>
      <c r="BU470" s="2" t="n">
        <v>6.97</v>
      </c>
      <c r="BV470" s="2" t="n">
        <v>0</v>
      </c>
      <c r="BW470" s="2" t="n">
        <v>14.9</v>
      </c>
      <c r="BX470" s="2" t="n">
        <v>14.9</v>
      </c>
      <c r="BY470" s="2" t="n">
        <v>0</v>
      </c>
      <c r="BZ470" s="2" t="n">
        <v>16.62</v>
      </c>
      <c r="CA470" s="2" t="n">
        <v>16.62</v>
      </c>
      <c r="CB470" s="2" t="n">
        <v>0</v>
      </c>
      <c r="CC470" s="2" t="n">
        <v>21.56</v>
      </c>
      <c r="CD470" s="2" t="n">
        <v>21.56</v>
      </c>
      <c r="CE470" s="2" t="n">
        <v>0</v>
      </c>
      <c r="CF470" s="2" t="n">
        <v>29.51</v>
      </c>
      <c r="CG470" s="2" t="n">
        <v>29.51</v>
      </c>
      <c r="CH470" s="2" t="n">
        <v>0</v>
      </c>
      <c r="CI470" s="2" t="n">
        <v>38.52</v>
      </c>
      <c r="CJ470" s="2" t="n">
        <v>38.52</v>
      </c>
      <c r="CK470" s="2" t="n">
        <v>0</v>
      </c>
      <c r="CL470" s="2" t="n">
        <v>52.61</v>
      </c>
      <c r="CM470" s="2" t="n">
        <v>52.97</v>
      </c>
      <c r="CN470" s="2" t="n">
        <v>0</v>
      </c>
      <c r="CO470" s="2" t="n">
        <v>60.56</v>
      </c>
      <c r="CP470" s="2" t="n">
        <v>61.04</v>
      </c>
      <c r="CQ470" s="2" t="n">
        <v>0</v>
      </c>
      <c r="CR470" s="2" t="n">
        <v>67.95</v>
      </c>
      <c r="CS470" s="2" t="n">
        <v>67.95</v>
      </c>
      <c r="CT470" s="2" t="n">
        <v>0</v>
      </c>
      <c r="CU470" s="2" t="n">
        <v>80.36</v>
      </c>
      <c r="CV470" s="2" t="n">
        <v>80.36</v>
      </c>
      <c r="CW470" s="2" t="n">
        <v>0</v>
      </c>
      <c r="CX470" s="2" t="n">
        <v>91.52</v>
      </c>
      <c r="CY470" s="2" t="n">
        <v>91.52</v>
      </c>
      <c r="CZ470" s="2" t="n">
        <v>0</v>
      </c>
      <c r="DA470" s="2" t="n">
        <v>96.2</v>
      </c>
      <c r="DB470" s="2" t="n">
        <v>96.2</v>
      </c>
      <c r="DC470" s="2" t="n">
        <v>0</v>
      </c>
      <c r="DD470" s="2" t="n">
        <v>98.98999999999999</v>
      </c>
      <c r="DE470" s="2" t="n">
        <v>98.98999999999999</v>
      </c>
      <c r="DF470" s="2" t="n">
        <v>0</v>
      </c>
      <c r="DG470" s="2" t="n">
        <v>100</v>
      </c>
      <c r="DH470" s="2" t="n">
        <v>100</v>
      </c>
      <c r="DI470" s="2" t="n">
        <v>0</v>
      </c>
      <c r="DJ470" s="2" t="n">
        <v>100</v>
      </c>
      <c r="DK470" s="2" t="n">
        <v>100</v>
      </c>
      <c r="DL470" s="2" t="n">
        <v>0</v>
      </c>
      <c r="DM470" s="2" t="n">
        <v>100</v>
      </c>
      <c r="DN470" s="2" t="n">
        <v>100</v>
      </c>
      <c r="DO470" s="2" t="n">
        <v>0</v>
      </c>
      <c r="DP470" s="2" t="n">
        <v>100</v>
      </c>
      <c r="DQ470" s="2" t="n">
        <v>100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18/11/2026</t>
        </is>
      </c>
      <c r="E471" s="2" t="inlineStr">
        <is>
          <t>17/01/2028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4.03</v>
      </c>
      <c r="BR471" s="2" t="n">
        <v>3.3</v>
      </c>
      <c r="BS471" s="2" t="n">
        <v>0</v>
      </c>
      <c r="BT471" s="2" t="n">
        <v>7.26</v>
      </c>
      <c r="BU471" s="2" t="n">
        <v>6.97</v>
      </c>
      <c r="BV471" s="2" t="n">
        <v>0</v>
      </c>
      <c r="BW471" s="2" t="n">
        <v>14.9</v>
      </c>
      <c r="BX471" s="2" t="n">
        <v>14.9</v>
      </c>
      <c r="BY471" s="2" t="n">
        <v>0</v>
      </c>
      <c r="BZ471" s="2" t="n">
        <v>16.62</v>
      </c>
      <c r="CA471" s="2" t="n">
        <v>16.62</v>
      </c>
      <c r="CB471" s="2" t="n">
        <v>0</v>
      </c>
      <c r="CC471" s="2" t="n">
        <v>21.56</v>
      </c>
      <c r="CD471" s="2" t="n">
        <v>21.56</v>
      </c>
      <c r="CE471" s="2" t="n">
        <v>0</v>
      </c>
      <c r="CF471" s="2" t="n">
        <v>29.51</v>
      </c>
      <c r="CG471" s="2" t="n">
        <v>29.51</v>
      </c>
      <c r="CH471" s="2" t="n">
        <v>0</v>
      </c>
      <c r="CI471" s="2" t="n">
        <v>38.52</v>
      </c>
      <c r="CJ471" s="2" t="n">
        <v>38.52</v>
      </c>
      <c r="CK471" s="2" t="n">
        <v>0</v>
      </c>
      <c r="CL471" s="2" t="n">
        <v>52.61</v>
      </c>
      <c r="CM471" s="2" t="n">
        <v>52.97</v>
      </c>
      <c r="CN471" s="2" t="n">
        <v>0</v>
      </c>
      <c r="CO471" s="2" t="n">
        <v>60.56</v>
      </c>
      <c r="CP471" s="2" t="n">
        <v>61.04</v>
      </c>
      <c r="CQ471" s="2" t="n">
        <v>0</v>
      </c>
      <c r="CR471" s="2" t="n">
        <v>67.95</v>
      </c>
      <c r="CS471" s="2" t="n">
        <v>67.95</v>
      </c>
      <c r="CT471" s="2" t="n">
        <v>0</v>
      </c>
      <c r="CU471" s="2" t="n">
        <v>80.36</v>
      </c>
      <c r="CV471" s="2" t="n">
        <v>80.36</v>
      </c>
      <c r="CW471" s="2" t="n">
        <v>0</v>
      </c>
      <c r="CX471" s="2" t="n">
        <v>91.52</v>
      </c>
      <c r="CY471" s="2" t="n">
        <v>91.52</v>
      </c>
      <c r="CZ471" s="2" t="n">
        <v>0</v>
      </c>
      <c r="DA471" s="2" t="n">
        <v>96.2</v>
      </c>
      <c r="DB471" s="2" t="n">
        <v>96.2</v>
      </c>
      <c r="DC471" s="2" t="n">
        <v>0</v>
      </c>
      <c r="DD471" s="2" t="n">
        <v>98.98999999999999</v>
      </c>
      <c r="DE471" s="2" t="n">
        <v>98.98999999999999</v>
      </c>
      <c r="DF471" s="2" t="n">
        <v>0</v>
      </c>
      <c r="DG471" s="2" t="n">
        <v>100</v>
      </c>
      <c r="DH471" s="2" t="n">
        <v>100</v>
      </c>
      <c r="DI471" s="2" t="n">
        <v>0</v>
      </c>
      <c r="DJ471" s="2" t="n">
        <v>100</v>
      </c>
      <c r="DK471" s="2" t="n">
        <v>100</v>
      </c>
      <c r="DL471" s="2" t="n">
        <v>0</v>
      </c>
      <c r="DM471" s="2" t="n">
        <v>100</v>
      </c>
      <c r="DN471" s="2" t="n">
        <v>100</v>
      </c>
      <c r="DO471" s="2" t="n">
        <v>0</v>
      </c>
      <c r="DP471" s="2" t="n">
        <v>100</v>
      </c>
      <c r="DQ471" s="2" t="n">
        <v>100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18/11/2026</t>
        </is>
      </c>
      <c r="E472" s="2" t="inlineStr">
        <is>
          <t>17/01/2028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4.03</v>
      </c>
      <c r="BR472" s="2" t="n">
        <v>3.3</v>
      </c>
      <c r="BS472" s="2" t="n">
        <v>0</v>
      </c>
      <c r="BT472" s="2" t="n">
        <v>7.26</v>
      </c>
      <c r="BU472" s="2" t="n">
        <v>6.97</v>
      </c>
      <c r="BV472" s="2" t="n">
        <v>0</v>
      </c>
      <c r="BW472" s="2" t="n">
        <v>14.9</v>
      </c>
      <c r="BX472" s="2" t="n">
        <v>14.9</v>
      </c>
      <c r="BY472" s="2" t="n">
        <v>0</v>
      </c>
      <c r="BZ472" s="2" t="n">
        <v>16.62</v>
      </c>
      <c r="CA472" s="2" t="n">
        <v>16.62</v>
      </c>
      <c r="CB472" s="2" t="n">
        <v>0</v>
      </c>
      <c r="CC472" s="2" t="n">
        <v>21.56</v>
      </c>
      <c r="CD472" s="2" t="n">
        <v>21.56</v>
      </c>
      <c r="CE472" s="2" t="n">
        <v>0</v>
      </c>
      <c r="CF472" s="2" t="n">
        <v>29.51</v>
      </c>
      <c r="CG472" s="2" t="n">
        <v>29.51</v>
      </c>
      <c r="CH472" s="2" t="n">
        <v>0</v>
      </c>
      <c r="CI472" s="2" t="n">
        <v>38.52</v>
      </c>
      <c r="CJ472" s="2" t="n">
        <v>38.52</v>
      </c>
      <c r="CK472" s="2" t="n">
        <v>0</v>
      </c>
      <c r="CL472" s="2" t="n">
        <v>52.61</v>
      </c>
      <c r="CM472" s="2" t="n">
        <v>52.97</v>
      </c>
      <c r="CN472" s="2" t="n">
        <v>0</v>
      </c>
      <c r="CO472" s="2" t="n">
        <v>60.56</v>
      </c>
      <c r="CP472" s="2" t="n">
        <v>61.04</v>
      </c>
      <c r="CQ472" s="2" t="n">
        <v>0</v>
      </c>
      <c r="CR472" s="2" t="n">
        <v>67.95</v>
      </c>
      <c r="CS472" s="2" t="n">
        <v>67.95</v>
      </c>
      <c r="CT472" s="2" t="n">
        <v>0</v>
      </c>
      <c r="CU472" s="2" t="n">
        <v>80.36</v>
      </c>
      <c r="CV472" s="2" t="n">
        <v>80.36</v>
      </c>
      <c r="CW472" s="2" t="n">
        <v>0</v>
      </c>
      <c r="CX472" s="2" t="n">
        <v>91.52</v>
      </c>
      <c r="CY472" s="2" t="n">
        <v>91.52</v>
      </c>
      <c r="CZ472" s="2" t="n">
        <v>0</v>
      </c>
      <c r="DA472" s="2" t="n">
        <v>96.2</v>
      </c>
      <c r="DB472" s="2" t="n">
        <v>96.2</v>
      </c>
      <c r="DC472" s="2" t="n">
        <v>0</v>
      </c>
      <c r="DD472" s="2" t="n">
        <v>98.98999999999999</v>
      </c>
      <c r="DE472" s="2" t="n">
        <v>98.98999999999999</v>
      </c>
      <c r="DF472" s="2" t="n">
        <v>0</v>
      </c>
      <c r="DG472" s="2" t="n">
        <v>100</v>
      </c>
      <c r="DH472" s="2" t="n">
        <v>100</v>
      </c>
      <c r="DI472" s="2" t="n">
        <v>0</v>
      </c>
      <c r="DJ472" s="2" t="n">
        <v>100</v>
      </c>
      <c r="DK472" s="2" t="n">
        <v>100</v>
      </c>
      <c r="DL472" s="2" t="n">
        <v>0</v>
      </c>
      <c r="DM472" s="2" t="n">
        <v>100</v>
      </c>
      <c r="DN472" s="2" t="n">
        <v>100</v>
      </c>
      <c r="DO472" s="2" t="n">
        <v>0</v>
      </c>
      <c r="DP472" s="2" t="n">
        <v>100</v>
      </c>
      <c r="DQ472" s="2" t="n">
        <v>100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18/11/2026</t>
        </is>
      </c>
      <c r="E473" s="2" t="inlineStr">
        <is>
          <t>17/01/2028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4.03</v>
      </c>
      <c r="BR473" s="2" t="n">
        <v>3.3</v>
      </c>
      <c r="BS473" s="2" t="n">
        <v>0</v>
      </c>
      <c r="BT473" s="2" t="n">
        <v>7.26</v>
      </c>
      <c r="BU473" s="2" t="n">
        <v>6.97</v>
      </c>
      <c r="BV473" s="2" t="n">
        <v>0</v>
      </c>
      <c r="BW473" s="2" t="n">
        <v>14.9</v>
      </c>
      <c r="BX473" s="2" t="n">
        <v>14.9</v>
      </c>
      <c r="BY473" s="2" t="n">
        <v>0</v>
      </c>
      <c r="BZ473" s="2" t="n">
        <v>16.62</v>
      </c>
      <c r="CA473" s="2" t="n">
        <v>16.62</v>
      </c>
      <c r="CB473" s="2" t="n">
        <v>0</v>
      </c>
      <c r="CC473" s="2" t="n">
        <v>21.56</v>
      </c>
      <c r="CD473" s="2" t="n">
        <v>21.56</v>
      </c>
      <c r="CE473" s="2" t="n">
        <v>0</v>
      </c>
      <c r="CF473" s="2" t="n">
        <v>29.51</v>
      </c>
      <c r="CG473" s="2" t="n">
        <v>29.51</v>
      </c>
      <c r="CH473" s="2" t="n">
        <v>0</v>
      </c>
      <c r="CI473" s="2" t="n">
        <v>38.52</v>
      </c>
      <c r="CJ473" s="2" t="n">
        <v>38.52</v>
      </c>
      <c r="CK473" s="2" t="n">
        <v>0</v>
      </c>
      <c r="CL473" s="2" t="n">
        <v>52.61</v>
      </c>
      <c r="CM473" s="2" t="n">
        <v>52.97</v>
      </c>
      <c r="CN473" s="2" t="n">
        <v>0</v>
      </c>
      <c r="CO473" s="2" t="n">
        <v>60.56</v>
      </c>
      <c r="CP473" s="2" t="n">
        <v>61.04</v>
      </c>
      <c r="CQ473" s="2" t="n">
        <v>0</v>
      </c>
      <c r="CR473" s="2" t="n">
        <v>67.95</v>
      </c>
      <c r="CS473" s="2" t="n">
        <v>67.95</v>
      </c>
      <c r="CT473" s="2" t="n">
        <v>0</v>
      </c>
      <c r="CU473" s="2" t="n">
        <v>80.36</v>
      </c>
      <c r="CV473" s="2" t="n">
        <v>80.36</v>
      </c>
      <c r="CW473" s="2" t="n">
        <v>0</v>
      </c>
      <c r="CX473" s="2" t="n">
        <v>91.52</v>
      </c>
      <c r="CY473" s="2" t="n">
        <v>91.52</v>
      </c>
      <c r="CZ473" s="2" t="n">
        <v>0</v>
      </c>
      <c r="DA473" s="2" t="n">
        <v>96.2</v>
      </c>
      <c r="DB473" s="2" t="n">
        <v>96.2</v>
      </c>
      <c r="DC473" s="2" t="n">
        <v>0</v>
      </c>
      <c r="DD473" s="2" t="n">
        <v>98.98999999999999</v>
      </c>
      <c r="DE473" s="2" t="n">
        <v>98.98999999999999</v>
      </c>
      <c r="DF473" s="2" t="n">
        <v>0</v>
      </c>
      <c r="DG473" s="2" t="n">
        <v>100</v>
      </c>
      <c r="DH473" s="2" t="n">
        <v>100</v>
      </c>
      <c r="DI473" s="2" t="n">
        <v>0</v>
      </c>
      <c r="DJ473" s="2" t="n">
        <v>100</v>
      </c>
      <c r="DK473" s="2" t="n">
        <v>100</v>
      </c>
      <c r="DL473" s="2" t="n">
        <v>0</v>
      </c>
      <c r="DM473" s="2" t="n">
        <v>100</v>
      </c>
      <c r="DN473" s="2" t="n">
        <v>100</v>
      </c>
      <c r="DO473" s="2" t="n">
        <v>0</v>
      </c>
      <c r="DP473" s="2" t="n">
        <v>100</v>
      </c>
      <c r="DQ473" s="2" t="n">
        <v>100</v>
      </c>
      <c r="DR473" s="2" t="n">
        <v>0</v>
      </c>
      <c r="DS473" s="2" t="n">
        <v>100</v>
      </c>
      <c r="DT473" s="2" t="n">
        <v>100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18/11/2026</t>
        </is>
      </c>
      <c r="E474" s="2" t="inlineStr">
        <is>
          <t>17/01/2028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4.03</v>
      </c>
      <c r="BR474" s="2" t="n">
        <v>3.3</v>
      </c>
      <c r="BS474" s="2" t="n">
        <v>0</v>
      </c>
      <c r="BT474" s="2" t="n">
        <v>7.26</v>
      </c>
      <c r="BU474" s="2" t="n">
        <v>6.97</v>
      </c>
      <c r="BV474" s="2" t="n">
        <v>0</v>
      </c>
      <c r="BW474" s="2" t="n">
        <v>14.9</v>
      </c>
      <c r="BX474" s="2" t="n">
        <v>14.9</v>
      </c>
      <c r="BY474" s="2" t="n">
        <v>0</v>
      </c>
      <c r="BZ474" s="2" t="n">
        <v>16.62</v>
      </c>
      <c r="CA474" s="2" t="n">
        <v>16.62</v>
      </c>
      <c r="CB474" s="2" t="n">
        <v>0</v>
      </c>
      <c r="CC474" s="2" t="n">
        <v>21.56</v>
      </c>
      <c r="CD474" s="2" t="n">
        <v>21.56</v>
      </c>
      <c r="CE474" s="2" t="n">
        <v>0</v>
      </c>
      <c r="CF474" s="2" t="n">
        <v>29.51</v>
      </c>
      <c r="CG474" s="2" t="n">
        <v>29.51</v>
      </c>
      <c r="CH474" s="2" t="n">
        <v>0</v>
      </c>
      <c r="CI474" s="2" t="n">
        <v>38.52</v>
      </c>
      <c r="CJ474" s="2" t="n">
        <v>38.52</v>
      </c>
      <c r="CK474" s="2" t="n">
        <v>0</v>
      </c>
      <c r="CL474" s="2" t="n">
        <v>52.61</v>
      </c>
      <c r="CM474" s="2" t="n">
        <v>52.97</v>
      </c>
      <c r="CN474" s="2" t="n">
        <v>0</v>
      </c>
      <c r="CO474" s="2" t="n">
        <v>60.56</v>
      </c>
      <c r="CP474" s="2" t="n">
        <v>61.04</v>
      </c>
      <c r="CQ474" s="2" t="n">
        <v>0</v>
      </c>
      <c r="CR474" s="2" t="n">
        <v>67.95</v>
      </c>
      <c r="CS474" s="2" t="n">
        <v>67.95</v>
      </c>
      <c r="CT474" s="2" t="n">
        <v>0</v>
      </c>
      <c r="CU474" s="2" t="n">
        <v>80.36</v>
      </c>
      <c r="CV474" s="2" t="n">
        <v>80.36</v>
      </c>
      <c r="CW474" s="2" t="n">
        <v>0</v>
      </c>
      <c r="CX474" s="2" t="n">
        <v>91.52</v>
      </c>
      <c r="CY474" s="2" t="n">
        <v>91.52</v>
      </c>
      <c r="CZ474" s="2" t="n">
        <v>0</v>
      </c>
      <c r="DA474" s="2" t="n">
        <v>96.2</v>
      </c>
      <c r="DB474" s="2" t="n">
        <v>96.2</v>
      </c>
      <c r="DC474" s="2" t="n">
        <v>0</v>
      </c>
      <c r="DD474" s="2" t="n">
        <v>98.98999999999999</v>
      </c>
      <c r="DE474" s="2" t="n">
        <v>98.98999999999999</v>
      </c>
      <c r="DF474" s="2" t="n">
        <v>0</v>
      </c>
      <c r="DG474" s="2" t="n">
        <v>100</v>
      </c>
      <c r="DH474" s="2" t="n">
        <v>100</v>
      </c>
      <c r="DI474" s="2" t="n">
        <v>0</v>
      </c>
      <c r="DJ474" s="2" t="n">
        <v>100</v>
      </c>
      <c r="DK474" s="2" t="n">
        <v>100</v>
      </c>
      <c r="DL474" s="2" t="n">
        <v>0</v>
      </c>
      <c r="DM474" s="2" t="n">
        <v>100</v>
      </c>
      <c r="DN474" s="2" t="n">
        <v>100</v>
      </c>
      <c r="DO474" s="2" t="n">
        <v>0</v>
      </c>
      <c r="DP474" s="2" t="n">
        <v>100</v>
      </c>
      <c r="DQ474" s="2" t="n">
        <v>100</v>
      </c>
      <c r="DR474" s="2" t="n">
        <v>0</v>
      </c>
      <c r="DS474" s="2" t="n">
        <v>100</v>
      </c>
      <c r="DT474" s="2" t="n">
        <v>100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18/11/2026</t>
        </is>
      </c>
      <c r="E475" s="2" t="inlineStr">
        <is>
          <t>17/01/2028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4.03</v>
      </c>
      <c r="BR475" s="2" t="n">
        <v>3.3</v>
      </c>
      <c r="BS475" s="2" t="n">
        <v>0</v>
      </c>
      <c r="BT475" s="2" t="n">
        <v>7.26</v>
      </c>
      <c r="BU475" s="2" t="n">
        <v>6.97</v>
      </c>
      <c r="BV475" s="2" t="n">
        <v>0</v>
      </c>
      <c r="BW475" s="2" t="n">
        <v>14.9</v>
      </c>
      <c r="BX475" s="2" t="n">
        <v>14.9</v>
      </c>
      <c r="BY475" s="2" t="n">
        <v>0</v>
      </c>
      <c r="BZ475" s="2" t="n">
        <v>16.62</v>
      </c>
      <c r="CA475" s="2" t="n">
        <v>16.62</v>
      </c>
      <c r="CB475" s="2" t="n">
        <v>0</v>
      </c>
      <c r="CC475" s="2" t="n">
        <v>21.56</v>
      </c>
      <c r="CD475" s="2" t="n">
        <v>21.56</v>
      </c>
      <c r="CE475" s="2" t="n">
        <v>0</v>
      </c>
      <c r="CF475" s="2" t="n">
        <v>29.51</v>
      </c>
      <c r="CG475" s="2" t="n">
        <v>29.51</v>
      </c>
      <c r="CH475" s="2" t="n">
        <v>0</v>
      </c>
      <c r="CI475" s="2" t="n">
        <v>38.52</v>
      </c>
      <c r="CJ475" s="2" t="n">
        <v>38.52</v>
      </c>
      <c r="CK475" s="2" t="n">
        <v>0</v>
      </c>
      <c r="CL475" s="2" t="n">
        <v>52.61</v>
      </c>
      <c r="CM475" s="2" t="n">
        <v>52.97</v>
      </c>
      <c r="CN475" s="2" t="n">
        <v>0</v>
      </c>
      <c r="CO475" s="2" t="n">
        <v>60.56</v>
      </c>
      <c r="CP475" s="2" t="n">
        <v>61.04</v>
      </c>
      <c r="CQ475" s="2" t="n">
        <v>0</v>
      </c>
      <c r="CR475" s="2" t="n">
        <v>67.95</v>
      </c>
      <c r="CS475" s="2" t="n">
        <v>67.95</v>
      </c>
      <c r="CT475" s="2" t="n">
        <v>0</v>
      </c>
      <c r="CU475" s="2" t="n">
        <v>80.36</v>
      </c>
      <c r="CV475" s="2" t="n">
        <v>80.36</v>
      </c>
      <c r="CW475" s="2" t="n">
        <v>0</v>
      </c>
      <c r="CX475" s="2" t="n">
        <v>91.52</v>
      </c>
      <c r="CY475" s="2" t="n">
        <v>91.52</v>
      </c>
      <c r="CZ475" s="2" t="n">
        <v>0</v>
      </c>
      <c r="DA475" s="2" t="n">
        <v>96.2</v>
      </c>
      <c r="DB475" s="2" t="n">
        <v>96.2</v>
      </c>
      <c r="DC475" s="2" t="n">
        <v>0</v>
      </c>
      <c r="DD475" s="2" t="n">
        <v>98.98999999999999</v>
      </c>
      <c r="DE475" s="2" t="n">
        <v>98.98999999999999</v>
      </c>
      <c r="DF475" s="2" t="n">
        <v>0</v>
      </c>
      <c r="DG475" s="2" t="n">
        <v>100</v>
      </c>
      <c r="DH475" s="2" t="n">
        <v>100</v>
      </c>
      <c r="DI475" s="2" t="n">
        <v>0</v>
      </c>
      <c r="DJ475" s="2" t="n">
        <v>100</v>
      </c>
      <c r="DK475" s="2" t="n">
        <v>100</v>
      </c>
      <c r="DL475" s="2" t="n">
        <v>0</v>
      </c>
      <c r="DM475" s="2" t="n">
        <v>100</v>
      </c>
      <c r="DN475" s="2" t="n">
        <v>100</v>
      </c>
      <c r="DO475" s="2" t="n">
        <v>0</v>
      </c>
      <c r="DP475" s="2" t="n">
        <v>100</v>
      </c>
      <c r="DQ475" s="2" t="n">
        <v>100</v>
      </c>
      <c r="DR475" s="2" t="n">
        <v>0</v>
      </c>
      <c r="DS475" s="2" t="n">
        <v>100</v>
      </c>
      <c r="DT475" s="2" t="n">
        <v>100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18/11/2026</t>
        </is>
      </c>
      <c r="E476" s="2" t="inlineStr">
        <is>
          <t>17/01/2028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4.03</v>
      </c>
      <c r="BR476" s="2" t="n">
        <v>3.3</v>
      </c>
      <c r="BS476" s="2" t="n">
        <v>0</v>
      </c>
      <c r="BT476" s="2" t="n">
        <v>7.26</v>
      </c>
      <c r="BU476" s="2" t="n">
        <v>6.97</v>
      </c>
      <c r="BV476" s="2" t="n">
        <v>0</v>
      </c>
      <c r="BW476" s="2" t="n">
        <v>14.9</v>
      </c>
      <c r="BX476" s="2" t="n">
        <v>14.9</v>
      </c>
      <c r="BY476" s="2" t="n">
        <v>0</v>
      </c>
      <c r="BZ476" s="2" t="n">
        <v>16.62</v>
      </c>
      <c r="CA476" s="2" t="n">
        <v>16.62</v>
      </c>
      <c r="CB476" s="2" t="n">
        <v>0</v>
      </c>
      <c r="CC476" s="2" t="n">
        <v>21.56</v>
      </c>
      <c r="CD476" s="2" t="n">
        <v>21.56</v>
      </c>
      <c r="CE476" s="2" t="n">
        <v>0</v>
      </c>
      <c r="CF476" s="2" t="n">
        <v>29.51</v>
      </c>
      <c r="CG476" s="2" t="n">
        <v>29.51</v>
      </c>
      <c r="CH476" s="2" t="n">
        <v>0</v>
      </c>
      <c r="CI476" s="2" t="n">
        <v>38.52</v>
      </c>
      <c r="CJ476" s="2" t="n">
        <v>38.52</v>
      </c>
      <c r="CK476" s="2" t="n">
        <v>0</v>
      </c>
      <c r="CL476" s="2" t="n">
        <v>52.61</v>
      </c>
      <c r="CM476" s="2" t="n">
        <v>52.97</v>
      </c>
      <c r="CN476" s="2" t="n">
        <v>0</v>
      </c>
      <c r="CO476" s="2" t="n">
        <v>60.56</v>
      </c>
      <c r="CP476" s="2" t="n">
        <v>61.04</v>
      </c>
      <c r="CQ476" s="2" t="n">
        <v>0</v>
      </c>
      <c r="CR476" s="2" t="n">
        <v>67.95</v>
      </c>
      <c r="CS476" s="2" t="n">
        <v>67.95</v>
      </c>
      <c r="CT476" s="2" t="n">
        <v>0</v>
      </c>
      <c r="CU476" s="2" t="n">
        <v>80.36</v>
      </c>
      <c r="CV476" s="2" t="n">
        <v>80.36</v>
      </c>
      <c r="CW476" s="2" t="n">
        <v>0</v>
      </c>
      <c r="CX476" s="2" t="n">
        <v>91.52</v>
      </c>
      <c r="CY476" s="2" t="n">
        <v>91.52</v>
      </c>
      <c r="CZ476" s="2" t="n">
        <v>0</v>
      </c>
      <c r="DA476" s="2" t="n">
        <v>96.2</v>
      </c>
      <c r="DB476" s="2" t="n">
        <v>96.2</v>
      </c>
      <c r="DC476" s="2" t="n">
        <v>0</v>
      </c>
      <c r="DD476" s="2" t="n">
        <v>98.98999999999999</v>
      </c>
      <c r="DE476" s="2" t="n">
        <v>98.98999999999999</v>
      </c>
      <c r="DF476" s="2" t="n">
        <v>0</v>
      </c>
      <c r="DG476" s="2" t="n">
        <v>100</v>
      </c>
      <c r="DH476" s="2" t="n">
        <v>100</v>
      </c>
      <c r="DI476" s="2" t="n">
        <v>0</v>
      </c>
      <c r="DJ476" s="2" t="n">
        <v>100</v>
      </c>
      <c r="DK476" s="2" t="n">
        <v>100</v>
      </c>
      <c r="DL476" s="2" t="n">
        <v>0</v>
      </c>
      <c r="DM476" s="2" t="n">
        <v>100</v>
      </c>
      <c r="DN476" s="2" t="n">
        <v>100</v>
      </c>
      <c r="DO476" s="2" t="n">
        <v>0</v>
      </c>
      <c r="DP476" s="2" t="n">
        <v>100</v>
      </c>
      <c r="DQ476" s="2" t="n">
        <v>100</v>
      </c>
      <c r="DR476" s="2" t="n">
        <v>0</v>
      </c>
      <c r="DS476" s="2" t="n">
        <v>100</v>
      </c>
      <c r="DT476" s="2" t="n">
        <v>100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18/11/2026</t>
        </is>
      </c>
      <c r="E477" s="2" t="inlineStr">
        <is>
          <t>17/01/2028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4.03</v>
      </c>
      <c r="BR477" s="2" t="n">
        <v>3.3</v>
      </c>
      <c r="BS477" s="2" t="n">
        <v>0</v>
      </c>
      <c r="BT477" s="2" t="n">
        <v>7.26</v>
      </c>
      <c r="BU477" s="2" t="n">
        <v>6.97</v>
      </c>
      <c r="BV477" s="2" t="n">
        <v>0</v>
      </c>
      <c r="BW477" s="2" t="n">
        <v>14.9</v>
      </c>
      <c r="BX477" s="2" t="n">
        <v>14.9</v>
      </c>
      <c r="BY477" s="2" t="n">
        <v>0</v>
      </c>
      <c r="BZ477" s="2" t="n">
        <v>16.62</v>
      </c>
      <c r="CA477" s="2" t="n">
        <v>16.62</v>
      </c>
      <c r="CB477" s="2" t="n">
        <v>0</v>
      </c>
      <c r="CC477" s="2" t="n">
        <v>21.56</v>
      </c>
      <c r="CD477" s="2" t="n">
        <v>21.56</v>
      </c>
      <c r="CE477" s="2" t="n">
        <v>0</v>
      </c>
      <c r="CF477" s="2" t="n">
        <v>29.51</v>
      </c>
      <c r="CG477" s="2" t="n">
        <v>29.51</v>
      </c>
      <c r="CH477" s="2" t="n">
        <v>0</v>
      </c>
      <c r="CI477" s="2" t="n">
        <v>38.52</v>
      </c>
      <c r="CJ477" s="2" t="n">
        <v>38.52</v>
      </c>
      <c r="CK477" s="2" t="n">
        <v>0</v>
      </c>
      <c r="CL477" s="2" t="n">
        <v>52.61</v>
      </c>
      <c r="CM477" s="2" t="n">
        <v>52.97</v>
      </c>
      <c r="CN477" s="2" t="n">
        <v>0</v>
      </c>
      <c r="CO477" s="2" t="n">
        <v>60.56</v>
      </c>
      <c r="CP477" s="2" t="n">
        <v>61.04</v>
      </c>
      <c r="CQ477" s="2" t="n">
        <v>0</v>
      </c>
      <c r="CR477" s="2" t="n">
        <v>67.95</v>
      </c>
      <c r="CS477" s="2" t="n">
        <v>67.95</v>
      </c>
      <c r="CT477" s="2" t="n">
        <v>0</v>
      </c>
      <c r="CU477" s="2" t="n">
        <v>80.36</v>
      </c>
      <c r="CV477" s="2" t="n">
        <v>80.36</v>
      </c>
      <c r="CW477" s="2" t="n">
        <v>0</v>
      </c>
      <c r="CX477" s="2" t="n">
        <v>91.52</v>
      </c>
      <c r="CY477" s="2" t="n">
        <v>91.52</v>
      </c>
      <c r="CZ477" s="2" t="n">
        <v>0</v>
      </c>
      <c r="DA477" s="2" t="n">
        <v>96.2</v>
      </c>
      <c r="DB477" s="2" t="n">
        <v>96.2</v>
      </c>
      <c r="DC477" s="2" t="n">
        <v>0</v>
      </c>
      <c r="DD477" s="2" t="n">
        <v>98.98999999999999</v>
      </c>
      <c r="DE477" s="2" t="n">
        <v>98.98999999999999</v>
      </c>
      <c r="DF477" s="2" t="n">
        <v>0</v>
      </c>
      <c r="DG477" s="2" t="n">
        <v>100</v>
      </c>
      <c r="DH477" s="2" t="n">
        <v>100</v>
      </c>
      <c r="DI477" s="2" t="n">
        <v>0</v>
      </c>
      <c r="DJ477" s="2" t="n">
        <v>100</v>
      </c>
      <c r="DK477" s="2" t="n">
        <v>100</v>
      </c>
      <c r="DL477" s="2" t="n">
        <v>0</v>
      </c>
      <c r="DM477" s="2" t="n">
        <v>100</v>
      </c>
      <c r="DN477" s="2" t="n">
        <v>100</v>
      </c>
      <c r="DO477" s="2" t="n">
        <v>0</v>
      </c>
      <c r="DP477" s="2" t="n">
        <v>100</v>
      </c>
      <c r="DQ477" s="2" t="n">
        <v>100</v>
      </c>
      <c r="DR477" s="2" t="n">
        <v>0</v>
      </c>
      <c r="DS477" s="2" t="n">
        <v>100</v>
      </c>
      <c r="DT477" s="2" t="n">
        <v>100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18/11/2026</t>
        </is>
      </c>
      <c r="E478" s="2" t="inlineStr">
        <is>
          <t>17/01/2028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4.03</v>
      </c>
      <c r="BR478" s="2" t="n">
        <v>3.3</v>
      </c>
      <c r="BS478" s="2" t="n">
        <v>0</v>
      </c>
      <c r="BT478" s="2" t="n">
        <v>7.26</v>
      </c>
      <c r="BU478" s="2" t="n">
        <v>6.97</v>
      </c>
      <c r="BV478" s="2" t="n">
        <v>0</v>
      </c>
      <c r="BW478" s="2" t="n">
        <v>14.9</v>
      </c>
      <c r="BX478" s="2" t="n">
        <v>14.9</v>
      </c>
      <c r="BY478" s="2" t="n">
        <v>0</v>
      </c>
      <c r="BZ478" s="2" t="n">
        <v>16.62</v>
      </c>
      <c r="CA478" s="2" t="n">
        <v>16.62</v>
      </c>
      <c r="CB478" s="2" t="n">
        <v>0</v>
      </c>
      <c r="CC478" s="2" t="n">
        <v>21.56</v>
      </c>
      <c r="CD478" s="2" t="n">
        <v>21.56</v>
      </c>
      <c r="CE478" s="2" t="n">
        <v>0</v>
      </c>
      <c r="CF478" s="2" t="n">
        <v>29.51</v>
      </c>
      <c r="CG478" s="2" t="n">
        <v>29.51</v>
      </c>
      <c r="CH478" s="2" t="n">
        <v>0</v>
      </c>
      <c r="CI478" s="2" t="n">
        <v>38.52</v>
      </c>
      <c r="CJ478" s="2" t="n">
        <v>38.52</v>
      </c>
      <c r="CK478" s="2" t="n">
        <v>0</v>
      </c>
      <c r="CL478" s="2" t="n">
        <v>52.61</v>
      </c>
      <c r="CM478" s="2" t="n">
        <v>52.97</v>
      </c>
      <c r="CN478" s="2" t="n">
        <v>0</v>
      </c>
      <c r="CO478" s="2" t="n">
        <v>60.56</v>
      </c>
      <c r="CP478" s="2" t="n">
        <v>61.04</v>
      </c>
      <c r="CQ478" s="2" t="n">
        <v>0</v>
      </c>
      <c r="CR478" s="2" t="n">
        <v>67.95</v>
      </c>
      <c r="CS478" s="2" t="n">
        <v>67.95</v>
      </c>
      <c r="CT478" s="2" t="n">
        <v>0</v>
      </c>
      <c r="CU478" s="2" t="n">
        <v>80.36</v>
      </c>
      <c r="CV478" s="2" t="n">
        <v>80.36</v>
      </c>
      <c r="CW478" s="2" t="n">
        <v>0</v>
      </c>
      <c r="CX478" s="2" t="n">
        <v>91.52</v>
      </c>
      <c r="CY478" s="2" t="n">
        <v>91.52</v>
      </c>
      <c r="CZ478" s="2" t="n">
        <v>0</v>
      </c>
      <c r="DA478" s="2" t="n">
        <v>96.2</v>
      </c>
      <c r="DB478" s="2" t="n">
        <v>96.2</v>
      </c>
      <c r="DC478" s="2" t="n">
        <v>0</v>
      </c>
      <c r="DD478" s="2" t="n">
        <v>98.98999999999999</v>
      </c>
      <c r="DE478" s="2" t="n">
        <v>98.98999999999999</v>
      </c>
      <c r="DF478" s="2" t="n">
        <v>0</v>
      </c>
      <c r="DG478" s="2" t="n">
        <v>100</v>
      </c>
      <c r="DH478" s="2" t="n">
        <v>100</v>
      </c>
      <c r="DI478" s="2" t="n">
        <v>0</v>
      </c>
      <c r="DJ478" s="2" t="n">
        <v>100</v>
      </c>
      <c r="DK478" s="2" t="n">
        <v>100</v>
      </c>
      <c r="DL478" s="2" t="n">
        <v>0</v>
      </c>
      <c r="DM478" s="2" t="n">
        <v>100</v>
      </c>
      <c r="DN478" s="2" t="n">
        <v>100</v>
      </c>
      <c r="DO478" s="2" t="n">
        <v>0</v>
      </c>
      <c r="DP478" s="2" t="n">
        <v>100</v>
      </c>
      <c r="DQ478" s="2" t="n">
        <v>100</v>
      </c>
      <c r="DR478" s="2" t="n">
        <v>0</v>
      </c>
      <c r="DS478" s="2" t="n">
        <v>100</v>
      </c>
      <c r="DT478" s="2" t="n">
        <v>100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18/11/2026</t>
        </is>
      </c>
      <c r="E479" s="2" t="inlineStr">
        <is>
          <t>17/01/2028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4.03</v>
      </c>
      <c r="BR479" s="2" t="n">
        <v>3.3</v>
      </c>
      <c r="BS479" s="2" t="n">
        <v>0</v>
      </c>
      <c r="BT479" s="2" t="n">
        <v>7.26</v>
      </c>
      <c r="BU479" s="2" t="n">
        <v>6.97</v>
      </c>
      <c r="BV479" s="2" t="n">
        <v>0</v>
      </c>
      <c r="BW479" s="2" t="n">
        <v>14.9</v>
      </c>
      <c r="BX479" s="2" t="n">
        <v>14.9</v>
      </c>
      <c r="BY479" s="2" t="n">
        <v>0</v>
      </c>
      <c r="BZ479" s="2" t="n">
        <v>16.62</v>
      </c>
      <c r="CA479" s="2" t="n">
        <v>16.62</v>
      </c>
      <c r="CB479" s="2" t="n">
        <v>0</v>
      </c>
      <c r="CC479" s="2" t="n">
        <v>21.56</v>
      </c>
      <c r="CD479" s="2" t="n">
        <v>21.56</v>
      </c>
      <c r="CE479" s="2" t="n">
        <v>0</v>
      </c>
      <c r="CF479" s="2" t="n">
        <v>29.51</v>
      </c>
      <c r="CG479" s="2" t="n">
        <v>29.51</v>
      </c>
      <c r="CH479" s="2" t="n">
        <v>0</v>
      </c>
      <c r="CI479" s="2" t="n">
        <v>38.52</v>
      </c>
      <c r="CJ479" s="2" t="n">
        <v>38.52</v>
      </c>
      <c r="CK479" s="2" t="n">
        <v>0</v>
      </c>
      <c r="CL479" s="2" t="n">
        <v>52.61</v>
      </c>
      <c r="CM479" s="2" t="n">
        <v>52.97</v>
      </c>
      <c r="CN479" s="2" t="n">
        <v>0</v>
      </c>
      <c r="CO479" s="2" t="n">
        <v>60.56</v>
      </c>
      <c r="CP479" s="2" t="n">
        <v>61.04</v>
      </c>
      <c r="CQ479" s="2" t="n">
        <v>0</v>
      </c>
      <c r="CR479" s="2" t="n">
        <v>67.95</v>
      </c>
      <c r="CS479" s="2" t="n">
        <v>67.95</v>
      </c>
      <c r="CT479" s="2" t="n">
        <v>0</v>
      </c>
      <c r="CU479" s="2" t="n">
        <v>80.36</v>
      </c>
      <c r="CV479" s="2" t="n">
        <v>80.36</v>
      </c>
      <c r="CW479" s="2" t="n">
        <v>0</v>
      </c>
      <c r="CX479" s="2" t="n">
        <v>91.52</v>
      </c>
      <c r="CY479" s="2" t="n">
        <v>91.52</v>
      </c>
      <c r="CZ479" s="2" t="n">
        <v>0</v>
      </c>
      <c r="DA479" s="2" t="n">
        <v>96.2</v>
      </c>
      <c r="DB479" s="2" t="n">
        <v>96.2</v>
      </c>
      <c r="DC479" s="2" t="n">
        <v>0</v>
      </c>
      <c r="DD479" s="2" t="n">
        <v>98.98999999999999</v>
      </c>
      <c r="DE479" s="2" t="n">
        <v>98.98999999999999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18/11/2026</t>
        </is>
      </c>
      <c r="E480" s="2" t="inlineStr">
        <is>
          <t>17/01/2028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4.03</v>
      </c>
      <c r="BR480" s="2" t="n">
        <v>3.3</v>
      </c>
      <c r="BS480" s="2" t="n">
        <v>0</v>
      </c>
      <c r="BT480" s="2" t="n">
        <v>7.26</v>
      </c>
      <c r="BU480" s="2" t="n">
        <v>6.97</v>
      </c>
      <c r="BV480" s="2" t="n">
        <v>0</v>
      </c>
      <c r="BW480" s="2" t="n">
        <v>14.9</v>
      </c>
      <c r="BX480" s="2" t="n">
        <v>14.9</v>
      </c>
      <c r="BY480" s="2" t="n">
        <v>0</v>
      </c>
      <c r="BZ480" s="2" t="n">
        <v>16.62</v>
      </c>
      <c r="CA480" s="2" t="n">
        <v>16.62</v>
      </c>
      <c r="CB480" s="2" t="n">
        <v>0</v>
      </c>
      <c r="CC480" s="2" t="n">
        <v>21.56</v>
      </c>
      <c r="CD480" s="2" t="n">
        <v>21.56</v>
      </c>
      <c r="CE480" s="2" t="n">
        <v>0</v>
      </c>
      <c r="CF480" s="2" t="n">
        <v>29.51</v>
      </c>
      <c r="CG480" s="2" t="n">
        <v>29.51</v>
      </c>
      <c r="CH480" s="2" t="n">
        <v>0</v>
      </c>
      <c r="CI480" s="2" t="n">
        <v>38.52</v>
      </c>
      <c r="CJ480" s="2" t="n">
        <v>38.52</v>
      </c>
      <c r="CK480" s="2" t="n">
        <v>0</v>
      </c>
      <c r="CL480" s="2" t="n">
        <v>52.61</v>
      </c>
      <c r="CM480" s="2" t="n">
        <v>52.97</v>
      </c>
      <c r="CN480" s="2" t="n">
        <v>0</v>
      </c>
      <c r="CO480" s="2" t="n">
        <v>60.56</v>
      </c>
      <c r="CP480" s="2" t="n">
        <v>61.04</v>
      </c>
      <c r="CQ480" s="2" t="n">
        <v>0</v>
      </c>
      <c r="CR480" s="2" t="n">
        <v>67.95</v>
      </c>
      <c r="CS480" s="2" t="n">
        <v>67.95</v>
      </c>
      <c r="CT480" s="2" t="n">
        <v>0</v>
      </c>
      <c r="CU480" s="2" t="n">
        <v>80.36</v>
      </c>
      <c r="CV480" s="2" t="n">
        <v>80.36</v>
      </c>
      <c r="CW480" s="2" t="n">
        <v>0</v>
      </c>
      <c r="CX480" s="2" t="n">
        <v>91.52</v>
      </c>
      <c r="CY480" s="2" t="n">
        <v>91.52</v>
      </c>
      <c r="CZ480" s="2" t="n">
        <v>0</v>
      </c>
      <c r="DA480" s="2" t="n">
        <v>96.2</v>
      </c>
      <c r="DB480" s="2" t="n">
        <v>96.2</v>
      </c>
      <c r="DC480" s="2" t="n">
        <v>0</v>
      </c>
      <c r="DD480" s="2" t="n">
        <v>98.98999999999999</v>
      </c>
      <c r="DE480" s="2" t="n">
        <v>98.98999999999999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18/11/2026</t>
        </is>
      </c>
      <c r="E481" s="2" t="inlineStr">
        <is>
          <t>17/01/2028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4.03</v>
      </c>
      <c r="BR481" s="2" t="n">
        <v>3.3</v>
      </c>
      <c r="BS481" s="2" t="n">
        <v>0</v>
      </c>
      <c r="BT481" s="2" t="n">
        <v>7.26</v>
      </c>
      <c r="BU481" s="2" t="n">
        <v>6.97</v>
      </c>
      <c r="BV481" s="2" t="n">
        <v>0</v>
      </c>
      <c r="BW481" s="2" t="n">
        <v>14.9</v>
      </c>
      <c r="BX481" s="2" t="n">
        <v>14.9</v>
      </c>
      <c r="BY481" s="2" t="n">
        <v>0</v>
      </c>
      <c r="BZ481" s="2" t="n">
        <v>16.62</v>
      </c>
      <c r="CA481" s="2" t="n">
        <v>16.62</v>
      </c>
      <c r="CB481" s="2" t="n">
        <v>0</v>
      </c>
      <c r="CC481" s="2" t="n">
        <v>21.56</v>
      </c>
      <c r="CD481" s="2" t="n">
        <v>21.56</v>
      </c>
      <c r="CE481" s="2" t="n">
        <v>0</v>
      </c>
      <c r="CF481" s="2" t="n">
        <v>29.51</v>
      </c>
      <c r="CG481" s="2" t="n">
        <v>29.51</v>
      </c>
      <c r="CH481" s="2" t="n">
        <v>0</v>
      </c>
      <c r="CI481" s="2" t="n">
        <v>38.52</v>
      </c>
      <c r="CJ481" s="2" t="n">
        <v>38.52</v>
      </c>
      <c r="CK481" s="2" t="n">
        <v>0</v>
      </c>
      <c r="CL481" s="2" t="n">
        <v>52.61</v>
      </c>
      <c r="CM481" s="2" t="n">
        <v>52.97</v>
      </c>
      <c r="CN481" s="2" t="n">
        <v>0</v>
      </c>
      <c r="CO481" s="2" t="n">
        <v>60.56</v>
      </c>
      <c r="CP481" s="2" t="n">
        <v>61.04</v>
      </c>
      <c r="CQ481" s="2" t="n">
        <v>0</v>
      </c>
      <c r="CR481" s="2" t="n">
        <v>67.95</v>
      </c>
      <c r="CS481" s="2" t="n">
        <v>67.95</v>
      </c>
      <c r="CT481" s="2" t="n">
        <v>0</v>
      </c>
      <c r="CU481" s="2" t="n">
        <v>80.36</v>
      </c>
      <c r="CV481" s="2" t="n">
        <v>80.36</v>
      </c>
      <c r="CW481" s="2" t="n">
        <v>0</v>
      </c>
      <c r="CX481" s="2" t="n">
        <v>91.52</v>
      </c>
      <c r="CY481" s="2" t="n">
        <v>91.52</v>
      </c>
      <c r="CZ481" s="2" t="n">
        <v>0</v>
      </c>
      <c r="DA481" s="2" t="n">
        <v>96.2</v>
      </c>
      <c r="DB481" s="2" t="n">
        <v>96.2</v>
      </c>
      <c r="DC481" s="2" t="n">
        <v>0</v>
      </c>
      <c r="DD481" s="2" t="n">
        <v>98.98999999999999</v>
      </c>
      <c r="DE481" s="2" t="n">
        <v>98.98999999999999</v>
      </c>
      <c r="DF481" s="2" t="n">
        <v>0</v>
      </c>
      <c r="DG481" s="2" t="n">
        <v>100</v>
      </c>
      <c r="DH481" s="2" t="n">
        <v>100</v>
      </c>
      <c r="DI481" s="2" t="n">
        <v>0</v>
      </c>
      <c r="DJ481" s="2" t="n">
        <v>100</v>
      </c>
      <c r="DK481" s="2" t="n">
        <v>100</v>
      </c>
      <c r="DL481" s="2" t="n">
        <v>0</v>
      </c>
      <c r="DM481" s="2" t="n">
        <v>100</v>
      </c>
      <c r="DN481" s="2" t="n">
        <v>100</v>
      </c>
      <c r="DO481" s="2" t="n">
        <v>0</v>
      </c>
      <c r="DP481" s="2" t="n">
        <v>100</v>
      </c>
      <c r="DQ481" s="2" t="n">
        <v>100</v>
      </c>
      <c r="DR481" s="2" t="n">
        <v>0</v>
      </c>
      <c r="DS481" s="2" t="n">
        <v>100</v>
      </c>
      <c r="DT481" s="2" t="n">
        <v>100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18/11/2026</t>
        </is>
      </c>
      <c r="E482" s="2" t="inlineStr">
        <is>
          <t>17/01/2028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4.03</v>
      </c>
      <c r="BR482" s="2" t="n">
        <v>3.3</v>
      </c>
      <c r="BS482" s="2" t="n">
        <v>0</v>
      </c>
      <c r="BT482" s="2" t="n">
        <v>7.26</v>
      </c>
      <c r="BU482" s="2" t="n">
        <v>6.97</v>
      </c>
      <c r="BV482" s="2" t="n">
        <v>0</v>
      </c>
      <c r="BW482" s="2" t="n">
        <v>14.9</v>
      </c>
      <c r="BX482" s="2" t="n">
        <v>14.9</v>
      </c>
      <c r="BY482" s="2" t="n">
        <v>0</v>
      </c>
      <c r="BZ482" s="2" t="n">
        <v>16.62</v>
      </c>
      <c r="CA482" s="2" t="n">
        <v>16.62</v>
      </c>
      <c r="CB482" s="2" t="n">
        <v>0</v>
      </c>
      <c r="CC482" s="2" t="n">
        <v>21.56</v>
      </c>
      <c r="CD482" s="2" t="n">
        <v>21.56</v>
      </c>
      <c r="CE482" s="2" t="n">
        <v>0</v>
      </c>
      <c r="CF482" s="2" t="n">
        <v>29.51</v>
      </c>
      <c r="CG482" s="2" t="n">
        <v>29.51</v>
      </c>
      <c r="CH482" s="2" t="n">
        <v>0</v>
      </c>
      <c r="CI482" s="2" t="n">
        <v>38.52</v>
      </c>
      <c r="CJ482" s="2" t="n">
        <v>38.52</v>
      </c>
      <c r="CK482" s="2" t="n">
        <v>0</v>
      </c>
      <c r="CL482" s="2" t="n">
        <v>52.61</v>
      </c>
      <c r="CM482" s="2" t="n">
        <v>52.97</v>
      </c>
      <c r="CN482" s="2" t="n">
        <v>0</v>
      </c>
      <c r="CO482" s="2" t="n">
        <v>60.56</v>
      </c>
      <c r="CP482" s="2" t="n">
        <v>61.04</v>
      </c>
      <c r="CQ482" s="2" t="n">
        <v>0</v>
      </c>
      <c r="CR482" s="2" t="n">
        <v>67.95</v>
      </c>
      <c r="CS482" s="2" t="n">
        <v>67.95</v>
      </c>
      <c r="CT482" s="2" t="n">
        <v>0</v>
      </c>
      <c r="CU482" s="2" t="n">
        <v>80.36</v>
      </c>
      <c r="CV482" s="2" t="n">
        <v>80.36</v>
      </c>
      <c r="CW482" s="2" t="n">
        <v>0</v>
      </c>
      <c r="CX482" s="2" t="n">
        <v>91.52</v>
      </c>
      <c r="CY482" s="2" t="n">
        <v>91.52</v>
      </c>
      <c r="CZ482" s="2" t="n">
        <v>0</v>
      </c>
      <c r="DA482" s="2" t="n">
        <v>96.2</v>
      </c>
      <c r="DB482" s="2" t="n">
        <v>96.2</v>
      </c>
      <c r="DC482" s="2" t="n">
        <v>0</v>
      </c>
      <c r="DD482" s="2" t="n">
        <v>98.98999999999999</v>
      </c>
      <c r="DE482" s="2" t="n">
        <v>98.98999999999999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18/11/2026</t>
        </is>
      </c>
      <c r="E483" s="2" t="inlineStr">
        <is>
          <t>17/01/2028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4.03</v>
      </c>
      <c r="BR483" s="2" t="n">
        <v>3.3</v>
      </c>
      <c r="BS483" s="2" t="n">
        <v>0</v>
      </c>
      <c r="BT483" s="2" t="n">
        <v>7.26</v>
      </c>
      <c r="BU483" s="2" t="n">
        <v>6.97</v>
      </c>
      <c r="BV483" s="2" t="n">
        <v>0</v>
      </c>
      <c r="BW483" s="2" t="n">
        <v>14.9</v>
      </c>
      <c r="BX483" s="2" t="n">
        <v>14.9</v>
      </c>
      <c r="BY483" s="2" t="n">
        <v>0</v>
      </c>
      <c r="BZ483" s="2" t="n">
        <v>16.62</v>
      </c>
      <c r="CA483" s="2" t="n">
        <v>16.62</v>
      </c>
      <c r="CB483" s="2" t="n">
        <v>0</v>
      </c>
      <c r="CC483" s="2" t="n">
        <v>21.56</v>
      </c>
      <c r="CD483" s="2" t="n">
        <v>21.56</v>
      </c>
      <c r="CE483" s="2" t="n">
        <v>0</v>
      </c>
      <c r="CF483" s="2" t="n">
        <v>29.51</v>
      </c>
      <c r="CG483" s="2" t="n">
        <v>29.51</v>
      </c>
      <c r="CH483" s="2" t="n">
        <v>0</v>
      </c>
      <c r="CI483" s="2" t="n">
        <v>38.52</v>
      </c>
      <c r="CJ483" s="2" t="n">
        <v>38.52</v>
      </c>
      <c r="CK483" s="2" t="n">
        <v>0</v>
      </c>
      <c r="CL483" s="2" t="n">
        <v>52.61</v>
      </c>
      <c r="CM483" s="2" t="n">
        <v>52.97</v>
      </c>
      <c r="CN483" s="2" t="n">
        <v>0</v>
      </c>
      <c r="CO483" s="2" t="n">
        <v>60.56</v>
      </c>
      <c r="CP483" s="2" t="n">
        <v>61.04</v>
      </c>
      <c r="CQ483" s="2" t="n">
        <v>0</v>
      </c>
      <c r="CR483" s="2" t="n">
        <v>67.95</v>
      </c>
      <c r="CS483" s="2" t="n">
        <v>67.95</v>
      </c>
      <c r="CT483" s="2" t="n">
        <v>0</v>
      </c>
      <c r="CU483" s="2" t="n">
        <v>80.36</v>
      </c>
      <c r="CV483" s="2" t="n">
        <v>80.36</v>
      </c>
      <c r="CW483" s="2" t="n">
        <v>0</v>
      </c>
      <c r="CX483" s="2" t="n">
        <v>91.52</v>
      </c>
      <c r="CY483" s="2" t="n">
        <v>91.52</v>
      </c>
      <c r="CZ483" s="2" t="n">
        <v>0</v>
      </c>
      <c r="DA483" s="2" t="n">
        <v>96.2</v>
      </c>
      <c r="DB483" s="2" t="n">
        <v>96.2</v>
      </c>
      <c r="DC483" s="2" t="n">
        <v>0</v>
      </c>
      <c r="DD483" s="2" t="n">
        <v>98.98999999999999</v>
      </c>
      <c r="DE483" s="2" t="n">
        <v>98.98999999999999</v>
      </c>
      <c r="DF483" s="2" t="n">
        <v>0</v>
      </c>
      <c r="DG483" s="2" t="n">
        <v>100</v>
      </c>
      <c r="DH483" s="2" t="n">
        <v>100</v>
      </c>
      <c r="DI483" s="2" t="n">
        <v>0</v>
      </c>
      <c r="DJ483" s="2" t="n">
        <v>100</v>
      </c>
      <c r="DK483" s="2" t="n">
        <v>100</v>
      </c>
      <c r="DL483" s="2" t="n">
        <v>0</v>
      </c>
      <c r="DM483" s="2" t="n">
        <v>100</v>
      </c>
      <c r="DN483" s="2" t="n">
        <v>100</v>
      </c>
      <c r="DO483" s="2" t="n">
        <v>0</v>
      </c>
      <c r="DP483" s="2" t="n">
        <v>100</v>
      </c>
      <c r="DQ483" s="2" t="n">
        <v>100</v>
      </c>
      <c r="DR483" s="2" t="n">
        <v>0</v>
      </c>
      <c r="DS483" s="2" t="n">
        <v>100</v>
      </c>
      <c r="DT483" s="2" t="n">
        <v>100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18/11/2026</t>
        </is>
      </c>
      <c r="E484" s="2" t="inlineStr">
        <is>
          <t>17/01/2028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4.03</v>
      </c>
      <c r="BR484" s="2" t="n">
        <v>3.3</v>
      </c>
      <c r="BS484" s="2" t="n">
        <v>0</v>
      </c>
      <c r="BT484" s="2" t="n">
        <v>7.26</v>
      </c>
      <c r="BU484" s="2" t="n">
        <v>6.97</v>
      </c>
      <c r="BV484" s="2" t="n">
        <v>0</v>
      </c>
      <c r="BW484" s="2" t="n">
        <v>14.9</v>
      </c>
      <c r="BX484" s="2" t="n">
        <v>14.9</v>
      </c>
      <c r="BY484" s="2" t="n">
        <v>0</v>
      </c>
      <c r="BZ484" s="2" t="n">
        <v>16.62</v>
      </c>
      <c r="CA484" s="2" t="n">
        <v>16.62</v>
      </c>
      <c r="CB484" s="2" t="n">
        <v>0</v>
      </c>
      <c r="CC484" s="2" t="n">
        <v>21.56</v>
      </c>
      <c r="CD484" s="2" t="n">
        <v>21.56</v>
      </c>
      <c r="CE484" s="2" t="n">
        <v>0</v>
      </c>
      <c r="CF484" s="2" t="n">
        <v>29.51</v>
      </c>
      <c r="CG484" s="2" t="n">
        <v>29.51</v>
      </c>
      <c r="CH484" s="2" t="n">
        <v>0</v>
      </c>
      <c r="CI484" s="2" t="n">
        <v>38.52</v>
      </c>
      <c r="CJ484" s="2" t="n">
        <v>38.52</v>
      </c>
      <c r="CK484" s="2" t="n">
        <v>0</v>
      </c>
      <c r="CL484" s="2" t="n">
        <v>52.61</v>
      </c>
      <c r="CM484" s="2" t="n">
        <v>52.97</v>
      </c>
      <c r="CN484" s="2" t="n">
        <v>0</v>
      </c>
      <c r="CO484" s="2" t="n">
        <v>60.56</v>
      </c>
      <c r="CP484" s="2" t="n">
        <v>61.04</v>
      </c>
      <c r="CQ484" s="2" t="n">
        <v>0</v>
      </c>
      <c r="CR484" s="2" t="n">
        <v>67.95</v>
      </c>
      <c r="CS484" s="2" t="n">
        <v>67.95</v>
      </c>
      <c r="CT484" s="2" t="n">
        <v>0</v>
      </c>
      <c r="CU484" s="2" t="n">
        <v>80.36</v>
      </c>
      <c r="CV484" s="2" t="n">
        <v>80.36</v>
      </c>
      <c r="CW484" s="2" t="n">
        <v>0</v>
      </c>
      <c r="CX484" s="2" t="n">
        <v>91.52</v>
      </c>
      <c r="CY484" s="2" t="n">
        <v>91.52</v>
      </c>
      <c r="CZ484" s="2" t="n">
        <v>0</v>
      </c>
      <c r="DA484" s="2" t="n">
        <v>96.2</v>
      </c>
      <c r="DB484" s="2" t="n">
        <v>96.2</v>
      </c>
      <c r="DC484" s="2" t="n">
        <v>0</v>
      </c>
      <c r="DD484" s="2" t="n">
        <v>98.98999999999999</v>
      </c>
      <c r="DE484" s="2" t="n">
        <v>98.98999999999999</v>
      </c>
      <c r="DF484" s="2" t="n">
        <v>0</v>
      </c>
      <c r="DG484" s="2" t="n">
        <v>100</v>
      </c>
      <c r="DH484" s="2" t="n">
        <v>100</v>
      </c>
      <c r="DI484" s="2" t="n">
        <v>0</v>
      </c>
      <c r="DJ484" s="2" t="n">
        <v>100</v>
      </c>
      <c r="DK484" s="2" t="n">
        <v>100</v>
      </c>
      <c r="DL484" s="2" t="n">
        <v>0</v>
      </c>
      <c r="DM484" s="2" t="n">
        <v>100</v>
      </c>
      <c r="DN484" s="2" t="n">
        <v>100</v>
      </c>
      <c r="DO484" s="2" t="n">
        <v>0</v>
      </c>
      <c r="DP484" s="2" t="n">
        <v>100</v>
      </c>
      <c r="DQ484" s="2" t="n">
        <v>100</v>
      </c>
      <c r="DR484" s="2" t="n">
        <v>0</v>
      </c>
      <c r="DS484" s="2" t="n">
        <v>100</v>
      </c>
      <c r="DT484" s="2" t="n">
        <v>100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18/11/2026</t>
        </is>
      </c>
      <c r="E485" s="2" t="inlineStr">
        <is>
          <t>17/01/2028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4.03</v>
      </c>
      <c r="BR485" s="2" t="n">
        <v>3.3</v>
      </c>
      <c r="BS485" s="2" t="n">
        <v>0</v>
      </c>
      <c r="BT485" s="2" t="n">
        <v>7.26</v>
      </c>
      <c r="BU485" s="2" t="n">
        <v>6.97</v>
      </c>
      <c r="BV485" s="2" t="n">
        <v>0</v>
      </c>
      <c r="BW485" s="2" t="n">
        <v>14.9</v>
      </c>
      <c r="BX485" s="2" t="n">
        <v>14.9</v>
      </c>
      <c r="BY485" s="2" t="n">
        <v>0</v>
      </c>
      <c r="BZ485" s="2" t="n">
        <v>16.62</v>
      </c>
      <c r="CA485" s="2" t="n">
        <v>16.62</v>
      </c>
      <c r="CB485" s="2" t="n">
        <v>0</v>
      </c>
      <c r="CC485" s="2" t="n">
        <v>21.56</v>
      </c>
      <c r="CD485" s="2" t="n">
        <v>21.56</v>
      </c>
      <c r="CE485" s="2" t="n">
        <v>0</v>
      </c>
      <c r="CF485" s="2" t="n">
        <v>29.51</v>
      </c>
      <c r="CG485" s="2" t="n">
        <v>29.51</v>
      </c>
      <c r="CH485" s="2" t="n">
        <v>0</v>
      </c>
      <c r="CI485" s="2" t="n">
        <v>38.52</v>
      </c>
      <c r="CJ485" s="2" t="n">
        <v>38.52</v>
      </c>
      <c r="CK485" s="2" t="n">
        <v>0</v>
      </c>
      <c r="CL485" s="2" t="n">
        <v>52.61</v>
      </c>
      <c r="CM485" s="2" t="n">
        <v>52.97</v>
      </c>
      <c r="CN485" s="2" t="n">
        <v>0</v>
      </c>
      <c r="CO485" s="2" t="n">
        <v>60.56</v>
      </c>
      <c r="CP485" s="2" t="n">
        <v>61.04</v>
      </c>
      <c r="CQ485" s="2" t="n">
        <v>0</v>
      </c>
      <c r="CR485" s="2" t="n">
        <v>67.95</v>
      </c>
      <c r="CS485" s="2" t="n">
        <v>67.95</v>
      </c>
      <c r="CT485" s="2" t="n">
        <v>0</v>
      </c>
      <c r="CU485" s="2" t="n">
        <v>80.36</v>
      </c>
      <c r="CV485" s="2" t="n">
        <v>80.36</v>
      </c>
      <c r="CW485" s="2" t="n">
        <v>0</v>
      </c>
      <c r="CX485" s="2" t="n">
        <v>91.52</v>
      </c>
      <c r="CY485" s="2" t="n">
        <v>91.52</v>
      </c>
      <c r="CZ485" s="2" t="n">
        <v>0</v>
      </c>
      <c r="DA485" s="2" t="n">
        <v>96.2</v>
      </c>
      <c r="DB485" s="2" t="n">
        <v>96.2</v>
      </c>
      <c r="DC485" s="2" t="n">
        <v>0</v>
      </c>
      <c r="DD485" s="2" t="n">
        <v>98.98999999999999</v>
      </c>
      <c r="DE485" s="2" t="n">
        <v>98.98999999999999</v>
      </c>
      <c r="DF485" s="2" t="n">
        <v>0</v>
      </c>
      <c r="DG485" s="2" t="n">
        <v>100</v>
      </c>
      <c r="DH485" s="2" t="n">
        <v>100</v>
      </c>
      <c r="DI485" s="2" t="n">
        <v>0</v>
      </c>
      <c r="DJ485" s="2" t="n">
        <v>100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18/11/2026</t>
        </is>
      </c>
      <c r="E486" s="2" t="inlineStr">
        <is>
          <t>17/01/2028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4.03</v>
      </c>
      <c r="BR486" s="2" t="n">
        <v>3.3</v>
      </c>
      <c r="BS486" s="2" t="n">
        <v>0</v>
      </c>
      <c r="BT486" s="2" t="n">
        <v>7.26</v>
      </c>
      <c r="BU486" s="2" t="n">
        <v>6.97</v>
      </c>
      <c r="BV486" s="2" t="n">
        <v>0</v>
      </c>
      <c r="BW486" s="2" t="n">
        <v>14.9</v>
      </c>
      <c r="BX486" s="2" t="n">
        <v>14.9</v>
      </c>
      <c r="BY486" s="2" t="n">
        <v>0</v>
      </c>
      <c r="BZ486" s="2" t="n">
        <v>16.62</v>
      </c>
      <c r="CA486" s="2" t="n">
        <v>16.62</v>
      </c>
      <c r="CB486" s="2" t="n">
        <v>0</v>
      </c>
      <c r="CC486" s="2" t="n">
        <v>21.56</v>
      </c>
      <c r="CD486" s="2" t="n">
        <v>21.56</v>
      </c>
      <c r="CE486" s="2" t="n">
        <v>0</v>
      </c>
      <c r="CF486" s="2" t="n">
        <v>29.51</v>
      </c>
      <c r="CG486" s="2" t="n">
        <v>29.51</v>
      </c>
      <c r="CH486" s="2" t="n">
        <v>0</v>
      </c>
      <c r="CI486" s="2" t="n">
        <v>38.52</v>
      </c>
      <c r="CJ486" s="2" t="n">
        <v>38.52</v>
      </c>
      <c r="CK486" s="2" t="n">
        <v>0</v>
      </c>
      <c r="CL486" s="2" t="n">
        <v>52.61</v>
      </c>
      <c r="CM486" s="2" t="n">
        <v>52.97</v>
      </c>
      <c r="CN486" s="2" t="n">
        <v>0</v>
      </c>
      <c r="CO486" s="2" t="n">
        <v>60.56</v>
      </c>
      <c r="CP486" s="2" t="n">
        <v>61.04</v>
      </c>
      <c r="CQ486" s="2" t="n">
        <v>0</v>
      </c>
      <c r="CR486" s="2" t="n">
        <v>67.95</v>
      </c>
      <c r="CS486" s="2" t="n">
        <v>67.95</v>
      </c>
      <c r="CT486" s="2" t="n">
        <v>0</v>
      </c>
      <c r="CU486" s="2" t="n">
        <v>80.36</v>
      </c>
      <c r="CV486" s="2" t="n">
        <v>80.36</v>
      </c>
      <c r="CW486" s="2" t="n">
        <v>0</v>
      </c>
      <c r="CX486" s="2" t="n">
        <v>91.52</v>
      </c>
      <c r="CY486" s="2" t="n">
        <v>91.52</v>
      </c>
      <c r="CZ486" s="2" t="n">
        <v>0</v>
      </c>
      <c r="DA486" s="2" t="n">
        <v>96.2</v>
      </c>
      <c r="DB486" s="2" t="n">
        <v>96.2</v>
      </c>
      <c r="DC486" s="2" t="n">
        <v>0</v>
      </c>
      <c r="DD486" s="2" t="n">
        <v>98.98999999999999</v>
      </c>
      <c r="DE486" s="2" t="n">
        <v>98.98999999999999</v>
      </c>
      <c r="DF486" s="2" t="n">
        <v>0</v>
      </c>
      <c r="DG486" s="2" t="n">
        <v>100</v>
      </c>
      <c r="DH486" s="2" t="n">
        <v>100</v>
      </c>
      <c r="DI486" s="2" t="n">
        <v>0</v>
      </c>
      <c r="DJ486" s="2" t="n">
        <v>100</v>
      </c>
      <c r="DK486" s="2" t="n">
        <v>100</v>
      </c>
      <c r="DL486" s="2" t="n">
        <v>0</v>
      </c>
      <c r="DM486" s="2" t="n">
        <v>100</v>
      </c>
      <c r="DN486" s="2" t="n">
        <v>100</v>
      </c>
      <c r="DO486" s="2" t="n">
        <v>0</v>
      </c>
      <c r="DP486" s="2" t="n">
        <v>100</v>
      </c>
      <c r="DQ486" s="2" t="n">
        <v>100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18/11/2026</t>
        </is>
      </c>
      <c r="E487" s="2" t="inlineStr">
        <is>
          <t>17/01/2028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4.03</v>
      </c>
      <c r="BR487" s="2" t="n">
        <v>3.3</v>
      </c>
      <c r="BS487" s="2" t="n">
        <v>0</v>
      </c>
      <c r="BT487" s="2" t="n">
        <v>7.26</v>
      </c>
      <c r="BU487" s="2" t="n">
        <v>6.97</v>
      </c>
      <c r="BV487" s="2" t="n">
        <v>0</v>
      </c>
      <c r="BW487" s="2" t="n">
        <v>14.9</v>
      </c>
      <c r="BX487" s="2" t="n">
        <v>14.9</v>
      </c>
      <c r="BY487" s="2" t="n">
        <v>0</v>
      </c>
      <c r="BZ487" s="2" t="n">
        <v>16.62</v>
      </c>
      <c r="CA487" s="2" t="n">
        <v>16.62</v>
      </c>
      <c r="CB487" s="2" t="n">
        <v>0</v>
      </c>
      <c r="CC487" s="2" t="n">
        <v>21.56</v>
      </c>
      <c r="CD487" s="2" t="n">
        <v>21.56</v>
      </c>
      <c r="CE487" s="2" t="n">
        <v>0</v>
      </c>
      <c r="CF487" s="2" t="n">
        <v>29.51</v>
      </c>
      <c r="CG487" s="2" t="n">
        <v>29.51</v>
      </c>
      <c r="CH487" s="2" t="n">
        <v>0</v>
      </c>
      <c r="CI487" s="2" t="n">
        <v>38.52</v>
      </c>
      <c r="CJ487" s="2" t="n">
        <v>38.52</v>
      </c>
      <c r="CK487" s="2" t="n">
        <v>0</v>
      </c>
      <c r="CL487" s="2" t="n">
        <v>52.61</v>
      </c>
      <c r="CM487" s="2" t="n">
        <v>52.97</v>
      </c>
      <c r="CN487" s="2" t="n">
        <v>0</v>
      </c>
      <c r="CO487" s="2" t="n">
        <v>60.56</v>
      </c>
      <c r="CP487" s="2" t="n">
        <v>61.04</v>
      </c>
      <c r="CQ487" s="2" t="n">
        <v>0</v>
      </c>
      <c r="CR487" s="2" t="n">
        <v>67.95</v>
      </c>
      <c r="CS487" s="2" t="n">
        <v>67.95</v>
      </c>
      <c r="CT487" s="2" t="n">
        <v>0</v>
      </c>
      <c r="CU487" s="2" t="n">
        <v>80.36</v>
      </c>
      <c r="CV487" s="2" t="n">
        <v>80.36</v>
      </c>
      <c r="CW487" s="2" t="n">
        <v>0</v>
      </c>
      <c r="CX487" s="2" t="n">
        <v>91.52</v>
      </c>
      <c r="CY487" s="2" t="n">
        <v>91.52</v>
      </c>
      <c r="CZ487" s="2" t="n">
        <v>0</v>
      </c>
      <c r="DA487" s="2" t="n">
        <v>96.2</v>
      </c>
      <c r="DB487" s="2" t="n">
        <v>96.2</v>
      </c>
      <c r="DC487" s="2" t="n">
        <v>0</v>
      </c>
      <c r="DD487" s="2" t="n">
        <v>98.98999999999999</v>
      </c>
      <c r="DE487" s="2" t="n">
        <v>98.98999999999999</v>
      </c>
      <c r="DF487" s="2" t="n">
        <v>0</v>
      </c>
      <c r="DG487" s="2" t="n">
        <v>100</v>
      </c>
      <c r="DH487" s="2" t="n">
        <v>100</v>
      </c>
      <c r="DI487" s="2" t="n">
        <v>0</v>
      </c>
      <c r="DJ487" s="2" t="n">
        <v>100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18/11/2026</t>
        </is>
      </c>
      <c r="E488" s="2" t="inlineStr">
        <is>
          <t>17/01/2028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4.03</v>
      </c>
      <c r="BR488" s="2" t="n">
        <v>3.3</v>
      </c>
      <c r="BS488" s="2" t="n">
        <v>0</v>
      </c>
      <c r="BT488" s="2" t="n">
        <v>7.26</v>
      </c>
      <c r="BU488" s="2" t="n">
        <v>6.97</v>
      </c>
      <c r="BV488" s="2" t="n">
        <v>0</v>
      </c>
      <c r="BW488" s="2" t="n">
        <v>14.9</v>
      </c>
      <c r="BX488" s="2" t="n">
        <v>14.9</v>
      </c>
      <c r="BY488" s="2" t="n">
        <v>0</v>
      </c>
      <c r="BZ488" s="2" t="n">
        <v>16.62</v>
      </c>
      <c r="CA488" s="2" t="n">
        <v>16.62</v>
      </c>
      <c r="CB488" s="2" t="n">
        <v>0</v>
      </c>
      <c r="CC488" s="2" t="n">
        <v>21.56</v>
      </c>
      <c r="CD488" s="2" t="n">
        <v>21.56</v>
      </c>
      <c r="CE488" s="2" t="n">
        <v>0</v>
      </c>
      <c r="CF488" s="2" t="n">
        <v>29.51</v>
      </c>
      <c r="CG488" s="2" t="n">
        <v>29.51</v>
      </c>
      <c r="CH488" s="2" t="n">
        <v>0</v>
      </c>
      <c r="CI488" s="2" t="n">
        <v>38.52</v>
      </c>
      <c r="CJ488" s="2" t="n">
        <v>38.52</v>
      </c>
      <c r="CK488" s="2" t="n">
        <v>0</v>
      </c>
      <c r="CL488" s="2" t="n">
        <v>52.61</v>
      </c>
      <c r="CM488" s="2" t="n">
        <v>52.97</v>
      </c>
      <c r="CN488" s="2" t="n">
        <v>0</v>
      </c>
      <c r="CO488" s="2" t="n">
        <v>60.56</v>
      </c>
      <c r="CP488" s="2" t="n">
        <v>61.04</v>
      </c>
      <c r="CQ488" s="2" t="n">
        <v>0</v>
      </c>
      <c r="CR488" s="2" t="n">
        <v>67.95</v>
      </c>
      <c r="CS488" s="2" t="n">
        <v>67.95</v>
      </c>
      <c r="CT488" s="2" t="n">
        <v>0</v>
      </c>
      <c r="CU488" s="2" t="n">
        <v>80.36</v>
      </c>
      <c r="CV488" s="2" t="n">
        <v>80.36</v>
      </c>
      <c r="CW488" s="2" t="n">
        <v>0</v>
      </c>
      <c r="CX488" s="2" t="n">
        <v>91.52</v>
      </c>
      <c r="CY488" s="2" t="n">
        <v>91.52</v>
      </c>
      <c r="CZ488" s="2" t="n">
        <v>0</v>
      </c>
      <c r="DA488" s="2" t="n">
        <v>96.2</v>
      </c>
      <c r="DB488" s="2" t="n">
        <v>96.2</v>
      </c>
      <c r="DC488" s="2" t="n">
        <v>0</v>
      </c>
      <c r="DD488" s="2" t="n">
        <v>98.98999999999999</v>
      </c>
      <c r="DE488" s="2" t="n">
        <v>98.98999999999999</v>
      </c>
      <c r="DF488" s="2" t="n">
        <v>0</v>
      </c>
      <c r="DG488" s="2" t="n">
        <v>100</v>
      </c>
      <c r="DH488" s="2" t="n">
        <v>100</v>
      </c>
      <c r="DI488" s="2" t="n">
        <v>0</v>
      </c>
      <c r="DJ488" s="2" t="n">
        <v>100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18/11/2026</t>
        </is>
      </c>
      <c r="E489" s="2" t="inlineStr">
        <is>
          <t>17/01/2028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4.03</v>
      </c>
      <c r="BR489" s="2" t="n">
        <v>3.3</v>
      </c>
      <c r="BS489" s="2" t="n">
        <v>0</v>
      </c>
      <c r="BT489" s="2" t="n">
        <v>7.26</v>
      </c>
      <c r="BU489" s="2" t="n">
        <v>6.97</v>
      </c>
      <c r="BV489" s="2" t="n">
        <v>0</v>
      </c>
      <c r="BW489" s="2" t="n">
        <v>14.9</v>
      </c>
      <c r="BX489" s="2" t="n">
        <v>14.9</v>
      </c>
      <c r="BY489" s="2" t="n">
        <v>0</v>
      </c>
      <c r="BZ489" s="2" t="n">
        <v>16.62</v>
      </c>
      <c r="CA489" s="2" t="n">
        <v>16.62</v>
      </c>
      <c r="CB489" s="2" t="n">
        <v>0</v>
      </c>
      <c r="CC489" s="2" t="n">
        <v>21.56</v>
      </c>
      <c r="CD489" s="2" t="n">
        <v>21.56</v>
      </c>
      <c r="CE489" s="2" t="n">
        <v>0</v>
      </c>
      <c r="CF489" s="2" t="n">
        <v>29.51</v>
      </c>
      <c r="CG489" s="2" t="n">
        <v>29.51</v>
      </c>
      <c r="CH489" s="2" t="n">
        <v>0</v>
      </c>
      <c r="CI489" s="2" t="n">
        <v>38.52</v>
      </c>
      <c r="CJ489" s="2" t="n">
        <v>38.52</v>
      </c>
      <c r="CK489" s="2" t="n">
        <v>0</v>
      </c>
      <c r="CL489" s="2" t="n">
        <v>52.61</v>
      </c>
      <c r="CM489" s="2" t="n">
        <v>52.97</v>
      </c>
      <c r="CN489" s="2" t="n">
        <v>0</v>
      </c>
      <c r="CO489" s="2" t="n">
        <v>60.56</v>
      </c>
      <c r="CP489" s="2" t="n">
        <v>61.04</v>
      </c>
      <c r="CQ489" s="2" t="n">
        <v>0</v>
      </c>
      <c r="CR489" s="2" t="n">
        <v>67.95</v>
      </c>
      <c r="CS489" s="2" t="n">
        <v>67.95</v>
      </c>
      <c r="CT489" s="2" t="n">
        <v>0</v>
      </c>
      <c r="CU489" s="2" t="n">
        <v>80.36</v>
      </c>
      <c r="CV489" s="2" t="n">
        <v>80.36</v>
      </c>
      <c r="CW489" s="2" t="n">
        <v>0</v>
      </c>
      <c r="CX489" s="2" t="n">
        <v>91.52</v>
      </c>
      <c r="CY489" s="2" t="n">
        <v>91.52</v>
      </c>
      <c r="CZ489" s="2" t="n">
        <v>0</v>
      </c>
      <c r="DA489" s="2" t="n">
        <v>96.2</v>
      </c>
      <c r="DB489" s="2" t="n">
        <v>96.2</v>
      </c>
      <c r="DC489" s="2" t="n">
        <v>0</v>
      </c>
      <c r="DD489" s="2" t="n">
        <v>98.98999999999999</v>
      </c>
      <c r="DE489" s="2" t="n">
        <v>98.98999999999999</v>
      </c>
      <c r="DF489" s="2" t="n">
        <v>0</v>
      </c>
      <c r="DG489" s="2" t="n">
        <v>100</v>
      </c>
      <c r="DH489" s="2" t="n">
        <v>100</v>
      </c>
      <c r="DI489" s="2" t="n">
        <v>0</v>
      </c>
      <c r="DJ489" s="2" t="n">
        <v>100</v>
      </c>
      <c r="DK489" s="2" t="n">
        <v>100</v>
      </c>
      <c r="DL489" s="2" t="n">
        <v>0</v>
      </c>
      <c r="DM489" s="2" t="n">
        <v>100</v>
      </c>
      <c r="DN489" s="2" t="n">
        <v>100</v>
      </c>
      <c r="DO489" s="2" t="n">
        <v>0</v>
      </c>
      <c r="DP489" s="2" t="n">
        <v>100</v>
      </c>
      <c r="DQ489" s="2" t="n">
        <v>100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18/11/2026</t>
        </is>
      </c>
      <c r="E490" s="2" t="inlineStr">
        <is>
          <t>17/01/2028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4.03</v>
      </c>
      <c r="BR490" s="2" t="n">
        <v>3.3</v>
      </c>
      <c r="BS490" s="2" t="n">
        <v>0</v>
      </c>
      <c r="BT490" s="2" t="n">
        <v>7.26</v>
      </c>
      <c r="BU490" s="2" t="n">
        <v>6.97</v>
      </c>
      <c r="BV490" s="2" t="n">
        <v>0</v>
      </c>
      <c r="BW490" s="2" t="n">
        <v>14.9</v>
      </c>
      <c r="BX490" s="2" t="n">
        <v>14.9</v>
      </c>
      <c r="BY490" s="2" t="n">
        <v>0</v>
      </c>
      <c r="BZ490" s="2" t="n">
        <v>16.62</v>
      </c>
      <c r="CA490" s="2" t="n">
        <v>16.62</v>
      </c>
      <c r="CB490" s="2" t="n">
        <v>0</v>
      </c>
      <c r="CC490" s="2" t="n">
        <v>21.56</v>
      </c>
      <c r="CD490" s="2" t="n">
        <v>21.56</v>
      </c>
      <c r="CE490" s="2" t="n">
        <v>0</v>
      </c>
      <c r="CF490" s="2" t="n">
        <v>29.51</v>
      </c>
      <c r="CG490" s="2" t="n">
        <v>29.51</v>
      </c>
      <c r="CH490" s="2" t="n">
        <v>0</v>
      </c>
      <c r="CI490" s="2" t="n">
        <v>38.52</v>
      </c>
      <c r="CJ490" s="2" t="n">
        <v>38.52</v>
      </c>
      <c r="CK490" s="2" t="n">
        <v>0</v>
      </c>
      <c r="CL490" s="2" t="n">
        <v>52.61</v>
      </c>
      <c r="CM490" s="2" t="n">
        <v>52.97</v>
      </c>
      <c r="CN490" s="2" t="n">
        <v>0</v>
      </c>
      <c r="CO490" s="2" t="n">
        <v>60.56</v>
      </c>
      <c r="CP490" s="2" t="n">
        <v>61.04</v>
      </c>
      <c r="CQ490" s="2" t="n">
        <v>0</v>
      </c>
      <c r="CR490" s="2" t="n">
        <v>67.95</v>
      </c>
      <c r="CS490" s="2" t="n">
        <v>67.95</v>
      </c>
      <c r="CT490" s="2" t="n">
        <v>0</v>
      </c>
      <c r="CU490" s="2" t="n">
        <v>80.36</v>
      </c>
      <c r="CV490" s="2" t="n">
        <v>80.36</v>
      </c>
      <c r="CW490" s="2" t="n">
        <v>0</v>
      </c>
      <c r="CX490" s="2" t="n">
        <v>91.52</v>
      </c>
      <c r="CY490" s="2" t="n">
        <v>91.52</v>
      </c>
      <c r="CZ490" s="2" t="n">
        <v>0</v>
      </c>
      <c r="DA490" s="2" t="n">
        <v>96.2</v>
      </c>
      <c r="DB490" s="2" t="n">
        <v>96.2</v>
      </c>
      <c r="DC490" s="2" t="n">
        <v>0</v>
      </c>
      <c r="DD490" s="2" t="n">
        <v>98.98999999999999</v>
      </c>
      <c r="DE490" s="2" t="n">
        <v>98.98999999999999</v>
      </c>
      <c r="DF490" s="2" t="n">
        <v>0</v>
      </c>
      <c r="DG490" s="2" t="n">
        <v>100</v>
      </c>
      <c r="DH490" s="2" t="n">
        <v>100</v>
      </c>
      <c r="DI490" s="2" t="n">
        <v>0</v>
      </c>
      <c r="DJ490" s="2" t="n">
        <v>100</v>
      </c>
      <c r="DK490" s="2" t="n">
        <v>100</v>
      </c>
      <c r="DL490" s="2" t="n">
        <v>0</v>
      </c>
      <c r="DM490" s="2" t="n">
        <v>100</v>
      </c>
      <c r="DN490" s="2" t="n">
        <v>100</v>
      </c>
      <c r="DO490" s="2" t="n">
        <v>0</v>
      </c>
      <c r="DP490" s="2" t="n">
        <v>100</v>
      </c>
      <c r="DQ490" s="2" t="n">
        <v>100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18/11/2026</t>
        </is>
      </c>
      <c r="E491" s="2" t="inlineStr">
        <is>
          <t>17/01/2028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4.03</v>
      </c>
      <c r="BR491" s="2" t="n">
        <v>3.3</v>
      </c>
      <c r="BS491" s="2" t="n">
        <v>0</v>
      </c>
      <c r="BT491" s="2" t="n">
        <v>7.26</v>
      </c>
      <c r="BU491" s="2" t="n">
        <v>6.97</v>
      </c>
      <c r="BV491" s="2" t="n">
        <v>0</v>
      </c>
      <c r="BW491" s="2" t="n">
        <v>14.9</v>
      </c>
      <c r="BX491" s="2" t="n">
        <v>14.9</v>
      </c>
      <c r="BY491" s="2" t="n">
        <v>0</v>
      </c>
      <c r="BZ491" s="2" t="n">
        <v>16.62</v>
      </c>
      <c r="CA491" s="2" t="n">
        <v>16.62</v>
      </c>
      <c r="CB491" s="2" t="n">
        <v>0</v>
      </c>
      <c r="CC491" s="2" t="n">
        <v>21.56</v>
      </c>
      <c r="CD491" s="2" t="n">
        <v>21.56</v>
      </c>
      <c r="CE491" s="2" t="n">
        <v>0</v>
      </c>
      <c r="CF491" s="2" t="n">
        <v>29.51</v>
      </c>
      <c r="CG491" s="2" t="n">
        <v>29.51</v>
      </c>
      <c r="CH491" s="2" t="n">
        <v>0</v>
      </c>
      <c r="CI491" s="2" t="n">
        <v>38.52</v>
      </c>
      <c r="CJ491" s="2" t="n">
        <v>38.52</v>
      </c>
      <c r="CK491" s="2" t="n">
        <v>0</v>
      </c>
      <c r="CL491" s="2" t="n">
        <v>52.61</v>
      </c>
      <c r="CM491" s="2" t="n">
        <v>52.97</v>
      </c>
      <c r="CN491" s="2" t="n">
        <v>0</v>
      </c>
      <c r="CO491" s="2" t="n">
        <v>60.56</v>
      </c>
      <c r="CP491" s="2" t="n">
        <v>61.04</v>
      </c>
      <c r="CQ491" s="2" t="n">
        <v>0</v>
      </c>
      <c r="CR491" s="2" t="n">
        <v>67.95</v>
      </c>
      <c r="CS491" s="2" t="n">
        <v>67.95</v>
      </c>
      <c r="CT491" s="2" t="n">
        <v>0</v>
      </c>
      <c r="CU491" s="2" t="n">
        <v>80.36</v>
      </c>
      <c r="CV491" s="2" t="n">
        <v>80.36</v>
      </c>
      <c r="CW491" s="2" t="n">
        <v>0</v>
      </c>
      <c r="CX491" s="2" t="n">
        <v>91.52</v>
      </c>
      <c r="CY491" s="2" t="n">
        <v>91.52</v>
      </c>
      <c r="CZ491" s="2" t="n">
        <v>0</v>
      </c>
      <c r="DA491" s="2" t="n">
        <v>96.2</v>
      </c>
      <c r="DB491" s="2" t="n">
        <v>96.2</v>
      </c>
      <c r="DC491" s="2" t="n">
        <v>0</v>
      </c>
      <c r="DD491" s="2" t="n">
        <v>98.98999999999999</v>
      </c>
      <c r="DE491" s="2" t="n">
        <v>98.98999999999999</v>
      </c>
      <c r="DF491" s="2" t="n">
        <v>0</v>
      </c>
      <c r="DG491" s="2" t="n">
        <v>100</v>
      </c>
      <c r="DH491" s="2" t="n">
        <v>100</v>
      </c>
      <c r="DI491" s="2" t="n">
        <v>0</v>
      </c>
      <c r="DJ491" s="2" t="n">
        <v>100</v>
      </c>
      <c r="DK491" s="2" t="n">
        <v>100</v>
      </c>
      <c r="DL491" s="2" t="n">
        <v>0</v>
      </c>
      <c r="DM491" s="2" t="n">
        <v>100</v>
      </c>
      <c r="DN491" s="2" t="n">
        <v>100</v>
      </c>
      <c r="DO491" s="2" t="n">
        <v>0</v>
      </c>
      <c r="DP491" s="2" t="n">
        <v>100</v>
      </c>
      <c r="DQ491" s="2" t="n">
        <v>100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18/11/2026</t>
        </is>
      </c>
      <c r="E492" s="2" t="inlineStr">
        <is>
          <t>17/01/2028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4.03</v>
      </c>
      <c r="BR492" s="2" t="n">
        <v>3.3</v>
      </c>
      <c r="BS492" s="2" t="n">
        <v>0</v>
      </c>
      <c r="BT492" s="2" t="n">
        <v>7.26</v>
      </c>
      <c r="BU492" s="2" t="n">
        <v>6.97</v>
      </c>
      <c r="BV492" s="2" t="n">
        <v>0</v>
      </c>
      <c r="BW492" s="2" t="n">
        <v>14.9</v>
      </c>
      <c r="BX492" s="2" t="n">
        <v>14.9</v>
      </c>
      <c r="BY492" s="2" t="n">
        <v>0</v>
      </c>
      <c r="BZ492" s="2" t="n">
        <v>16.62</v>
      </c>
      <c r="CA492" s="2" t="n">
        <v>16.62</v>
      </c>
      <c r="CB492" s="2" t="n">
        <v>0</v>
      </c>
      <c r="CC492" s="2" t="n">
        <v>21.56</v>
      </c>
      <c r="CD492" s="2" t="n">
        <v>21.56</v>
      </c>
      <c r="CE492" s="2" t="n">
        <v>0</v>
      </c>
      <c r="CF492" s="2" t="n">
        <v>29.51</v>
      </c>
      <c r="CG492" s="2" t="n">
        <v>29.51</v>
      </c>
      <c r="CH492" s="2" t="n">
        <v>0</v>
      </c>
      <c r="CI492" s="2" t="n">
        <v>38.52</v>
      </c>
      <c r="CJ492" s="2" t="n">
        <v>38.52</v>
      </c>
      <c r="CK492" s="2" t="n">
        <v>0</v>
      </c>
      <c r="CL492" s="2" t="n">
        <v>52.61</v>
      </c>
      <c r="CM492" s="2" t="n">
        <v>52.97</v>
      </c>
      <c r="CN492" s="2" t="n">
        <v>0</v>
      </c>
      <c r="CO492" s="2" t="n">
        <v>60.56</v>
      </c>
      <c r="CP492" s="2" t="n">
        <v>61.04</v>
      </c>
      <c r="CQ492" s="2" t="n">
        <v>0</v>
      </c>
      <c r="CR492" s="2" t="n">
        <v>67.95</v>
      </c>
      <c r="CS492" s="2" t="n">
        <v>67.95</v>
      </c>
      <c r="CT492" s="2" t="n">
        <v>0</v>
      </c>
      <c r="CU492" s="2" t="n">
        <v>80.36</v>
      </c>
      <c r="CV492" s="2" t="n">
        <v>80.36</v>
      </c>
      <c r="CW492" s="2" t="n">
        <v>0</v>
      </c>
      <c r="CX492" s="2" t="n">
        <v>91.52</v>
      </c>
      <c r="CY492" s="2" t="n">
        <v>91.52</v>
      </c>
      <c r="CZ492" s="2" t="n">
        <v>0</v>
      </c>
      <c r="DA492" s="2" t="n">
        <v>96.2</v>
      </c>
      <c r="DB492" s="2" t="n">
        <v>96.2</v>
      </c>
      <c r="DC492" s="2" t="n">
        <v>0</v>
      </c>
      <c r="DD492" s="2" t="n">
        <v>98.98999999999999</v>
      </c>
      <c r="DE492" s="2" t="n">
        <v>98.98999999999999</v>
      </c>
      <c r="DF492" s="2" t="n">
        <v>0</v>
      </c>
      <c r="DG492" s="2" t="n">
        <v>100</v>
      </c>
      <c r="DH492" s="2" t="n">
        <v>100</v>
      </c>
      <c r="DI492" s="2" t="n">
        <v>0</v>
      </c>
      <c r="DJ492" s="2" t="n">
        <v>100</v>
      </c>
      <c r="DK492" s="2" t="n">
        <v>100</v>
      </c>
      <c r="DL492" s="2" t="n">
        <v>0</v>
      </c>
      <c r="DM492" s="2" t="n">
        <v>100</v>
      </c>
      <c r="DN492" s="2" t="n">
        <v>100</v>
      </c>
      <c r="DO492" s="2" t="n">
        <v>0</v>
      </c>
      <c r="DP492" s="2" t="n">
        <v>100</v>
      </c>
      <c r="DQ492" s="2" t="n">
        <v>100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18/11/2026</t>
        </is>
      </c>
      <c r="E493" s="2" t="inlineStr">
        <is>
          <t>17/01/2028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4.03</v>
      </c>
      <c r="BR493" s="2" t="n">
        <v>3.3</v>
      </c>
      <c r="BS493" s="2" t="n">
        <v>0</v>
      </c>
      <c r="BT493" s="2" t="n">
        <v>7.26</v>
      </c>
      <c r="BU493" s="2" t="n">
        <v>6.97</v>
      </c>
      <c r="BV493" s="2" t="n">
        <v>0</v>
      </c>
      <c r="BW493" s="2" t="n">
        <v>14.9</v>
      </c>
      <c r="BX493" s="2" t="n">
        <v>14.9</v>
      </c>
      <c r="BY493" s="2" t="n">
        <v>0</v>
      </c>
      <c r="BZ493" s="2" t="n">
        <v>16.62</v>
      </c>
      <c r="CA493" s="2" t="n">
        <v>16.62</v>
      </c>
      <c r="CB493" s="2" t="n">
        <v>0</v>
      </c>
      <c r="CC493" s="2" t="n">
        <v>21.56</v>
      </c>
      <c r="CD493" s="2" t="n">
        <v>21.56</v>
      </c>
      <c r="CE493" s="2" t="n">
        <v>0</v>
      </c>
      <c r="CF493" s="2" t="n">
        <v>29.51</v>
      </c>
      <c r="CG493" s="2" t="n">
        <v>29.51</v>
      </c>
      <c r="CH493" s="2" t="n">
        <v>0</v>
      </c>
      <c r="CI493" s="2" t="n">
        <v>38.52</v>
      </c>
      <c r="CJ493" s="2" t="n">
        <v>38.52</v>
      </c>
      <c r="CK493" s="2" t="n">
        <v>0</v>
      </c>
      <c r="CL493" s="2" t="n">
        <v>52.61</v>
      </c>
      <c r="CM493" s="2" t="n">
        <v>52.97</v>
      </c>
      <c r="CN493" s="2" t="n">
        <v>0</v>
      </c>
      <c r="CO493" s="2" t="n">
        <v>60.56</v>
      </c>
      <c r="CP493" s="2" t="n">
        <v>61.04</v>
      </c>
      <c r="CQ493" s="2" t="n">
        <v>0</v>
      </c>
      <c r="CR493" s="2" t="n">
        <v>67.95</v>
      </c>
      <c r="CS493" s="2" t="n">
        <v>67.95</v>
      </c>
      <c r="CT493" s="2" t="n">
        <v>0</v>
      </c>
      <c r="CU493" s="2" t="n">
        <v>80.36</v>
      </c>
      <c r="CV493" s="2" t="n">
        <v>80.36</v>
      </c>
      <c r="CW493" s="2" t="n">
        <v>0</v>
      </c>
      <c r="CX493" s="2" t="n">
        <v>91.52</v>
      </c>
      <c r="CY493" s="2" t="n">
        <v>91.52</v>
      </c>
      <c r="CZ493" s="2" t="n">
        <v>0</v>
      </c>
      <c r="DA493" s="2" t="n">
        <v>96.2</v>
      </c>
      <c r="DB493" s="2" t="n">
        <v>96.2</v>
      </c>
      <c r="DC493" s="2" t="n">
        <v>0</v>
      </c>
      <c r="DD493" s="2" t="n">
        <v>98.98999999999999</v>
      </c>
      <c r="DE493" s="2" t="n">
        <v>98.98999999999999</v>
      </c>
      <c r="DF493" s="2" t="n">
        <v>0</v>
      </c>
      <c r="DG493" s="2" t="n">
        <v>100</v>
      </c>
      <c r="DH493" s="2" t="n">
        <v>100</v>
      </c>
      <c r="DI493" s="2" t="n">
        <v>0</v>
      </c>
      <c r="DJ493" s="2" t="n">
        <v>100</v>
      </c>
      <c r="DK493" s="2" t="n">
        <v>100</v>
      </c>
      <c r="DL493" s="2" t="n">
        <v>0</v>
      </c>
      <c r="DM493" s="2" t="n">
        <v>100</v>
      </c>
      <c r="DN493" s="2" t="n">
        <v>100</v>
      </c>
      <c r="DO493" s="2" t="n">
        <v>0</v>
      </c>
      <c r="DP493" s="2" t="n">
        <v>100</v>
      </c>
      <c r="DQ493" s="2" t="n">
        <v>100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19/07/2028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0.09</v>
      </c>
      <c r="AN494" s="2" t="n">
        <v>0.09</v>
      </c>
      <c r="AO494" s="2" t="n">
        <v>0</v>
      </c>
      <c r="AP494" s="2" t="n">
        <v>0.99</v>
      </c>
      <c r="AQ494" s="2" t="n">
        <v>0.99</v>
      </c>
      <c r="AR494" s="2" t="n">
        <v>0.9399999999999999</v>
      </c>
      <c r="AS494" s="2" t="n">
        <v>1.97</v>
      </c>
      <c r="AT494" s="2" t="n">
        <v>1.97</v>
      </c>
      <c r="AU494" s="2" t="n">
        <v>1.39</v>
      </c>
      <c r="AV494" s="2" t="n">
        <v>2.87</v>
      </c>
      <c r="AW494" s="2" t="n">
        <v>2.87</v>
      </c>
      <c r="AX494" s="2" t="n">
        <v>1.65</v>
      </c>
      <c r="AY494" s="2" t="n">
        <v>3.77</v>
      </c>
      <c r="AZ494" s="2" t="n">
        <v>3.77</v>
      </c>
      <c r="BA494" s="2" t="n">
        <v>3.77</v>
      </c>
      <c r="BB494" s="2" t="n">
        <v>3.95</v>
      </c>
      <c r="BC494" s="2" t="n">
        <v>3.95</v>
      </c>
      <c r="BD494" s="2" t="n">
        <v>3.95</v>
      </c>
      <c r="BE494" s="2" t="n">
        <v>3.95</v>
      </c>
      <c r="BF494" s="2" t="n">
        <v>3.95</v>
      </c>
      <c r="BG494" s="2" t="n">
        <v>3.95</v>
      </c>
      <c r="BH494" s="2" t="n">
        <v>3.95</v>
      </c>
      <c r="BI494" s="2" t="n">
        <v>4.42</v>
      </c>
      <c r="BJ494" s="2" t="n">
        <v>4.23</v>
      </c>
      <c r="BK494" s="2" t="n">
        <v>7.22</v>
      </c>
      <c r="BL494" s="2" t="n">
        <v>6.93</v>
      </c>
      <c r="BM494" s="2" t="n">
        <v>4.23</v>
      </c>
      <c r="BN494" s="2" t="n">
        <v>8.369999999999999</v>
      </c>
      <c r="BO494" s="2" t="n">
        <v>8.369999999999999</v>
      </c>
      <c r="BP494" s="2" t="n">
        <v>4.23</v>
      </c>
      <c r="BQ494" s="2" t="n">
        <v>9.23</v>
      </c>
      <c r="BR494" s="2" t="n">
        <v>9.23</v>
      </c>
      <c r="BS494" s="2" t="n">
        <v>4.23</v>
      </c>
      <c r="BT494" s="2" t="n">
        <v>9.5</v>
      </c>
      <c r="BU494" s="2" t="n">
        <v>9.5</v>
      </c>
      <c r="BV494" s="2" t="n">
        <v>4.23</v>
      </c>
      <c r="BW494" s="2" t="n">
        <v>10.44</v>
      </c>
      <c r="BX494" s="2" t="n">
        <v>10.42</v>
      </c>
      <c r="BY494" s="2" t="n">
        <v>4.23</v>
      </c>
      <c r="BZ494" s="2" t="n">
        <v>12.01</v>
      </c>
      <c r="CA494" s="2" t="n">
        <v>12.02</v>
      </c>
      <c r="CB494" s="2" t="n">
        <v>4.23</v>
      </c>
      <c r="CC494" s="2" t="n">
        <v>14.73</v>
      </c>
      <c r="CD494" s="2" t="n">
        <v>14.58</v>
      </c>
      <c r="CE494" s="2" t="n">
        <v>4.23</v>
      </c>
      <c r="CF494" s="2" t="n">
        <v>16.98</v>
      </c>
      <c r="CG494" s="2" t="n">
        <v>17.44</v>
      </c>
      <c r="CH494" s="2" t="n">
        <v>4.23</v>
      </c>
      <c r="CI494" s="2" t="n">
        <v>19.12</v>
      </c>
      <c r="CJ494" s="2" t="n">
        <v>19.12</v>
      </c>
      <c r="CK494" s="2" t="n">
        <v>4.23</v>
      </c>
      <c r="CL494" s="2" t="n">
        <v>21.09</v>
      </c>
      <c r="CM494" s="2" t="n">
        <v>21.09</v>
      </c>
      <c r="CN494" s="2" t="n">
        <v>4.23</v>
      </c>
      <c r="CO494" s="2" t="n">
        <v>26.43</v>
      </c>
      <c r="CP494" s="2" t="n">
        <v>26.53</v>
      </c>
      <c r="CQ494" s="2" t="n">
        <v>4.23</v>
      </c>
      <c r="CR494" s="2" t="n">
        <v>30.71</v>
      </c>
      <c r="CS494" s="2" t="n">
        <v>30.71</v>
      </c>
      <c r="CT494" s="2" t="n">
        <v>4.23</v>
      </c>
      <c r="CU494" s="2" t="n">
        <v>39.31</v>
      </c>
      <c r="CV494" s="2" t="n">
        <v>38.85</v>
      </c>
      <c r="CW494" s="2" t="n">
        <v>4.23</v>
      </c>
      <c r="CX494" s="2" t="n">
        <v>47.59</v>
      </c>
      <c r="CY494" s="2" t="n">
        <v>47.48</v>
      </c>
      <c r="CZ494" s="2" t="n">
        <v>4.23</v>
      </c>
      <c r="DA494" s="2" t="n">
        <v>52.98</v>
      </c>
      <c r="DB494" s="2" t="n">
        <v>52.41</v>
      </c>
      <c r="DC494" s="2" t="n">
        <v>4.23</v>
      </c>
      <c r="DD494" s="2" t="n">
        <v>58.38</v>
      </c>
      <c r="DE494" s="2" t="n">
        <v>57.76</v>
      </c>
      <c r="DF494" s="2" t="n">
        <v>4.23</v>
      </c>
      <c r="DG494" s="2" t="n">
        <v>70.77</v>
      </c>
      <c r="DH494" s="2" t="n">
        <v>70.23</v>
      </c>
      <c r="DI494" s="2" t="n">
        <v>4.23</v>
      </c>
      <c r="DJ494" s="2" t="n">
        <v>79.72</v>
      </c>
      <c r="DK494" s="2" t="n">
        <v>79.72</v>
      </c>
      <c r="DL494" s="2" t="n">
        <v>4.23</v>
      </c>
      <c r="DM494" s="2" t="n">
        <v>89.43000000000001</v>
      </c>
      <c r="DN494" s="2" t="n">
        <v>89.43000000000001</v>
      </c>
      <c r="DO494" s="2" t="n">
        <v>4.23</v>
      </c>
      <c r="DP494" s="2" t="n">
        <v>92.69</v>
      </c>
      <c r="DQ494" s="2" t="n">
        <v>92.69</v>
      </c>
      <c r="DR494" s="2" t="n">
        <v>4.23</v>
      </c>
      <c r="DS494" s="2" t="n">
        <v>96.56</v>
      </c>
      <c r="DT494" s="2" t="n">
        <v>96.56</v>
      </c>
      <c r="DU494" s="2" t="n">
        <v>4.23</v>
      </c>
      <c r="DV494" s="2" t="n">
        <v>98.86</v>
      </c>
      <c r="DW494" s="2" t="n">
        <v>98.86</v>
      </c>
      <c r="DX494" s="2" t="n">
        <v>4.23</v>
      </c>
      <c r="DY494" s="2" t="n">
        <v>100</v>
      </c>
      <c r="DZ494" s="2" t="n">
        <v>100</v>
      </c>
      <c r="EA494" s="2" t="n">
        <v>4.23</v>
      </c>
      <c r="EB494" s="2" t="n">
        <v>100</v>
      </c>
      <c r="EC494" s="2" t="n">
        <v>100</v>
      </c>
      <c r="ED494" s="2" t="n">
        <v>4.23</v>
      </c>
      <c r="EE494" s="2" t="n">
        <v>79.72</v>
      </c>
      <c r="EF494" s="2" t="n">
        <v>79.72</v>
      </c>
      <c r="EG494" s="2" t="n">
        <v>4.23</v>
      </c>
      <c r="EH494" s="2" t="n">
        <v>89.43000000000001</v>
      </c>
      <c r="EI494" s="2" t="n">
        <v>89.43000000000001</v>
      </c>
      <c r="EJ494" s="2" t="n">
        <v>4.23</v>
      </c>
      <c r="EK494" s="2" t="n">
        <v>92.69</v>
      </c>
      <c r="EL494" s="2" t="n">
        <v>92.69</v>
      </c>
      <c r="EM494" s="2" t="n">
        <v>4.23</v>
      </c>
      <c r="EN494" s="2" t="n">
        <v>96.56</v>
      </c>
      <c r="EO494" s="2" t="n">
        <v>96.56</v>
      </c>
      <c r="EP494" s="2" t="n">
        <v>4.23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11/01/2028</t>
        </is>
      </c>
      <c r="E495" s="2" t="inlineStr">
        <is>
          <t>17/01/2028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0</v>
      </c>
      <c r="CP495" s="2" t="n">
        <v>0</v>
      </c>
      <c r="CQ495" s="2" t="n">
        <v>0</v>
      </c>
      <c r="CR495" s="2" t="n">
        <v>0</v>
      </c>
      <c r="CS495" s="2" t="n">
        <v>0</v>
      </c>
      <c r="CT495" s="2" t="n">
        <v>0</v>
      </c>
      <c r="CU495" s="2" t="n">
        <v>0</v>
      </c>
      <c r="CV495" s="2" t="n">
        <v>0</v>
      </c>
      <c r="CW495" s="2" t="n">
        <v>0</v>
      </c>
      <c r="CX495" s="2" t="n">
        <v>0</v>
      </c>
      <c r="CY495" s="2" t="n">
        <v>0</v>
      </c>
      <c r="CZ495" s="2" t="n">
        <v>0</v>
      </c>
      <c r="DA495" s="2" t="n">
        <v>0</v>
      </c>
      <c r="DB495" s="2" t="n">
        <v>0</v>
      </c>
      <c r="DC495" s="2" t="n">
        <v>0</v>
      </c>
      <c r="DD495" s="2" t="n">
        <v>0</v>
      </c>
      <c r="DE495" s="2" t="n">
        <v>0</v>
      </c>
      <c r="DF495" s="2" t="n">
        <v>0</v>
      </c>
      <c r="DG495" s="2" t="n">
        <v>100</v>
      </c>
      <c r="DH495" s="2" t="n">
        <v>100</v>
      </c>
      <c r="DI495" s="2" t="n">
        <v>0</v>
      </c>
      <c r="DJ495" s="2" t="n">
        <v>100</v>
      </c>
      <c r="DK495" s="2" t="n">
        <v>100</v>
      </c>
      <c r="DL495" s="2" t="n">
        <v>0</v>
      </c>
      <c r="DM495" s="2" t="n">
        <v>100</v>
      </c>
      <c r="DN495" s="2" t="n">
        <v>100</v>
      </c>
      <c r="DO495" s="2" t="n">
        <v>0</v>
      </c>
      <c r="DP495" s="2" t="n">
        <v>100</v>
      </c>
      <c r="DQ495" s="2" t="n">
        <v>100</v>
      </c>
      <c r="DR495" s="2" t="n">
        <v>0</v>
      </c>
      <c r="DS495" s="2" t="n">
        <v>100</v>
      </c>
      <c r="DT495" s="2" t="n">
        <v>100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11/01/2028</t>
        </is>
      </c>
      <c r="E496" s="2" t="inlineStr">
        <is>
          <t>17/01/2028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0</v>
      </c>
      <c r="CP496" s="2" t="n">
        <v>0</v>
      </c>
      <c r="CQ496" s="2" t="n">
        <v>0</v>
      </c>
      <c r="CR496" s="2" t="n">
        <v>0</v>
      </c>
      <c r="CS496" s="2" t="n">
        <v>0</v>
      </c>
      <c r="CT496" s="2" t="n">
        <v>0</v>
      </c>
      <c r="CU496" s="2" t="n">
        <v>0</v>
      </c>
      <c r="CV496" s="2" t="n">
        <v>0</v>
      </c>
      <c r="CW496" s="2" t="n">
        <v>0</v>
      </c>
      <c r="CX496" s="2" t="n">
        <v>0</v>
      </c>
      <c r="CY496" s="2" t="n">
        <v>0</v>
      </c>
      <c r="CZ496" s="2" t="n">
        <v>0</v>
      </c>
      <c r="DA496" s="2" t="n">
        <v>0</v>
      </c>
      <c r="DB496" s="2" t="n">
        <v>0</v>
      </c>
      <c r="DC496" s="2" t="n">
        <v>0</v>
      </c>
      <c r="DD496" s="2" t="n">
        <v>0</v>
      </c>
      <c r="DE496" s="2" t="n">
        <v>0</v>
      </c>
      <c r="DF496" s="2" t="n">
        <v>0</v>
      </c>
      <c r="DG496" s="2" t="n">
        <v>100</v>
      </c>
      <c r="DH496" s="2" t="n">
        <v>100</v>
      </c>
      <c r="DI496" s="2" t="n">
        <v>0</v>
      </c>
      <c r="DJ496" s="2" t="n">
        <v>100</v>
      </c>
      <c r="DK496" s="2" t="n">
        <v>100</v>
      </c>
      <c r="DL496" s="2" t="n">
        <v>0</v>
      </c>
      <c r="DM496" s="2" t="n">
        <v>100</v>
      </c>
      <c r="DN496" s="2" t="n">
        <v>100</v>
      </c>
      <c r="DO496" s="2" t="n">
        <v>0</v>
      </c>
      <c r="DP496" s="2" t="n">
        <v>100</v>
      </c>
      <c r="DQ496" s="2" t="n">
        <v>100</v>
      </c>
      <c r="DR496" s="2" t="n">
        <v>0</v>
      </c>
      <c r="DS496" s="2" t="n">
        <v>100</v>
      </c>
      <c r="DT496" s="2" t="n">
        <v>100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19/07/2028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0.11</v>
      </c>
      <c r="AN497" s="2" t="n">
        <v>0.11</v>
      </c>
      <c r="AO497" s="2" t="n">
        <v>0</v>
      </c>
      <c r="AP497" s="2" t="n">
        <v>1.17</v>
      </c>
      <c r="AQ497" s="2" t="n">
        <v>1.17</v>
      </c>
      <c r="AR497" s="2" t="n">
        <v>1.12</v>
      </c>
      <c r="AS497" s="2" t="n">
        <v>2.35</v>
      </c>
      <c r="AT497" s="2" t="n">
        <v>2.35</v>
      </c>
      <c r="AU497" s="2" t="n">
        <v>1.65</v>
      </c>
      <c r="AV497" s="2" t="n">
        <v>3.41</v>
      </c>
      <c r="AW497" s="2" t="n">
        <v>3.41</v>
      </c>
      <c r="AX497" s="2" t="n">
        <v>1.96</v>
      </c>
      <c r="AY497" s="2" t="n">
        <v>4.48</v>
      </c>
      <c r="AZ497" s="2" t="n">
        <v>4.48</v>
      </c>
      <c r="BA497" s="2" t="n">
        <v>4.48</v>
      </c>
      <c r="BB497" s="2" t="n">
        <v>4.69</v>
      </c>
      <c r="BC497" s="2" t="n">
        <v>4.69</v>
      </c>
      <c r="BD497" s="2" t="n">
        <v>4.69</v>
      </c>
      <c r="BE497" s="2" t="n">
        <v>4.69</v>
      </c>
      <c r="BF497" s="2" t="n">
        <v>4.69</v>
      </c>
      <c r="BG497" s="2" t="n">
        <v>4.69</v>
      </c>
      <c r="BH497" s="2" t="n">
        <v>4.69</v>
      </c>
      <c r="BI497" s="2" t="n">
        <v>5.26</v>
      </c>
      <c r="BJ497" s="2" t="n">
        <v>5.04</v>
      </c>
      <c r="BK497" s="2" t="n">
        <v>8.59</v>
      </c>
      <c r="BL497" s="2" t="n">
        <v>8.25</v>
      </c>
      <c r="BM497" s="2" t="n">
        <v>5.04</v>
      </c>
      <c r="BN497" s="2" t="n">
        <v>9.949999999999999</v>
      </c>
      <c r="BO497" s="2" t="n">
        <v>9.949999999999999</v>
      </c>
      <c r="BP497" s="2" t="n">
        <v>5.04</v>
      </c>
      <c r="BQ497" s="2" t="n">
        <v>10.99</v>
      </c>
      <c r="BR497" s="2" t="n">
        <v>10.99</v>
      </c>
      <c r="BS497" s="2" t="n">
        <v>5.04</v>
      </c>
      <c r="BT497" s="2" t="n">
        <v>11.3</v>
      </c>
      <c r="BU497" s="2" t="n">
        <v>11.3</v>
      </c>
      <c r="BV497" s="2" t="n">
        <v>5.04</v>
      </c>
      <c r="BW497" s="2" t="n">
        <v>12.42</v>
      </c>
      <c r="BX497" s="2" t="n">
        <v>12.39</v>
      </c>
      <c r="BY497" s="2" t="n">
        <v>5.04</v>
      </c>
      <c r="BZ497" s="2" t="n">
        <v>14.28</v>
      </c>
      <c r="CA497" s="2" t="n">
        <v>14.3</v>
      </c>
      <c r="CB497" s="2" t="n">
        <v>5.04</v>
      </c>
      <c r="CC497" s="2" t="n">
        <v>17.52</v>
      </c>
      <c r="CD497" s="2" t="n">
        <v>17.35</v>
      </c>
      <c r="CE497" s="2" t="n">
        <v>5.04</v>
      </c>
      <c r="CF497" s="2" t="n">
        <v>20.2</v>
      </c>
      <c r="CG497" s="2" t="n">
        <v>20.75</v>
      </c>
      <c r="CH497" s="2" t="n">
        <v>5.04</v>
      </c>
      <c r="CI497" s="2" t="n">
        <v>22.74</v>
      </c>
      <c r="CJ497" s="2" t="n">
        <v>22.74</v>
      </c>
      <c r="CK497" s="2" t="n">
        <v>5.04</v>
      </c>
      <c r="CL497" s="2" t="n">
        <v>25.08</v>
      </c>
      <c r="CM497" s="2" t="n">
        <v>25.08</v>
      </c>
      <c r="CN497" s="2" t="n">
        <v>5.04</v>
      </c>
      <c r="CO497" s="2" t="n">
        <v>31.15</v>
      </c>
      <c r="CP497" s="2" t="n">
        <v>31.27</v>
      </c>
      <c r="CQ497" s="2" t="n">
        <v>5.04</v>
      </c>
      <c r="CR497" s="2" t="n">
        <v>36.15</v>
      </c>
      <c r="CS497" s="2" t="n">
        <v>36.15</v>
      </c>
      <c r="CT497" s="2" t="n">
        <v>5.04</v>
      </c>
      <c r="CU497" s="2" t="n">
        <v>44.73</v>
      </c>
      <c r="CV497" s="2" t="n">
        <v>44.18</v>
      </c>
      <c r="CW497" s="2" t="n">
        <v>5.04</v>
      </c>
      <c r="CX497" s="2" t="n">
        <v>50.74</v>
      </c>
      <c r="CY497" s="2" t="n">
        <v>50.6</v>
      </c>
      <c r="CZ497" s="2" t="n">
        <v>5.04</v>
      </c>
      <c r="DA497" s="2" t="n">
        <v>56.16</v>
      </c>
      <c r="DB497" s="2" t="n">
        <v>55.79</v>
      </c>
      <c r="DC497" s="2" t="n">
        <v>5.04</v>
      </c>
      <c r="DD497" s="2" t="n">
        <v>59.24</v>
      </c>
      <c r="DE497" s="2" t="n">
        <v>58.82</v>
      </c>
      <c r="DF497" s="2" t="n">
        <v>5.04</v>
      </c>
      <c r="DG497" s="2" t="n">
        <v>69.06</v>
      </c>
      <c r="DH497" s="2" t="n">
        <v>68.3</v>
      </c>
      <c r="DI497" s="2" t="n">
        <v>5.04</v>
      </c>
      <c r="DJ497" s="2" t="n">
        <v>79.16</v>
      </c>
      <c r="DK497" s="2" t="n">
        <v>79.16</v>
      </c>
      <c r="DL497" s="2" t="n">
        <v>5.04</v>
      </c>
      <c r="DM497" s="2" t="n">
        <v>88.16</v>
      </c>
      <c r="DN497" s="2" t="n">
        <v>88.16</v>
      </c>
      <c r="DO497" s="2" t="n">
        <v>5.04</v>
      </c>
      <c r="DP497" s="2" t="n">
        <v>91.62</v>
      </c>
      <c r="DQ497" s="2" t="n">
        <v>91.62</v>
      </c>
      <c r="DR497" s="2" t="n">
        <v>5.04</v>
      </c>
      <c r="DS497" s="2" t="n">
        <v>95.91</v>
      </c>
      <c r="DT497" s="2" t="n">
        <v>95.91</v>
      </c>
      <c r="DU497" s="2" t="n">
        <v>5.04</v>
      </c>
      <c r="DV497" s="2" t="n">
        <v>98.64</v>
      </c>
      <c r="DW497" s="2" t="n">
        <v>98.64</v>
      </c>
      <c r="DX497" s="2" t="n">
        <v>5.04</v>
      </c>
      <c r="DY497" s="2" t="n">
        <v>100</v>
      </c>
      <c r="DZ497" s="2" t="n">
        <v>100</v>
      </c>
      <c r="EA497" s="2" t="n">
        <v>5.04</v>
      </c>
      <c r="EB497" s="2" t="n">
        <v>100</v>
      </c>
      <c r="EC497" s="2" t="n">
        <v>100</v>
      </c>
      <c r="ED497" s="2" t="n">
        <v>5.04</v>
      </c>
      <c r="EE497" s="2" t="n">
        <v>79.16</v>
      </c>
      <c r="EF497" s="2" t="n">
        <v>79.16</v>
      </c>
      <c r="EG497" s="2" t="n">
        <v>5.04</v>
      </c>
      <c r="EH497" s="2" t="n">
        <v>88.16</v>
      </c>
      <c r="EI497" s="2" t="n">
        <v>88.16</v>
      </c>
      <c r="EJ497" s="2" t="n">
        <v>5.04</v>
      </c>
      <c r="EK497" s="2" t="n">
        <v>91.62</v>
      </c>
      <c r="EL497" s="2" t="n">
        <v>91.62</v>
      </c>
      <c r="EM497" s="2" t="n">
        <v>5.04</v>
      </c>
      <c r="EN497" s="2" t="n">
        <v>95.91</v>
      </c>
      <c r="EO497" s="2" t="n">
        <v>95.91</v>
      </c>
      <c r="EP497" s="2" t="n">
        <v>5.04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2.27</v>
      </c>
      <c r="AN498" s="2" t="n">
        <v>2.27</v>
      </c>
      <c r="AO498" s="2" t="n">
        <v>0</v>
      </c>
      <c r="AP498" s="2" t="n">
        <v>25</v>
      </c>
      <c r="AQ498" s="2" t="n">
        <v>25</v>
      </c>
      <c r="AR498" s="2" t="n">
        <v>23.86</v>
      </c>
      <c r="AS498" s="2" t="n">
        <v>50</v>
      </c>
      <c r="AT498" s="2" t="n">
        <v>50</v>
      </c>
      <c r="AU498" s="2" t="n">
        <v>35.23</v>
      </c>
      <c r="AV498" s="2" t="n">
        <v>72.73</v>
      </c>
      <c r="AW498" s="2" t="n">
        <v>72.73</v>
      </c>
      <c r="AX498" s="2" t="n">
        <v>41.7</v>
      </c>
      <c r="AY498" s="2" t="n">
        <v>95.45</v>
      </c>
      <c r="AZ498" s="2" t="n">
        <v>95.45</v>
      </c>
      <c r="BA498" s="2" t="n">
        <v>95.45</v>
      </c>
      <c r="BB498" s="2" t="n">
        <v>100</v>
      </c>
      <c r="BC498" s="2" t="n">
        <v>100</v>
      </c>
      <c r="BD498" s="2" t="n">
        <v>100</v>
      </c>
      <c r="BE498" s="2" t="n">
        <v>100</v>
      </c>
      <c r="BF498" s="2" t="n">
        <v>100</v>
      </c>
      <c r="BG498" s="2" t="n">
        <v>100</v>
      </c>
      <c r="BH498" s="2" t="n">
        <v>100</v>
      </c>
      <c r="BI498" s="2" t="n">
        <v>100</v>
      </c>
      <c r="BJ498" s="2" t="n">
        <v>100</v>
      </c>
      <c r="BK498" s="2" t="n">
        <v>100</v>
      </c>
      <c r="BL498" s="2" t="n">
        <v>100</v>
      </c>
      <c r="BM498" s="2" t="n">
        <v>100</v>
      </c>
      <c r="BN498" s="2" t="n">
        <v>100</v>
      </c>
      <c r="BO498" s="2" t="n">
        <v>100</v>
      </c>
      <c r="BP498" s="2" t="n">
        <v>100</v>
      </c>
      <c r="BQ498" s="2" t="n">
        <v>100</v>
      </c>
      <c r="BR498" s="2" t="n">
        <v>100</v>
      </c>
      <c r="BS498" s="2" t="n">
        <v>100</v>
      </c>
      <c r="BT498" s="2" t="n">
        <v>100</v>
      </c>
      <c r="BU498" s="2" t="n">
        <v>100</v>
      </c>
      <c r="BV498" s="2" t="n">
        <v>100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27/08/2026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1.38</v>
      </c>
      <c r="BJ499" s="2" t="n">
        <v>0</v>
      </c>
      <c r="BK499" s="2" t="n">
        <v>8.300000000000001</v>
      </c>
      <c r="BL499" s="2" t="n">
        <v>7.38</v>
      </c>
      <c r="BM499" s="2" t="n">
        <v>0</v>
      </c>
      <c r="BN499" s="2" t="n">
        <v>14.3</v>
      </c>
      <c r="BO499" s="2" t="n">
        <v>14.3</v>
      </c>
      <c r="BP499" s="2" t="n">
        <v>0</v>
      </c>
      <c r="BQ499" s="2" t="n">
        <v>16.61</v>
      </c>
      <c r="BR499" s="2" t="n">
        <v>16.61</v>
      </c>
      <c r="BS499" s="2" t="n">
        <v>0</v>
      </c>
      <c r="BT499" s="2" t="n">
        <v>19.84</v>
      </c>
      <c r="BU499" s="2" t="n">
        <v>19.84</v>
      </c>
      <c r="BV499" s="2" t="n">
        <v>0</v>
      </c>
      <c r="BW499" s="2" t="n">
        <v>24.62</v>
      </c>
      <c r="BX499" s="2" t="n">
        <v>24.62</v>
      </c>
      <c r="BY499" s="2" t="n">
        <v>0</v>
      </c>
      <c r="BZ499" s="2" t="n">
        <v>34.68</v>
      </c>
      <c r="CA499" s="2" t="n">
        <v>34.68</v>
      </c>
      <c r="CB499" s="2" t="n">
        <v>0</v>
      </c>
      <c r="CC499" s="2" t="n">
        <v>46.22</v>
      </c>
      <c r="CD499" s="2" t="n">
        <v>46.22</v>
      </c>
      <c r="CE499" s="2" t="n">
        <v>0</v>
      </c>
      <c r="CF499" s="2" t="n">
        <v>54.98</v>
      </c>
      <c r="CG499" s="2" t="n">
        <v>57.75</v>
      </c>
      <c r="CH499" s="2" t="n">
        <v>0</v>
      </c>
      <c r="CI499" s="2" t="n">
        <v>61.44</v>
      </c>
      <c r="CJ499" s="2" t="n">
        <v>61.44</v>
      </c>
      <c r="CK499" s="2" t="n">
        <v>0</v>
      </c>
      <c r="CL499" s="2" t="n">
        <v>68.81999999999999</v>
      </c>
      <c r="CM499" s="2" t="n">
        <v>68.81999999999999</v>
      </c>
      <c r="CN499" s="2" t="n">
        <v>0</v>
      </c>
      <c r="CO499" s="2" t="n">
        <v>83.12</v>
      </c>
      <c r="CP499" s="2" t="n">
        <v>83.12</v>
      </c>
      <c r="CQ499" s="2" t="n">
        <v>0</v>
      </c>
      <c r="CR499" s="2" t="n">
        <v>93.52</v>
      </c>
      <c r="CS499" s="2" t="n">
        <v>93.52</v>
      </c>
      <c r="CT499" s="2" t="n">
        <v>0</v>
      </c>
      <c r="CU499" s="2" t="n">
        <v>100</v>
      </c>
      <c r="CV499" s="2" t="n">
        <v>100</v>
      </c>
      <c r="CW499" s="2" t="n">
        <v>0</v>
      </c>
      <c r="CX499" s="2" t="n">
        <v>100</v>
      </c>
      <c r="CY499" s="2" t="n">
        <v>100</v>
      </c>
      <c r="CZ499" s="2" t="n">
        <v>0</v>
      </c>
      <c r="DA499" s="2" t="n">
        <v>100</v>
      </c>
      <c r="DB499" s="2" t="n">
        <v>100</v>
      </c>
      <c r="DC499" s="2" t="n">
        <v>0</v>
      </c>
      <c r="DD499" s="2" t="n">
        <v>100</v>
      </c>
      <c r="DE499" s="2" t="n">
        <v>100</v>
      </c>
      <c r="DF499" s="2" t="n">
        <v>0</v>
      </c>
      <c r="DG499" s="2" t="n">
        <v>100</v>
      </c>
      <c r="DH499" s="2" t="n">
        <v>100</v>
      </c>
      <c r="DI499" s="2" t="n">
        <v>0</v>
      </c>
      <c r="DJ499" s="2" t="n">
        <v>100</v>
      </c>
      <c r="DK499" s="2" t="n">
        <v>100</v>
      </c>
      <c r="DL499" s="2" t="n">
        <v>0</v>
      </c>
      <c r="DM499" s="2" t="n">
        <v>100</v>
      </c>
      <c r="DN499" s="2" t="n">
        <v>100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03/01/2028</t>
        </is>
      </c>
      <c r="E500" s="2" t="inlineStr">
        <is>
          <t>03/04/2028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31.82</v>
      </c>
      <c r="DH500" s="2" t="n">
        <v>31.82</v>
      </c>
      <c r="DI500" s="2" t="n">
        <v>0</v>
      </c>
      <c r="DJ500" s="2" t="n">
        <v>63.64</v>
      </c>
      <c r="DK500" s="2" t="n">
        <v>63.64</v>
      </c>
      <c r="DL500" s="2" t="n">
        <v>0</v>
      </c>
      <c r="DM500" s="2" t="n">
        <v>98.48</v>
      </c>
      <c r="DN500" s="2" t="n">
        <v>98.48</v>
      </c>
      <c r="DO500" s="2" t="n">
        <v>0</v>
      </c>
      <c r="DP500" s="2" t="n">
        <v>100</v>
      </c>
      <c r="DQ500" s="2" t="n">
        <v>100</v>
      </c>
      <c r="DR500" s="2" t="n">
        <v>0</v>
      </c>
      <c r="DS500" s="2" t="n">
        <v>100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63.64</v>
      </c>
      <c r="EF500" s="2" t="n">
        <v>63.64</v>
      </c>
      <c r="EG500" s="2" t="n">
        <v>0</v>
      </c>
      <c r="EH500" s="2" t="n">
        <v>98.48</v>
      </c>
      <c r="EI500" s="2" t="n">
        <v>98.48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02/07/2027</t>
        </is>
      </c>
      <c r="E501" s="2" t="inlineStr">
        <is>
          <t>30/05/2028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6.06</v>
      </c>
      <c r="CP501" s="2" t="n">
        <v>6.06</v>
      </c>
      <c r="CQ501" s="2" t="n">
        <v>0</v>
      </c>
      <c r="CR501" s="2" t="n">
        <v>7.88</v>
      </c>
      <c r="CS501" s="2" t="n">
        <v>7.88</v>
      </c>
      <c r="CT501" s="2" t="n">
        <v>0</v>
      </c>
      <c r="CU501" s="2" t="n">
        <v>25.62</v>
      </c>
      <c r="CV501" s="2" t="n">
        <v>25.62</v>
      </c>
      <c r="CW501" s="2" t="n">
        <v>0</v>
      </c>
      <c r="CX501" s="2" t="n">
        <v>29.26</v>
      </c>
      <c r="CY501" s="2" t="n">
        <v>29.26</v>
      </c>
      <c r="CZ501" s="2" t="n">
        <v>0</v>
      </c>
      <c r="DA501" s="2" t="n">
        <v>51.37</v>
      </c>
      <c r="DB501" s="2" t="n">
        <v>48.53</v>
      </c>
      <c r="DC501" s="2" t="n">
        <v>0</v>
      </c>
      <c r="DD501" s="2" t="n">
        <v>57.79</v>
      </c>
      <c r="DE501" s="2" t="n">
        <v>54.59</v>
      </c>
      <c r="DF501" s="2" t="n">
        <v>0</v>
      </c>
      <c r="DG501" s="2" t="n">
        <v>67.28</v>
      </c>
      <c r="DH501" s="2" t="n">
        <v>69.7</v>
      </c>
      <c r="DI501" s="2" t="n">
        <v>0</v>
      </c>
      <c r="DJ501" s="2" t="n">
        <v>78.79000000000001</v>
      </c>
      <c r="DK501" s="2" t="n">
        <v>78.79000000000001</v>
      </c>
      <c r="DL501" s="2" t="n">
        <v>0</v>
      </c>
      <c r="DM501" s="2" t="n">
        <v>84.84999999999999</v>
      </c>
      <c r="DN501" s="2" t="n">
        <v>84.84999999999999</v>
      </c>
      <c r="DO501" s="2" t="n">
        <v>0</v>
      </c>
      <c r="DP501" s="2" t="n">
        <v>93.33</v>
      </c>
      <c r="DQ501" s="2" t="n">
        <v>93.33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78.79000000000001</v>
      </c>
      <c r="EF501" s="2" t="n">
        <v>78.79000000000001</v>
      </c>
      <c r="EG501" s="2" t="n">
        <v>0</v>
      </c>
      <c r="EH501" s="2" t="n">
        <v>84.84999999999999</v>
      </c>
      <c r="EI501" s="2" t="n">
        <v>84.84999999999999</v>
      </c>
      <c r="EJ501" s="2" t="n">
        <v>0</v>
      </c>
      <c r="EK501" s="2" t="n">
        <v>93.33</v>
      </c>
      <c r="EL501" s="2" t="n">
        <v>93.33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02/03/2028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1.29</v>
      </c>
      <c r="BX502" s="2" t="n">
        <v>1.12</v>
      </c>
      <c r="BY502" s="2" t="n">
        <v>0</v>
      </c>
      <c r="BZ502" s="2" t="n">
        <v>2.05</v>
      </c>
      <c r="CA502" s="2" t="n">
        <v>2.15</v>
      </c>
      <c r="CB502" s="2" t="n">
        <v>0</v>
      </c>
      <c r="CC502" s="2" t="n">
        <v>8.24</v>
      </c>
      <c r="CD502" s="2" t="n">
        <v>7.26</v>
      </c>
      <c r="CE502" s="2" t="n">
        <v>0</v>
      </c>
      <c r="CF502" s="2" t="n">
        <v>12.7</v>
      </c>
      <c r="CG502" s="2" t="n">
        <v>14.29</v>
      </c>
      <c r="CH502" s="2" t="n">
        <v>0</v>
      </c>
      <c r="CI502" s="2" t="n">
        <v>17.12</v>
      </c>
      <c r="CJ502" s="2" t="n">
        <v>17.12</v>
      </c>
      <c r="CK502" s="2" t="n">
        <v>0</v>
      </c>
      <c r="CL502" s="2" t="n">
        <v>20.07</v>
      </c>
      <c r="CM502" s="2" t="n">
        <v>20.07</v>
      </c>
      <c r="CN502" s="2" t="n">
        <v>0</v>
      </c>
      <c r="CO502" s="2" t="n">
        <v>25.96</v>
      </c>
      <c r="CP502" s="2" t="n">
        <v>26.66</v>
      </c>
      <c r="CQ502" s="2" t="n">
        <v>0</v>
      </c>
      <c r="CR502" s="2" t="n">
        <v>34.01</v>
      </c>
      <c r="CS502" s="2" t="n">
        <v>34.01</v>
      </c>
      <c r="CT502" s="2" t="n">
        <v>0</v>
      </c>
      <c r="CU502" s="2" t="n">
        <v>56.23</v>
      </c>
      <c r="CV502" s="2" t="n">
        <v>53.12</v>
      </c>
      <c r="CW502" s="2" t="n">
        <v>0</v>
      </c>
      <c r="CX502" s="2" t="n">
        <v>71.09</v>
      </c>
      <c r="CY502" s="2" t="n">
        <v>71.09</v>
      </c>
      <c r="CZ502" s="2" t="n">
        <v>0</v>
      </c>
      <c r="DA502" s="2" t="n">
        <v>79.68000000000001</v>
      </c>
      <c r="DB502" s="2" t="n">
        <v>79.68000000000001</v>
      </c>
      <c r="DC502" s="2" t="n">
        <v>0</v>
      </c>
      <c r="DD502" s="2" t="n">
        <v>83.94</v>
      </c>
      <c r="DE502" s="2" t="n">
        <v>83.94</v>
      </c>
      <c r="DF502" s="2" t="n">
        <v>0</v>
      </c>
      <c r="DG502" s="2" t="n">
        <v>93.12</v>
      </c>
      <c r="DH502" s="2" t="n">
        <v>93.12</v>
      </c>
      <c r="DI502" s="2" t="n">
        <v>0</v>
      </c>
      <c r="DJ502" s="2" t="n">
        <v>99.34</v>
      </c>
      <c r="DK502" s="2" t="n">
        <v>99.34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99.34</v>
      </c>
      <c r="EF502" s="2" t="n">
        <v>99.34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2.79</v>
      </c>
      <c r="BJ503" s="2" t="n">
        <v>2.23</v>
      </c>
      <c r="BK503" s="2" t="n">
        <v>20.13</v>
      </c>
      <c r="BL503" s="2" t="n">
        <v>18.46</v>
      </c>
      <c r="BM503" s="2" t="n">
        <v>2.23</v>
      </c>
      <c r="BN503" s="2" t="n">
        <v>25.14</v>
      </c>
      <c r="BO503" s="2" t="n">
        <v>25.14</v>
      </c>
      <c r="BP503" s="2" t="n">
        <v>2.23</v>
      </c>
      <c r="BQ503" s="2" t="n">
        <v>30.41</v>
      </c>
      <c r="BR503" s="2" t="n">
        <v>30.41</v>
      </c>
      <c r="BS503" s="2" t="n">
        <v>2.23</v>
      </c>
      <c r="BT503" s="2" t="n">
        <v>30.41</v>
      </c>
      <c r="BU503" s="2" t="n">
        <v>30.41</v>
      </c>
      <c r="BV503" s="2" t="n">
        <v>2.23</v>
      </c>
      <c r="BW503" s="2" t="n">
        <v>33.2</v>
      </c>
      <c r="BX503" s="2" t="n">
        <v>33.2</v>
      </c>
      <c r="BY503" s="2" t="n">
        <v>2.23</v>
      </c>
      <c r="BZ503" s="2" t="n">
        <v>38.03</v>
      </c>
      <c r="CA503" s="2" t="n">
        <v>38.03</v>
      </c>
      <c r="CB503" s="2" t="n">
        <v>2.23</v>
      </c>
      <c r="CC503" s="2" t="n">
        <v>44.72</v>
      </c>
      <c r="CD503" s="2" t="n">
        <v>44.72</v>
      </c>
      <c r="CE503" s="2" t="n">
        <v>2.23</v>
      </c>
      <c r="CF503" s="2" t="n">
        <v>51.54</v>
      </c>
      <c r="CG503" s="2" t="n">
        <v>51.54</v>
      </c>
      <c r="CH503" s="2" t="n">
        <v>2.23</v>
      </c>
      <c r="CI503" s="2" t="n">
        <v>58.96</v>
      </c>
      <c r="CJ503" s="2" t="n">
        <v>58.96</v>
      </c>
      <c r="CK503" s="2" t="n">
        <v>2.23</v>
      </c>
      <c r="CL503" s="2" t="n">
        <v>66.16</v>
      </c>
      <c r="CM503" s="2" t="n">
        <v>66.16</v>
      </c>
      <c r="CN503" s="2" t="n">
        <v>2.23</v>
      </c>
      <c r="CO503" s="2" t="n">
        <v>84.63</v>
      </c>
      <c r="CP503" s="2" t="n">
        <v>84.63</v>
      </c>
      <c r="CQ503" s="2" t="n">
        <v>2.23</v>
      </c>
      <c r="CR503" s="2" t="n">
        <v>91.76000000000001</v>
      </c>
      <c r="CS503" s="2" t="n">
        <v>91.76000000000001</v>
      </c>
      <c r="CT503" s="2" t="n">
        <v>2.23</v>
      </c>
      <c r="CU503" s="2" t="n">
        <v>97.84999999999999</v>
      </c>
      <c r="CV503" s="2" t="n">
        <v>97.84999999999999</v>
      </c>
      <c r="CW503" s="2" t="n">
        <v>2.23</v>
      </c>
      <c r="CX503" s="2" t="n">
        <v>100</v>
      </c>
      <c r="CY503" s="2" t="n">
        <v>100</v>
      </c>
      <c r="CZ503" s="2" t="n">
        <v>2.23</v>
      </c>
      <c r="DA503" s="2" t="n">
        <v>100</v>
      </c>
      <c r="DB503" s="2" t="n">
        <v>100</v>
      </c>
      <c r="DC503" s="2" t="n">
        <v>2.23</v>
      </c>
      <c r="DD503" s="2" t="n">
        <v>100</v>
      </c>
      <c r="DE503" s="2" t="n">
        <v>100</v>
      </c>
      <c r="DF503" s="2" t="n">
        <v>2.23</v>
      </c>
      <c r="DG503" s="2" t="n">
        <v>100</v>
      </c>
      <c r="DH503" s="2" t="n">
        <v>100</v>
      </c>
      <c r="DI503" s="2" t="n">
        <v>2.23</v>
      </c>
      <c r="DJ503" s="2" t="n">
        <v>100</v>
      </c>
      <c r="DK503" s="2" t="n">
        <v>100</v>
      </c>
      <c r="DL503" s="2" t="n">
        <v>2.23</v>
      </c>
      <c r="DM503" s="2" t="n">
        <v>100</v>
      </c>
      <c r="DN503" s="2" t="n">
        <v>100</v>
      </c>
      <c r="DO503" s="2" t="n">
        <v>2.23</v>
      </c>
      <c r="DP503" s="2" t="n">
        <v>100</v>
      </c>
      <c r="DQ503" s="2" t="n">
        <v>100</v>
      </c>
      <c r="DR503" s="2" t="n">
        <v>2.23</v>
      </c>
      <c r="DS503" s="2" t="n">
        <v>100</v>
      </c>
      <c r="DT503" s="2" t="n">
        <v>100</v>
      </c>
      <c r="DU503" s="2" t="n">
        <v>2.23</v>
      </c>
      <c r="DV503" s="2" t="n">
        <v>100</v>
      </c>
      <c r="DW503" s="2" t="n">
        <v>100</v>
      </c>
      <c r="DX503" s="2" t="n">
        <v>2.23</v>
      </c>
      <c r="DY503" s="2" t="n">
        <v>100</v>
      </c>
      <c r="DZ503" s="2" t="n">
        <v>100</v>
      </c>
      <c r="EA503" s="2" t="n">
        <v>2.23</v>
      </c>
      <c r="EB503" s="2" t="n">
        <v>100</v>
      </c>
      <c r="EC503" s="2" t="n">
        <v>100</v>
      </c>
      <c r="ED503" s="2" t="n">
        <v>2.23</v>
      </c>
      <c r="EE503" s="2" t="n">
        <v>100</v>
      </c>
      <c r="EF503" s="2" t="n">
        <v>100</v>
      </c>
      <c r="EG503" s="2" t="n">
        <v>2.23</v>
      </c>
      <c r="EH503" s="2" t="n">
        <v>100</v>
      </c>
      <c r="EI503" s="2" t="n">
        <v>100</v>
      </c>
      <c r="EJ503" s="2" t="n">
        <v>2.23</v>
      </c>
      <c r="EK503" s="2" t="n">
        <v>100</v>
      </c>
      <c r="EL503" s="2" t="n">
        <v>100</v>
      </c>
      <c r="EM503" s="2" t="n">
        <v>2.23</v>
      </c>
      <c r="EN503" s="2" t="n">
        <v>100</v>
      </c>
      <c r="EO503" s="2" t="n">
        <v>100</v>
      </c>
      <c r="EP503" s="2" t="n">
        <v>2.23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2.79</v>
      </c>
      <c r="BJ504" s="2" t="n">
        <v>2.23</v>
      </c>
      <c r="BK504" s="2" t="n">
        <v>20.13</v>
      </c>
      <c r="BL504" s="2" t="n">
        <v>18.46</v>
      </c>
      <c r="BM504" s="2" t="n">
        <v>2.23</v>
      </c>
      <c r="BN504" s="2" t="n">
        <v>25.14</v>
      </c>
      <c r="BO504" s="2" t="n">
        <v>25.14</v>
      </c>
      <c r="BP504" s="2" t="n">
        <v>2.23</v>
      </c>
      <c r="BQ504" s="2" t="n">
        <v>30.41</v>
      </c>
      <c r="BR504" s="2" t="n">
        <v>30.41</v>
      </c>
      <c r="BS504" s="2" t="n">
        <v>2.23</v>
      </c>
      <c r="BT504" s="2" t="n">
        <v>30.41</v>
      </c>
      <c r="BU504" s="2" t="n">
        <v>30.41</v>
      </c>
      <c r="BV504" s="2" t="n">
        <v>2.23</v>
      </c>
      <c r="BW504" s="2" t="n">
        <v>33.2</v>
      </c>
      <c r="BX504" s="2" t="n">
        <v>33.2</v>
      </c>
      <c r="BY504" s="2" t="n">
        <v>2.23</v>
      </c>
      <c r="BZ504" s="2" t="n">
        <v>38.03</v>
      </c>
      <c r="CA504" s="2" t="n">
        <v>38.03</v>
      </c>
      <c r="CB504" s="2" t="n">
        <v>2.23</v>
      </c>
      <c r="CC504" s="2" t="n">
        <v>44.72</v>
      </c>
      <c r="CD504" s="2" t="n">
        <v>44.72</v>
      </c>
      <c r="CE504" s="2" t="n">
        <v>2.23</v>
      </c>
      <c r="CF504" s="2" t="n">
        <v>51.54</v>
      </c>
      <c r="CG504" s="2" t="n">
        <v>51.54</v>
      </c>
      <c r="CH504" s="2" t="n">
        <v>2.23</v>
      </c>
      <c r="CI504" s="2" t="n">
        <v>58.96</v>
      </c>
      <c r="CJ504" s="2" t="n">
        <v>58.96</v>
      </c>
      <c r="CK504" s="2" t="n">
        <v>2.23</v>
      </c>
      <c r="CL504" s="2" t="n">
        <v>66.16</v>
      </c>
      <c r="CM504" s="2" t="n">
        <v>66.16</v>
      </c>
      <c r="CN504" s="2" t="n">
        <v>2.23</v>
      </c>
      <c r="CO504" s="2" t="n">
        <v>84.63</v>
      </c>
      <c r="CP504" s="2" t="n">
        <v>84.63</v>
      </c>
      <c r="CQ504" s="2" t="n">
        <v>2.23</v>
      </c>
      <c r="CR504" s="2" t="n">
        <v>91.76000000000001</v>
      </c>
      <c r="CS504" s="2" t="n">
        <v>91.76000000000001</v>
      </c>
      <c r="CT504" s="2" t="n">
        <v>2.23</v>
      </c>
      <c r="CU504" s="2" t="n">
        <v>97.84999999999999</v>
      </c>
      <c r="CV504" s="2" t="n">
        <v>97.84999999999999</v>
      </c>
      <c r="CW504" s="2" t="n">
        <v>2.23</v>
      </c>
      <c r="CX504" s="2" t="n">
        <v>100</v>
      </c>
      <c r="CY504" s="2" t="n">
        <v>100</v>
      </c>
      <c r="CZ504" s="2" t="n">
        <v>2.23</v>
      </c>
      <c r="DA504" s="2" t="n">
        <v>100</v>
      </c>
      <c r="DB504" s="2" t="n">
        <v>100</v>
      </c>
      <c r="DC504" s="2" t="n">
        <v>2.23</v>
      </c>
      <c r="DD504" s="2" t="n">
        <v>100</v>
      </c>
      <c r="DE504" s="2" t="n">
        <v>100</v>
      </c>
      <c r="DF504" s="2" t="n">
        <v>2.23</v>
      </c>
      <c r="DG504" s="2" t="n">
        <v>100</v>
      </c>
      <c r="DH504" s="2" t="n">
        <v>100</v>
      </c>
      <c r="DI504" s="2" t="n">
        <v>2.23</v>
      </c>
      <c r="DJ504" s="2" t="n">
        <v>100</v>
      </c>
      <c r="DK504" s="2" t="n">
        <v>100</v>
      </c>
      <c r="DL504" s="2" t="n">
        <v>2.23</v>
      </c>
      <c r="DM504" s="2" t="n">
        <v>100</v>
      </c>
      <c r="DN504" s="2" t="n">
        <v>100</v>
      </c>
      <c r="DO504" s="2" t="n">
        <v>2.23</v>
      </c>
      <c r="DP504" s="2" t="n">
        <v>100</v>
      </c>
      <c r="DQ504" s="2" t="n">
        <v>100</v>
      </c>
      <c r="DR504" s="2" t="n">
        <v>2.23</v>
      </c>
      <c r="DS504" s="2" t="n">
        <v>100</v>
      </c>
      <c r="DT504" s="2" t="n">
        <v>100</v>
      </c>
      <c r="DU504" s="2" t="n">
        <v>2.23</v>
      </c>
      <c r="DV504" s="2" t="n">
        <v>100</v>
      </c>
      <c r="DW504" s="2" t="n">
        <v>100</v>
      </c>
      <c r="DX504" s="2" t="n">
        <v>2.23</v>
      </c>
      <c r="DY504" s="2" t="n">
        <v>100</v>
      </c>
      <c r="DZ504" s="2" t="n">
        <v>100</v>
      </c>
      <c r="EA504" s="2" t="n">
        <v>2.23</v>
      </c>
      <c r="EB504" s="2" t="n">
        <v>100</v>
      </c>
      <c r="EC504" s="2" t="n">
        <v>100</v>
      </c>
      <c r="ED504" s="2" t="n">
        <v>2.23</v>
      </c>
      <c r="EE504" s="2" t="n">
        <v>100</v>
      </c>
      <c r="EF504" s="2" t="n">
        <v>100</v>
      </c>
      <c r="EG504" s="2" t="n">
        <v>2.23</v>
      </c>
      <c r="EH504" s="2" t="n">
        <v>100</v>
      </c>
      <c r="EI504" s="2" t="n">
        <v>100</v>
      </c>
      <c r="EJ504" s="2" t="n">
        <v>2.23</v>
      </c>
      <c r="EK504" s="2" t="n">
        <v>100</v>
      </c>
      <c r="EL504" s="2" t="n">
        <v>100</v>
      </c>
      <c r="EM504" s="2" t="n">
        <v>2.23</v>
      </c>
      <c r="EN504" s="2" t="n">
        <v>100</v>
      </c>
      <c r="EO504" s="2" t="n">
        <v>100</v>
      </c>
      <c r="EP504" s="2" t="n">
        <v>2.23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16/08/2027</t>
        </is>
      </c>
      <c r="E505" s="2" t="inlineStr">
        <is>
          <t>19/07/2028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4.59</v>
      </c>
      <c r="CS505" s="2" t="n">
        <v>4.59</v>
      </c>
      <c r="CT505" s="2" t="n">
        <v>0</v>
      </c>
      <c r="CU505" s="2" t="n">
        <v>7.51</v>
      </c>
      <c r="CV505" s="2" t="n">
        <v>7.51</v>
      </c>
      <c r="CW505" s="2" t="n">
        <v>0</v>
      </c>
      <c r="CX505" s="2" t="n">
        <v>17.09</v>
      </c>
      <c r="CY505" s="2" t="n">
        <v>16.61</v>
      </c>
      <c r="CZ505" s="2" t="n">
        <v>0</v>
      </c>
      <c r="DA505" s="2" t="n">
        <v>20.8</v>
      </c>
      <c r="DB505" s="2" t="n">
        <v>20.8</v>
      </c>
      <c r="DC505" s="2" t="n">
        <v>0</v>
      </c>
      <c r="DD505" s="2" t="n">
        <v>26.29</v>
      </c>
      <c r="DE505" s="2" t="n">
        <v>26.29</v>
      </c>
      <c r="DF505" s="2" t="n">
        <v>0</v>
      </c>
      <c r="DG505" s="2" t="n">
        <v>37.46</v>
      </c>
      <c r="DH505" s="2" t="n">
        <v>33.5</v>
      </c>
      <c r="DI505" s="2" t="n">
        <v>0</v>
      </c>
      <c r="DJ505" s="2" t="n">
        <v>50.57</v>
      </c>
      <c r="DK505" s="2" t="n">
        <v>50.57</v>
      </c>
      <c r="DL505" s="2" t="n">
        <v>0</v>
      </c>
      <c r="DM505" s="2" t="n">
        <v>64.48</v>
      </c>
      <c r="DN505" s="2" t="n">
        <v>64.48</v>
      </c>
      <c r="DO505" s="2" t="n">
        <v>0</v>
      </c>
      <c r="DP505" s="2" t="n">
        <v>72.43000000000001</v>
      </c>
      <c r="DQ505" s="2" t="n">
        <v>72.43000000000001</v>
      </c>
      <c r="DR505" s="2" t="n">
        <v>0</v>
      </c>
      <c r="DS505" s="2" t="n">
        <v>84.94</v>
      </c>
      <c r="DT505" s="2" t="n">
        <v>84.94</v>
      </c>
      <c r="DU505" s="2" t="n">
        <v>0</v>
      </c>
      <c r="DV505" s="2" t="n">
        <v>95</v>
      </c>
      <c r="DW505" s="2" t="n">
        <v>95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50.57</v>
      </c>
      <c r="EF505" s="2" t="n">
        <v>50.57</v>
      </c>
      <c r="EG505" s="2" t="n">
        <v>0</v>
      </c>
      <c r="EH505" s="2" t="n">
        <v>64.48</v>
      </c>
      <c r="EI505" s="2" t="n">
        <v>64.48</v>
      </c>
      <c r="EJ505" s="2" t="n">
        <v>0</v>
      </c>
      <c r="EK505" s="2" t="n">
        <v>72.43000000000001</v>
      </c>
      <c r="EL505" s="2" t="n">
        <v>72.43000000000001</v>
      </c>
      <c r="EM505" s="2" t="n">
        <v>0</v>
      </c>
      <c r="EN505" s="2" t="n">
        <v>84.94</v>
      </c>
      <c r="EO505" s="2" t="n">
        <v>84.94</v>
      </c>
      <c r="EP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16/08/2027</t>
        </is>
      </c>
      <c r="E506" s="2" t="inlineStr">
        <is>
          <t>19/07/2028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4.59</v>
      </c>
      <c r="CS506" s="2" t="n">
        <v>4.59</v>
      </c>
      <c r="CT506" s="2" t="n">
        <v>0</v>
      </c>
      <c r="CU506" s="2" t="n">
        <v>7.51</v>
      </c>
      <c r="CV506" s="2" t="n">
        <v>7.51</v>
      </c>
      <c r="CW506" s="2" t="n">
        <v>0</v>
      </c>
      <c r="CX506" s="2" t="n">
        <v>17.09</v>
      </c>
      <c r="CY506" s="2" t="n">
        <v>16.61</v>
      </c>
      <c r="CZ506" s="2" t="n">
        <v>0</v>
      </c>
      <c r="DA506" s="2" t="n">
        <v>20.8</v>
      </c>
      <c r="DB506" s="2" t="n">
        <v>20.8</v>
      </c>
      <c r="DC506" s="2" t="n">
        <v>0</v>
      </c>
      <c r="DD506" s="2" t="n">
        <v>26.29</v>
      </c>
      <c r="DE506" s="2" t="n">
        <v>26.29</v>
      </c>
      <c r="DF506" s="2" t="n">
        <v>0</v>
      </c>
      <c r="DG506" s="2" t="n">
        <v>37.46</v>
      </c>
      <c r="DH506" s="2" t="n">
        <v>33.5</v>
      </c>
      <c r="DI506" s="2" t="n">
        <v>0</v>
      </c>
      <c r="DJ506" s="2" t="n">
        <v>50.57</v>
      </c>
      <c r="DK506" s="2" t="n">
        <v>50.57</v>
      </c>
      <c r="DL506" s="2" t="n">
        <v>0</v>
      </c>
      <c r="DM506" s="2" t="n">
        <v>64.48</v>
      </c>
      <c r="DN506" s="2" t="n">
        <v>64.48</v>
      </c>
      <c r="DO506" s="2" t="n">
        <v>0</v>
      </c>
      <c r="DP506" s="2" t="n">
        <v>72.43000000000001</v>
      </c>
      <c r="DQ506" s="2" t="n">
        <v>72.43000000000001</v>
      </c>
      <c r="DR506" s="2" t="n">
        <v>0</v>
      </c>
      <c r="DS506" s="2" t="n">
        <v>84.94</v>
      </c>
      <c r="DT506" s="2" t="n">
        <v>84.94</v>
      </c>
      <c r="DU506" s="2" t="n">
        <v>0</v>
      </c>
      <c r="DV506" s="2" t="n">
        <v>95</v>
      </c>
      <c r="DW506" s="2" t="n">
        <v>95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50.57</v>
      </c>
      <c r="EF506" s="2" t="n">
        <v>50.57</v>
      </c>
      <c r="EG506" s="2" t="n">
        <v>0</v>
      </c>
      <c r="EH506" s="2" t="n">
        <v>64.48</v>
      </c>
      <c r="EI506" s="2" t="n">
        <v>64.48</v>
      </c>
      <c r="EJ506" s="2" t="n">
        <v>0</v>
      </c>
      <c r="EK506" s="2" t="n">
        <v>72.43000000000001</v>
      </c>
      <c r="EL506" s="2" t="n">
        <v>72.43000000000001</v>
      </c>
      <c r="EM506" s="2" t="n">
        <v>0</v>
      </c>
      <c r="EN506" s="2" t="n">
        <v>84.94</v>
      </c>
      <c r="EO506" s="2" t="n">
        <v>84.94</v>
      </c>
      <c r="EP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16/08/2027</t>
        </is>
      </c>
      <c r="E507" s="2" t="inlineStr">
        <is>
          <t>19/07/2028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4.59</v>
      </c>
      <c r="CS507" s="2" t="n">
        <v>4.59</v>
      </c>
      <c r="CT507" s="2" t="n">
        <v>0</v>
      </c>
      <c r="CU507" s="2" t="n">
        <v>7.51</v>
      </c>
      <c r="CV507" s="2" t="n">
        <v>7.51</v>
      </c>
      <c r="CW507" s="2" t="n">
        <v>0</v>
      </c>
      <c r="CX507" s="2" t="n">
        <v>17.09</v>
      </c>
      <c r="CY507" s="2" t="n">
        <v>16.61</v>
      </c>
      <c r="CZ507" s="2" t="n">
        <v>0</v>
      </c>
      <c r="DA507" s="2" t="n">
        <v>20.8</v>
      </c>
      <c r="DB507" s="2" t="n">
        <v>20.8</v>
      </c>
      <c r="DC507" s="2" t="n">
        <v>0</v>
      </c>
      <c r="DD507" s="2" t="n">
        <v>26.29</v>
      </c>
      <c r="DE507" s="2" t="n">
        <v>26.29</v>
      </c>
      <c r="DF507" s="2" t="n">
        <v>0</v>
      </c>
      <c r="DG507" s="2" t="n">
        <v>37.46</v>
      </c>
      <c r="DH507" s="2" t="n">
        <v>33.5</v>
      </c>
      <c r="DI507" s="2" t="n">
        <v>0</v>
      </c>
      <c r="DJ507" s="2" t="n">
        <v>50.57</v>
      </c>
      <c r="DK507" s="2" t="n">
        <v>50.57</v>
      </c>
      <c r="DL507" s="2" t="n">
        <v>0</v>
      </c>
      <c r="DM507" s="2" t="n">
        <v>64.48</v>
      </c>
      <c r="DN507" s="2" t="n">
        <v>64.48</v>
      </c>
      <c r="DO507" s="2" t="n">
        <v>0</v>
      </c>
      <c r="DP507" s="2" t="n">
        <v>72.43000000000001</v>
      </c>
      <c r="DQ507" s="2" t="n">
        <v>72.43000000000001</v>
      </c>
      <c r="DR507" s="2" t="n">
        <v>0</v>
      </c>
      <c r="DS507" s="2" t="n">
        <v>84.94</v>
      </c>
      <c r="DT507" s="2" t="n">
        <v>84.94</v>
      </c>
      <c r="DU507" s="2" t="n">
        <v>0</v>
      </c>
      <c r="DV507" s="2" t="n">
        <v>95</v>
      </c>
      <c r="DW507" s="2" t="n">
        <v>95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50.57</v>
      </c>
      <c r="EF507" s="2" t="n">
        <v>50.57</v>
      </c>
      <c r="EG507" s="2" t="n">
        <v>0</v>
      </c>
      <c r="EH507" s="2" t="n">
        <v>64.48</v>
      </c>
      <c r="EI507" s="2" t="n">
        <v>64.48</v>
      </c>
      <c r="EJ507" s="2" t="n">
        <v>0</v>
      </c>
      <c r="EK507" s="2" t="n">
        <v>72.43000000000001</v>
      </c>
      <c r="EL507" s="2" t="n">
        <v>72.43000000000001</v>
      </c>
      <c r="EM507" s="2" t="n">
        <v>0</v>
      </c>
      <c r="EN507" s="2" t="n">
        <v>84.94</v>
      </c>
      <c r="EO507" s="2" t="n">
        <v>84.94</v>
      </c>
      <c r="EP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02/07/2027</t>
        </is>
      </c>
      <c r="E508" s="2" t="inlineStr">
        <is>
          <t>30/05/2028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2.03</v>
      </c>
      <c r="CP508" s="2" t="n">
        <v>2.03</v>
      </c>
      <c r="CQ508" s="2" t="n">
        <v>0</v>
      </c>
      <c r="CR508" s="2" t="n">
        <v>2.63</v>
      </c>
      <c r="CS508" s="2" t="n">
        <v>2.63</v>
      </c>
      <c r="CT508" s="2" t="n">
        <v>0</v>
      </c>
      <c r="CU508" s="2" t="n">
        <v>14.03</v>
      </c>
      <c r="CV508" s="2" t="n">
        <v>14.03</v>
      </c>
      <c r="CW508" s="2" t="n">
        <v>0</v>
      </c>
      <c r="CX508" s="2" t="n">
        <v>40.57</v>
      </c>
      <c r="CY508" s="2" t="n">
        <v>40.57</v>
      </c>
      <c r="CZ508" s="2" t="n">
        <v>0</v>
      </c>
      <c r="DA508" s="2" t="n">
        <v>47.36</v>
      </c>
      <c r="DB508" s="2" t="n">
        <v>45.23</v>
      </c>
      <c r="DC508" s="2" t="n">
        <v>0</v>
      </c>
      <c r="DD508" s="2" t="n">
        <v>70.38</v>
      </c>
      <c r="DE508" s="2" t="n">
        <v>68.23999999999999</v>
      </c>
      <c r="DF508" s="2" t="n">
        <v>0</v>
      </c>
      <c r="DG508" s="2" t="n">
        <v>73.54000000000001</v>
      </c>
      <c r="DH508" s="2" t="n">
        <v>74.36</v>
      </c>
      <c r="DI508" s="2" t="n">
        <v>0</v>
      </c>
      <c r="DJ508" s="2" t="n">
        <v>77.39</v>
      </c>
      <c r="DK508" s="2" t="n">
        <v>77.39</v>
      </c>
      <c r="DL508" s="2" t="n">
        <v>0</v>
      </c>
      <c r="DM508" s="2" t="n">
        <v>94.94</v>
      </c>
      <c r="DN508" s="2" t="n">
        <v>94.94</v>
      </c>
      <c r="DO508" s="2" t="n">
        <v>0</v>
      </c>
      <c r="DP508" s="2" t="n">
        <v>97.77</v>
      </c>
      <c r="DQ508" s="2" t="n">
        <v>97.77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77.39</v>
      </c>
      <c r="EF508" s="2" t="n">
        <v>77.39</v>
      </c>
      <c r="EG508" s="2" t="n">
        <v>0</v>
      </c>
      <c r="EH508" s="2" t="n">
        <v>94.94</v>
      </c>
      <c r="EI508" s="2" t="n">
        <v>94.94</v>
      </c>
      <c r="EJ508" s="2" t="n">
        <v>0</v>
      </c>
      <c r="EK508" s="2" t="n">
        <v>97.77</v>
      </c>
      <c r="EL508" s="2" t="n">
        <v>97.77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25</v>
      </c>
      <c r="CV509" s="2" t="n">
        <v>25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100</v>
      </c>
      <c r="DN510" s="2" t="n">
        <v>100</v>
      </c>
      <c r="DO510" s="2" t="n">
        <v>0</v>
      </c>
      <c r="DP510" s="2" t="n">
        <v>100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16.26</v>
      </c>
      <c r="CV511" s="2" t="n">
        <v>16.26</v>
      </c>
      <c r="CW511" s="2" t="n">
        <v>0</v>
      </c>
      <c r="CX511" s="2" t="n">
        <v>40.66</v>
      </c>
      <c r="CY511" s="2" t="n">
        <v>40.66</v>
      </c>
      <c r="CZ511" s="2" t="n">
        <v>0</v>
      </c>
      <c r="DA511" s="2" t="n">
        <v>71.16</v>
      </c>
      <c r="DB511" s="2" t="n">
        <v>59.89</v>
      </c>
      <c r="DC511" s="2" t="n">
        <v>0</v>
      </c>
      <c r="DD511" s="2" t="n">
        <v>100</v>
      </c>
      <c r="DE511" s="2" t="n">
        <v>88.73</v>
      </c>
      <c r="DF511" s="2" t="n">
        <v>0</v>
      </c>
      <c r="DG511" s="2" t="n">
        <v>100</v>
      </c>
      <c r="DH511" s="2" t="n">
        <v>100</v>
      </c>
      <c r="DI511" s="2" t="n">
        <v>0</v>
      </c>
      <c r="DJ511" s="2" t="n">
        <v>100</v>
      </c>
      <c r="DK511" s="2" t="n">
        <v>100</v>
      </c>
      <c r="DL511" s="2" t="n">
        <v>0</v>
      </c>
      <c r="DM511" s="2" t="n">
        <v>100</v>
      </c>
      <c r="DN511" s="2" t="n">
        <v>100</v>
      </c>
      <c r="DO511" s="2" t="n">
        <v>0</v>
      </c>
      <c r="DP511" s="2" t="n">
        <v>100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02/07/2027</t>
        </is>
      </c>
      <c r="E512" s="2" t="inlineStr">
        <is>
          <t>30/05/2028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9.039999999999999</v>
      </c>
      <c r="CP512" s="2" t="n">
        <v>9.039999999999999</v>
      </c>
      <c r="CQ512" s="2" t="n">
        <v>0</v>
      </c>
      <c r="CR512" s="2" t="n">
        <v>11.75</v>
      </c>
      <c r="CS512" s="2" t="n">
        <v>11.75</v>
      </c>
      <c r="CT512" s="2" t="n">
        <v>0</v>
      </c>
      <c r="CU512" s="2" t="n">
        <v>18.07</v>
      </c>
      <c r="CV512" s="2" t="n">
        <v>18.07</v>
      </c>
      <c r="CW512" s="2" t="n">
        <v>0</v>
      </c>
      <c r="CX512" s="2" t="n">
        <v>23.5</v>
      </c>
      <c r="CY512" s="2" t="n">
        <v>23.5</v>
      </c>
      <c r="CZ512" s="2" t="n">
        <v>0</v>
      </c>
      <c r="DA512" s="2" t="n">
        <v>28.02</v>
      </c>
      <c r="DB512" s="2" t="n">
        <v>28.02</v>
      </c>
      <c r="DC512" s="2" t="n">
        <v>0</v>
      </c>
      <c r="DD512" s="2" t="n">
        <v>37.06</v>
      </c>
      <c r="DE512" s="2" t="n">
        <v>37.06</v>
      </c>
      <c r="DF512" s="2" t="n">
        <v>0</v>
      </c>
      <c r="DG512" s="2" t="n">
        <v>51.2</v>
      </c>
      <c r="DH512" s="2" t="n">
        <v>54.82</v>
      </c>
      <c r="DI512" s="2" t="n">
        <v>0</v>
      </c>
      <c r="DJ512" s="2" t="n">
        <v>68.37</v>
      </c>
      <c r="DK512" s="2" t="n">
        <v>68.37</v>
      </c>
      <c r="DL512" s="2" t="n">
        <v>0</v>
      </c>
      <c r="DM512" s="2" t="n">
        <v>77.41</v>
      </c>
      <c r="DN512" s="2" t="n">
        <v>77.41</v>
      </c>
      <c r="DO512" s="2" t="n">
        <v>0</v>
      </c>
      <c r="DP512" s="2" t="n">
        <v>90.06</v>
      </c>
      <c r="DQ512" s="2" t="n">
        <v>90.06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68.37</v>
      </c>
      <c r="EF512" s="2" t="n">
        <v>68.37</v>
      </c>
      <c r="EG512" s="2" t="n">
        <v>0</v>
      </c>
      <c r="EH512" s="2" t="n">
        <v>77.41</v>
      </c>
      <c r="EI512" s="2" t="n">
        <v>77.41</v>
      </c>
      <c r="EJ512" s="2" t="n">
        <v>0</v>
      </c>
      <c r="EK512" s="2" t="n">
        <v>90.06</v>
      </c>
      <c r="EL512" s="2" t="n">
        <v>90.06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0.93</v>
      </c>
      <c r="BF513" s="2" t="n">
        <v>0</v>
      </c>
      <c r="BG513" s="2" t="n">
        <v>0</v>
      </c>
      <c r="BH513" s="2" t="n">
        <v>3.88</v>
      </c>
      <c r="BI513" s="2" t="n">
        <v>4.47</v>
      </c>
      <c r="BJ513" s="2" t="n">
        <v>0</v>
      </c>
      <c r="BK513" s="2" t="n">
        <v>10.43</v>
      </c>
      <c r="BL513" s="2" t="n">
        <v>10.13</v>
      </c>
      <c r="BM513" s="2" t="n">
        <v>0</v>
      </c>
      <c r="BN513" s="2" t="n">
        <v>14.85</v>
      </c>
      <c r="BO513" s="2" t="n">
        <v>14.85</v>
      </c>
      <c r="BP513" s="2" t="n">
        <v>0</v>
      </c>
      <c r="BQ513" s="2" t="n">
        <v>20.38</v>
      </c>
      <c r="BR513" s="2" t="n">
        <v>20.38</v>
      </c>
      <c r="BS513" s="2" t="n">
        <v>0</v>
      </c>
      <c r="BT513" s="2" t="n">
        <v>20.64</v>
      </c>
      <c r="BU513" s="2" t="n">
        <v>20.64</v>
      </c>
      <c r="BV513" s="2" t="n">
        <v>0</v>
      </c>
      <c r="BW513" s="2" t="n">
        <v>23.95</v>
      </c>
      <c r="BX513" s="2" t="n">
        <v>23.95</v>
      </c>
      <c r="BY513" s="2" t="n">
        <v>0</v>
      </c>
      <c r="BZ513" s="2" t="n">
        <v>29.7</v>
      </c>
      <c r="CA513" s="2" t="n">
        <v>29.7</v>
      </c>
      <c r="CB513" s="2" t="n">
        <v>0</v>
      </c>
      <c r="CC513" s="2" t="n">
        <v>37.27</v>
      </c>
      <c r="CD513" s="2" t="n">
        <v>37.27</v>
      </c>
      <c r="CE513" s="2" t="n">
        <v>0</v>
      </c>
      <c r="CF513" s="2" t="n">
        <v>46.18</v>
      </c>
      <c r="CG513" s="2" t="n">
        <v>46.23</v>
      </c>
      <c r="CH513" s="2" t="n">
        <v>0</v>
      </c>
      <c r="CI513" s="2" t="n">
        <v>56.11</v>
      </c>
      <c r="CJ513" s="2" t="n">
        <v>56.11</v>
      </c>
      <c r="CK513" s="2" t="n">
        <v>0</v>
      </c>
      <c r="CL513" s="2" t="n">
        <v>69.65000000000001</v>
      </c>
      <c r="CM513" s="2" t="n">
        <v>69.65000000000001</v>
      </c>
      <c r="CN513" s="2" t="n">
        <v>0</v>
      </c>
      <c r="CO513" s="2" t="n">
        <v>87.29000000000001</v>
      </c>
      <c r="CP513" s="2" t="n">
        <v>87.29000000000001</v>
      </c>
      <c r="CQ513" s="2" t="n">
        <v>0</v>
      </c>
      <c r="CR513" s="2" t="n">
        <v>95.92</v>
      </c>
      <c r="CS513" s="2" t="n">
        <v>95.92</v>
      </c>
      <c r="CT513" s="2" t="n">
        <v>0</v>
      </c>
      <c r="CU513" s="2" t="n">
        <v>99.48999999999999</v>
      </c>
      <c r="CV513" s="2" t="n">
        <v>99.48999999999999</v>
      </c>
      <c r="CW513" s="2" t="n">
        <v>0</v>
      </c>
      <c r="CX513" s="2" t="n">
        <v>99.91</v>
      </c>
      <c r="CY513" s="2" t="n">
        <v>99.91</v>
      </c>
      <c r="CZ513" s="2" t="n">
        <v>0</v>
      </c>
      <c r="DA513" s="2" t="n">
        <v>100</v>
      </c>
      <c r="DB513" s="2" t="n">
        <v>100</v>
      </c>
      <c r="DC513" s="2" t="n">
        <v>0</v>
      </c>
      <c r="DD513" s="2" t="n">
        <v>100</v>
      </c>
      <c r="DE513" s="2" t="n">
        <v>100</v>
      </c>
      <c r="DF513" s="2" t="n">
        <v>0</v>
      </c>
      <c r="DG513" s="2" t="n">
        <v>100</v>
      </c>
      <c r="DH513" s="2" t="n">
        <v>100</v>
      </c>
      <c r="DI513" s="2" t="n">
        <v>0</v>
      </c>
      <c r="DJ513" s="2" t="n">
        <v>100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0.93</v>
      </c>
      <c r="BF514" s="2" t="n">
        <v>0</v>
      </c>
      <c r="BG514" s="2" t="n">
        <v>0</v>
      </c>
      <c r="BH514" s="2" t="n">
        <v>3.2</v>
      </c>
      <c r="BI514" s="2" t="n">
        <v>3.06</v>
      </c>
      <c r="BJ514" s="2" t="n">
        <v>0</v>
      </c>
      <c r="BK514" s="2" t="n">
        <v>7.13</v>
      </c>
      <c r="BL514" s="2" t="n">
        <v>7</v>
      </c>
      <c r="BM514" s="2" t="n">
        <v>0</v>
      </c>
      <c r="BN514" s="2" t="n">
        <v>10.23</v>
      </c>
      <c r="BO514" s="2" t="n">
        <v>10.23</v>
      </c>
      <c r="BP514" s="2" t="n">
        <v>0</v>
      </c>
      <c r="BQ514" s="2" t="n">
        <v>12.67</v>
      </c>
      <c r="BR514" s="2" t="n">
        <v>12.67</v>
      </c>
      <c r="BS514" s="2" t="n">
        <v>0</v>
      </c>
      <c r="BT514" s="2" t="n">
        <v>13.36</v>
      </c>
      <c r="BU514" s="2" t="n">
        <v>13.36</v>
      </c>
      <c r="BV514" s="2" t="n">
        <v>0</v>
      </c>
      <c r="BW514" s="2" t="n">
        <v>15.66</v>
      </c>
      <c r="BX514" s="2" t="n">
        <v>15.66</v>
      </c>
      <c r="BY514" s="2" t="n">
        <v>0</v>
      </c>
      <c r="BZ514" s="2" t="n">
        <v>19.73</v>
      </c>
      <c r="CA514" s="2" t="n">
        <v>19.73</v>
      </c>
      <c r="CB514" s="2" t="n">
        <v>0</v>
      </c>
      <c r="CC514" s="2" t="n">
        <v>24.28</v>
      </c>
      <c r="CD514" s="2" t="n">
        <v>24.28</v>
      </c>
      <c r="CE514" s="2" t="n">
        <v>0</v>
      </c>
      <c r="CF514" s="2" t="n">
        <v>32.11</v>
      </c>
      <c r="CG514" s="2" t="n">
        <v>32.26</v>
      </c>
      <c r="CH514" s="2" t="n">
        <v>0</v>
      </c>
      <c r="CI514" s="2" t="n">
        <v>40.58</v>
      </c>
      <c r="CJ514" s="2" t="n">
        <v>40.58</v>
      </c>
      <c r="CK514" s="2" t="n">
        <v>0</v>
      </c>
      <c r="CL514" s="2" t="n">
        <v>63.93</v>
      </c>
      <c r="CM514" s="2" t="n">
        <v>63.93</v>
      </c>
      <c r="CN514" s="2" t="n">
        <v>0</v>
      </c>
      <c r="CO514" s="2" t="n">
        <v>89.26000000000001</v>
      </c>
      <c r="CP514" s="2" t="n">
        <v>89.26000000000001</v>
      </c>
      <c r="CQ514" s="2" t="n">
        <v>0</v>
      </c>
      <c r="CR514" s="2" t="n">
        <v>95.62</v>
      </c>
      <c r="CS514" s="2" t="n">
        <v>95.62</v>
      </c>
      <c r="CT514" s="2" t="n">
        <v>0</v>
      </c>
      <c r="CU514" s="2" t="n">
        <v>98.64</v>
      </c>
      <c r="CV514" s="2" t="n">
        <v>98.64</v>
      </c>
      <c r="CW514" s="2" t="n">
        <v>0</v>
      </c>
      <c r="CX514" s="2" t="n">
        <v>99.77</v>
      </c>
      <c r="CY514" s="2" t="n">
        <v>99.77</v>
      </c>
      <c r="CZ514" s="2" t="n">
        <v>0</v>
      </c>
      <c r="DA514" s="2" t="n">
        <v>100</v>
      </c>
      <c r="DB514" s="2" t="n">
        <v>100</v>
      </c>
      <c r="DC514" s="2" t="n">
        <v>0</v>
      </c>
      <c r="DD514" s="2" t="n">
        <v>100</v>
      </c>
      <c r="DE514" s="2" t="n">
        <v>100</v>
      </c>
      <c r="DF514" s="2" t="n">
        <v>0</v>
      </c>
      <c r="DG514" s="2" t="n">
        <v>100</v>
      </c>
      <c r="DH514" s="2" t="n">
        <v>100</v>
      </c>
      <c r="DI514" s="2" t="n">
        <v>0</v>
      </c>
      <c r="DJ514" s="2" t="n">
        <v>100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23.86</v>
      </c>
      <c r="CP515" s="2" t="n">
        <v>23.86</v>
      </c>
      <c r="CQ515" s="2" t="n">
        <v>0</v>
      </c>
      <c r="CR515" s="2" t="n">
        <v>48.86</v>
      </c>
      <c r="CS515" s="2" t="n">
        <v>48.86</v>
      </c>
      <c r="CT515" s="2" t="n">
        <v>0</v>
      </c>
      <c r="CU515" s="2" t="n">
        <v>72.73</v>
      </c>
      <c r="CV515" s="2" t="n">
        <v>72.73</v>
      </c>
      <c r="CW515" s="2" t="n">
        <v>0</v>
      </c>
      <c r="CX515" s="2" t="n">
        <v>95.45</v>
      </c>
      <c r="CY515" s="2" t="n">
        <v>95.45</v>
      </c>
      <c r="CZ515" s="2" t="n">
        <v>0</v>
      </c>
      <c r="DA515" s="2" t="n">
        <v>100</v>
      </c>
      <c r="DB515" s="2" t="n">
        <v>100</v>
      </c>
      <c r="DC515" s="2" t="n">
        <v>0</v>
      </c>
      <c r="DD515" s="2" t="n">
        <v>100</v>
      </c>
      <c r="DE515" s="2" t="n">
        <v>100</v>
      </c>
      <c r="DF515" s="2" t="n">
        <v>0</v>
      </c>
      <c r="DG515" s="2" t="n">
        <v>100</v>
      </c>
      <c r="DH515" s="2" t="n">
        <v>100</v>
      </c>
      <c r="DI515" s="2" t="n">
        <v>0</v>
      </c>
      <c r="DJ515" s="2" t="n">
        <v>100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46.67</v>
      </c>
      <c r="CM516" s="2" t="n">
        <v>46.67</v>
      </c>
      <c r="CN516" s="2" t="n">
        <v>0</v>
      </c>
      <c r="CO516" s="2" t="n">
        <v>100</v>
      </c>
      <c r="CP516" s="2" t="n">
        <v>100</v>
      </c>
      <c r="CQ516" s="2" t="n">
        <v>0</v>
      </c>
      <c r="CR516" s="2" t="n">
        <v>100</v>
      </c>
      <c r="CS516" s="2" t="n">
        <v>100</v>
      </c>
      <c r="CT516" s="2" t="n">
        <v>0</v>
      </c>
      <c r="CU516" s="2" t="n">
        <v>100</v>
      </c>
      <c r="CV516" s="2" t="n">
        <v>100</v>
      </c>
      <c r="CW516" s="2" t="n">
        <v>0</v>
      </c>
      <c r="CX516" s="2" t="n">
        <v>100</v>
      </c>
      <c r="CY516" s="2" t="n">
        <v>100</v>
      </c>
      <c r="CZ516" s="2" t="n">
        <v>0</v>
      </c>
      <c r="DA516" s="2" t="n">
        <v>100</v>
      </c>
      <c r="DB516" s="2" t="n">
        <v>100</v>
      </c>
      <c r="DC516" s="2" t="n">
        <v>0</v>
      </c>
      <c r="DD516" s="2" t="n">
        <v>100</v>
      </c>
      <c r="DE516" s="2" t="n">
        <v>100</v>
      </c>
      <c r="DF516" s="2" t="n">
        <v>0</v>
      </c>
      <c r="DG516" s="2" t="n">
        <v>100</v>
      </c>
      <c r="DH516" s="2" t="n">
        <v>100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46.67</v>
      </c>
      <c r="CM517" s="2" t="n">
        <v>46.67</v>
      </c>
      <c r="CN517" s="2" t="n">
        <v>0</v>
      </c>
      <c r="CO517" s="2" t="n">
        <v>100</v>
      </c>
      <c r="CP517" s="2" t="n">
        <v>100</v>
      </c>
      <c r="CQ517" s="2" t="n">
        <v>0</v>
      </c>
      <c r="CR517" s="2" t="n">
        <v>100</v>
      </c>
      <c r="CS517" s="2" t="n">
        <v>100</v>
      </c>
      <c r="CT517" s="2" t="n">
        <v>0</v>
      </c>
      <c r="CU517" s="2" t="n">
        <v>100</v>
      </c>
      <c r="CV517" s="2" t="n">
        <v>100</v>
      </c>
      <c r="CW517" s="2" t="n">
        <v>0</v>
      </c>
      <c r="CX517" s="2" t="n">
        <v>100</v>
      </c>
      <c r="CY517" s="2" t="n">
        <v>100</v>
      </c>
      <c r="CZ517" s="2" t="n">
        <v>0</v>
      </c>
      <c r="DA517" s="2" t="n">
        <v>100</v>
      </c>
      <c r="DB517" s="2" t="n">
        <v>100</v>
      </c>
      <c r="DC517" s="2" t="n">
        <v>0</v>
      </c>
      <c r="DD517" s="2" t="n">
        <v>100</v>
      </c>
      <c r="DE517" s="2" t="n">
        <v>100</v>
      </c>
      <c r="DF517" s="2" t="n">
        <v>0</v>
      </c>
      <c r="DG517" s="2" t="n">
        <v>100</v>
      </c>
      <c r="DH517" s="2" t="n">
        <v>100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3.27</v>
      </c>
      <c r="BF518" s="2" t="n">
        <v>0</v>
      </c>
      <c r="BG518" s="2" t="n">
        <v>0</v>
      </c>
      <c r="BH518" s="2" t="n">
        <v>9.380000000000001</v>
      </c>
      <c r="BI518" s="2" t="n">
        <v>6.87</v>
      </c>
      <c r="BJ518" s="2" t="n">
        <v>0</v>
      </c>
      <c r="BK518" s="2" t="n">
        <v>15.97</v>
      </c>
      <c r="BL518" s="2" t="n">
        <v>15.97</v>
      </c>
      <c r="BM518" s="2" t="n">
        <v>0</v>
      </c>
      <c r="BN518" s="2" t="n">
        <v>23.24</v>
      </c>
      <c r="BO518" s="2" t="n">
        <v>23.24</v>
      </c>
      <c r="BP518" s="2" t="n">
        <v>0</v>
      </c>
      <c r="BQ518" s="2" t="n">
        <v>23.24</v>
      </c>
      <c r="BR518" s="2" t="n">
        <v>23.24</v>
      </c>
      <c r="BS518" s="2" t="n">
        <v>0</v>
      </c>
      <c r="BT518" s="2" t="n">
        <v>26.87</v>
      </c>
      <c r="BU518" s="2" t="n">
        <v>26.87</v>
      </c>
      <c r="BV518" s="2" t="n">
        <v>0</v>
      </c>
      <c r="BW518" s="2" t="n">
        <v>32.18</v>
      </c>
      <c r="BX518" s="2" t="n">
        <v>32.18</v>
      </c>
      <c r="BY518" s="2" t="n">
        <v>0</v>
      </c>
      <c r="BZ518" s="2" t="n">
        <v>41.87</v>
      </c>
      <c r="CA518" s="2" t="n">
        <v>41.87</v>
      </c>
      <c r="CB518" s="2" t="n">
        <v>0</v>
      </c>
      <c r="CC518" s="2" t="n">
        <v>49.53</v>
      </c>
      <c r="CD518" s="2" t="n">
        <v>49.53</v>
      </c>
      <c r="CE518" s="2" t="n">
        <v>0</v>
      </c>
      <c r="CF518" s="2" t="n">
        <v>59.22</v>
      </c>
      <c r="CG518" s="2" t="n">
        <v>60.02</v>
      </c>
      <c r="CH518" s="2" t="n">
        <v>0</v>
      </c>
      <c r="CI518" s="2" t="n">
        <v>67.48999999999999</v>
      </c>
      <c r="CJ518" s="2" t="n">
        <v>67.48999999999999</v>
      </c>
      <c r="CK518" s="2" t="n">
        <v>0</v>
      </c>
      <c r="CL518" s="2" t="n">
        <v>76.77</v>
      </c>
      <c r="CM518" s="2" t="n">
        <v>76.77</v>
      </c>
      <c r="CN518" s="2" t="n">
        <v>0</v>
      </c>
      <c r="CO518" s="2" t="n">
        <v>87.66</v>
      </c>
      <c r="CP518" s="2" t="n">
        <v>87.66</v>
      </c>
      <c r="CQ518" s="2" t="n">
        <v>0</v>
      </c>
      <c r="CR518" s="2" t="n">
        <v>97.2</v>
      </c>
      <c r="CS518" s="2" t="n">
        <v>97.2</v>
      </c>
      <c r="CT518" s="2" t="n">
        <v>0</v>
      </c>
      <c r="CU518" s="2" t="n">
        <v>100</v>
      </c>
      <c r="CV518" s="2" t="n">
        <v>100</v>
      </c>
      <c r="CW518" s="2" t="n">
        <v>0</v>
      </c>
      <c r="CX518" s="2" t="n">
        <v>100</v>
      </c>
      <c r="CY518" s="2" t="n">
        <v>100</v>
      </c>
      <c r="CZ518" s="2" t="n">
        <v>0</v>
      </c>
      <c r="DA518" s="2" t="n">
        <v>100</v>
      </c>
      <c r="DB518" s="2" t="n">
        <v>100</v>
      </c>
      <c r="DC518" s="2" t="n">
        <v>0</v>
      </c>
      <c r="DD518" s="2" t="n">
        <v>100</v>
      </c>
      <c r="DE518" s="2" t="n">
        <v>100</v>
      </c>
      <c r="DF518" s="2" t="n">
        <v>0</v>
      </c>
      <c r="DG518" s="2" t="n">
        <v>100</v>
      </c>
      <c r="DH518" s="2" t="n">
        <v>100</v>
      </c>
      <c r="DI518" s="2" t="n">
        <v>0</v>
      </c>
      <c r="DJ518" s="2" t="n">
        <v>100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3.27</v>
      </c>
      <c r="BF519" s="2" t="n">
        <v>0</v>
      </c>
      <c r="BG519" s="2" t="n">
        <v>0</v>
      </c>
      <c r="BH519" s="2" t="n">
        <v>9.380000000000001</v>
      </c>
      <c r="BI519" s="2" t="n">
        <v>6.87</v>
      </c>
      <c r="BJ519" s="2" t="n">
        <v>0</v>
      </c>
      <c r="BK519" s="2" t="n">
        <v>15.97</v>
      </c>
      <c r="BL519" s="2" t="n">
        <v>15.97</v>
      </c>
      <c r="BM519" s="2" t="n">
        <v>0</v>
      </c>
      <c r="BN519" s="2" t="n">
        <v>23.24</v>
      </c>
      <c r="BO519" s="2" t="n">
        <v>23.24</v>
      </c>
      <c r="BP519" s="2" t="n">
        <v>0</v>
      </c>
      <c r="BQ519" s="2" t="n">
        <v>23.24</v>
      </c>
      <c r="BR519" s="2" t="n">
        <v>23.24</v>
      </c>
      <c r="BS519" s="2" t="n">
        <v>0</v>
      </c>
      <c r="BT519" s="2" t="n">
        <v>26.87</v>
      </c>
      <c r="BU519" s="2" t="n">
        <v>26.87</v>
      </c>
      <c r="BV519" s="2" t="n">
        <v>0</v>
      </c>
      <c r="BW519" s="2" t="n">
        <v>32.18</v>
      </c>
      <c r="BX519" s="2" t="n">
        <v>32.18</v>
      </c>
      <c r="BY519" s="2" t="n">
        <v>0</v>
      </c>
      <c r="BZ519" s="2" t="n">
        <v>41.87</v>
      </c>
      <c r="CA519" s="2" t="n">
        <v>41.87</v>
      </c>
      <c r="CB519" s="2" t="n">
        <v>0</v>
      </c>
      <c r="CC519" s="2" t="n">
        <v>49.53</v>
      </c>
      <c r="CD519" s="2" t="n">
        <v>49.53</v>
      </c>
      <c r="CE519" s="2" t="n">
        <v>0</v>
      </c>
      <c r="CF519" s="2" t="n">
        <v>59.22</v>
      </c>
      <c r="CG519" s="2" t="n">
        <v>60.02</v>
      </c>
      <c r="CH519" s="2" t="n">
        <v>0</v>
      </c>
      <c r="CI519" s="2" t="n">
        <v>67.48999999999999</v>
      </c>
      <c r="CJ519" s="2" t="n">
        <v>67.48999999999999</v>
      </c>
      <c r="CK519" s="2" t="n">
        <v>0</v>
      </c>
      <c r="CL519" s="2" t="n">
        <v>76.77</v>
      </c>
      <c r="CM519" s="2" t="n">
        <v>76.77</v>
      </c>
      <c r="CN519" s="2" t="n">
        <v>0</v>
      </c>
      <c r="CO519" s="2" t="n">
        <v>87.66</v>
      </c>
      <c r="CP519" s="2" t="n">
        <v>87.66</v>
      </c>
      <c r="CQ519" s="2" t="n">
        <v>0</v>
      </c>
      <c r="CR519" s="2" t="n">
        <v>97.2</v>
      </c>
      <c r="CS519" s="2" t="n">
        <v>97.2</v>
      </c>
      <c r="CT519" s="2" t="n">
        <v>0</v>
      </c>
      <c r="CU519" s="2" t="n">
        <v>100</v>
      </c>
      <c r="CV519" s="2" t="n">
        <v>100</v>
      </c>
      <c r="CW519" s="2" t="n">
        <v>0</v>
      </c>
      <c r="CX519" s="2" t="n">
        <v>100</v>
      </c>
      <c r="CY519" s="2" t="n">
        <v>100</v>
      </c>
      <c r="CZ519" s="2" t="n">
        <v>0</v>
      </c>
      <c r="DA519" s="2" t="n">
        <v>100</v>
      </c>
      <c r="DB519" s="2" t="n">
        <v>100</v>
      </c>
      <c r="DC519" s="2" t="n">
        <v>0</v>
      </c>
      <c r="DD519" s="2" t="n">
        <v>100</v>
      </c>
      <c r="DE519" s="2" t="n">
        <v>100</v>
      </c>
      <c r="DF519" s="2" t="n">
        <v>0</v>
      </c>
      <c r="DG519" s="2" t="n">
        <v>100</v>
      </c>
      <c r="DH519" s="2" t="n">
        <v>100</v>
      </c>
      <c r="DI519" s="2" t="n">
        <v>0</v>
      </c>
      <c r="DJ519" s="2" t="n">
        <v>100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17/08/2026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0.9399999999999999</v>
      </c>
      <c r="BF520" s="2" t="n">
        <v>0</v>
      </c>
      <c r="BG520" s="2" t="n">
        <v>0</v>
      </c>
      <c r="BH520" s="2" t="n">
        <v>4.29</v>
      </c>
      <c r="BI520" s="2" t="n">
        <v>5.31</v>
      </c>
      <c r="BJ520" s="2" t="n">
        <v>0</v>
      </c>
      <c r="BK520" s="2" t="n">
        <v>12.42</v>
      </c>
      <c r="BL520" s="2" t="n">
        <v>12</v>
      </c>
      <c r="BM520" s="2" t="n">
        <v>0</v>
      </c>
      <c r="BN520" s="2" t="n">
        <v>17.63</v>
      </c>
      <c r="BO520" s="2" t="n">
        <v>17.63</v>
      </c>
      <c r="BP520" s="2" t="n">
        <v>0</v>
      </c>
      <c r="BQ520" s="2" t="n">
        <v>25.01</v>
      </c>
      <c r="BR520" s="2" t="n">
        <v>25.01</v>
      </c>
      <c r="BS520" s="2" t="n">
        <v>0</v>
      </c>
      <c r="BT520" s="2" t="n">
        <v>25.01</v>
      </c>
      <c r="BU520" s="2" t="n">
        <v>25.01</v>
      </c>
      <c r="BV520" s="2" t="n">
        <v>0</v>
      </c>
      <c r="BW520" s="2" t="n">
        <v>28.92</v>
      </c>
      <c r="BX520" s="2" t="n">
        <v>28.92</v>
      </c>
      <c r="BY520" s="2" t="n">
        <v>0</v>
      </c>
      <c r="BZ520" s="2" t="n">
        <v>35.68</v>
      </c>
      <c r="CA520" s="2" t="n">
        <v>35.68</v>
      </c>
      <c r="CB520" s="2" t="n">
        <v>0</v>
      </c>
      <c r="CC520" s="2" t="n">
        <v>45.06</v>
      </c>
      <c r="CD520" s="2" t="n">
        <v>45.06</v>
      </c>
      <c r="CE520" s="2" t="n">
        <v>0</v>
      </c>
      <c r="CF520" s="2" t="n">
        <v>54.62</v>
      </c>
      <c r="CG520" s="2" t="n">
        <v>54.62</v>
      </c>
      <c r="CH520" s="2" t="n">
        <v>0</v>
      </c>
      <c r="CI520" s="2" t="n">
        <v>65.43000000000001</v>
      </c>
      <c r="CJ520" s="2" t="n">
        <v>65.43000000000001</v>
      </c>
      <c r="CK520" s="2" t="n">
        <v>0</v>
      </c>
      <c r="CL520" s="2" t="n">
        <v>73.08</v>
      </c>
      <c r="CM520" s="2" t="n">
        <v>73.08</v>
      </c>
      <c r="CN520" s="2" t="n">
        <v>0</v>
      </c>
      <c r="CO520" s="2" t="n">
        <v>86.09999999999999</v>
      </c>
      <c r="CP520" s="2" t="n">
        <v>86.09999999999999</v>
      </c>
      <c r="CQ520" s="2" t="n">
        <v>0</v>
      </c>
      <c r="CR520" s="2" t="n">
        <v>96.09</v>
      </c>
      <c r="CS520" s="2" t="n">
        <v>96.09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17/08/2026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0.9399999999999999</v>
      </c>
      <c r="BF521" s="2" t="n">
        <v>0</v>
      </c>
      <c r="BG521" s="2" t="n">
        <v>0</v>
      </c>
      <c r="BH521" s="2" t="n">
        <v>4.29</v>
      </c>
      <c r="BI521" s="2" t="n">
        <v>5.31</v>
      </c>
      <c r="BJ521" s="2" t="n">
        <v>0</v>
      </c>
      <c r="BK521" s="2" t="n">
        <v>12.42</v>
      </c>
      <c r="BL521" s="2" t="n">
        <v>12</v>
      </c>
      <c r="BM521" s="2" t="n">
        <v>0</v>
      </c>
      <c r="BN521" s="2" t="n">
        <v>17.63</v>
      </c>
      <c r="BO521" s="2" t="n">
        <v>17.63</v>
      </c>
      <c r="BP521" s="2" t="n">
        <v>0</v>
      </c>
      <c r="BQ521" s="2" t="n">
        <v>25.01</v>
      </c>
      <c r="BR521" s="2" t="n">
        <v>25.01</v>
      </c>
      <c r="BS521" s="2" t="n">
        <v>0</v>
      </c>
      <c r="BT521" s="2" t="n">
        <v>25.01</v>
      </c>
      <c r="BU521" s="2" t="n">
        <v>25.01</v>
      </c>
      <c r="BV521" s="2" t="n">
        <v>0</v>
      </c>
      <c r="BW521" s="2" t="n">
        <v>28.92</v>
      </c>
      <c r="BX521" s="2" t="n">
        <v>28.92</v>
      </c>
      <c r="BY521" s="2" t="n">
        <v>0</v>
      </c>
      <c r="BZ521" s="2" t="n">
        <v>35.68</v>
      </c>
      <c r="CA521" s="2" t="n">
        <v>35.68</v>
      </c>
      <c r="CB521" s="2" t="n">
        <v>0</v>
      </c>
      <c r="CC521" s="2" t="n">
        <v>45.06</v>
      </c>
      <c r="CD521" s="2" t="n">
        <v>45.06</v>
      </c>
      <c r="CE521" s="2" t="n">
        <v>0</v>
      </c>
      <c r="CF521" s="2" t="n">
        <v>54.62</v>
      </c>
      <c r="CG521" s="2" t="n">
        <v>54.62</v>
      </c>
      <c r="CH521" s="2" t="n">
        <v>0</v>
      </c>
      <c r="CI521" s="2" t="n">
        <v>65.43000000000001</v>
      </c>
      <c r="CJ521" s="2" t="n">
        <v>65.43000000000001</v>
      </c>
      <c r="CK521" s="2" t="n">
        <v>0</v>
      </c>
      <c r="CL521" s="2" t="n">
        <v>73.08</v>
      </c>
      <c r="CM521" s="2" t="n">
        <v>73.08</v>
      </c>
      <c r="CN521" s="2" t="n">
        <v>0</v>
      </c>
      <c r="CO521" s="2" t="n">
        <v>86.09999999999999</v>
      </c>
      <c r="CP521" s="2" t="n">
        <v>86.09999999999999</v>
      </c>
      <c r="CQ521" s="2" t="n">
        <v>0</v>
      </c>
      <c r="CR521" s="2" t="n">
        <v>96.09</v>
      </c>
      <c r="CS521" s="2" t="n">
        <v>96.09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28.33</v>
      </c>
      <c r="CG522" s="2" t="n">
        <v>28.33</v>
      </c>
      <c r="CH522" s="2" t="n">
        <v>0</v>
      </c>
      <c r="CI522" s="2" t="n">
        <v>61.67</v>
      </c>
      <c r="CJ522" s="2" t="n">
        <v>61.67</v>
      </c>
      <c r="CK522" s="2" t="n">
        <v>0</v>
      </c>
      <c r="CL522" s="2" t="n">
        <v>98.33</v>
      </c>
      <c r="CM522" s="2" t="n">
        <v>98.33</v>
      </c>
      <c r="CN522" s="2" t="n">
        <v>0</v>
      </c>
      <c r="CO522" s="2" t="n">
        <v>100</v>
      </c>
      <c r="CP522" s="2" t="n">
        <v>100</v>
      </c>
      <c r="CQ522" s="2" t="n">
        <v>0</v>
      </c>
      <c r="CR522" s="2" t="n">
        <v>100</v>
      </c>
      <c r="CS522" s="2" t="n">
        <v>100</v>
      </c>
      <c r="CT522" s="2" t="n">
        <v>0</v>
      </c>
      <c r="CU522" s="2" t="n">
        <v>100</v>
      </c>
      <c r="CV522" s="2" t="n">
        <v>100</v>
      </c>
      <c r="CW522" s="2" t="n">
        <v>0</v>
      </c>
      <c r="CX522" s="2" t="n">
        <v>100</v>
      </c>
      <c r="CY522" s="2" t="n">
        <v>100</v>
      </c>
      <c r="CZ522" s="2" t="n">
        <v>0</v>
      </c>
      <c r="DA522" s="2" t="n">
        <v>100</v>
      </c>
      <c r="DB522" s="2" t="n">
        <v>100</v>
      </c>
      <c r="DC522" s="2" t="n">
        <v>0</v>
      </c>
      <c r="DD522" s="2" t="n">
        <v>100</v>
      </c>
      <c r="DE522" s="2" t="n">
        <v>100</v>
      </c>
      <c r="DF522" s="2" t="n">
        <v>0</v>
      </c>
      <c r="DG522" s="2" t="n">
        <v>100</v>
      </c>
      <c r="DH522" s="2" t="n">
        <v>100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46.67</v>
      </c>
      <c r="CM523" s="2" t="n">
        <v>46.67</v>
      </c>
      <c r="CN523" s="2" t="n">
        <v>0</v>
      </c>
      <c r="CO523" s="2" t="n">
        <v>100</v>
      </c>
      <c r="CP523" s="2" t="n">
        <v>100</v>
      </c>
      <c r="CQ523" s="2" t="n">
        <v>0</v>
      </c>
      <c r="CR523" s="2" t="n">
        <v>100</v>
      </c>
      <c r="CS523" s="2" t="n">
        <v>100</v>
      </c>
      <c r="CT523" s="2" t="n">
        <v>0</v>
      </c>
      <c r="CU523" s="2" t="n">
        <v>100</v>
      </c>
      <c r="CV523" s="2" t="n">
        <v>100</v>
      </c>
      <c r="CW523" s="2" t="n">
        <v>0</v>
      </c>
      <c r="CX523" s="2" t="n">
        <v>100</v>
      </c>
      <c r="CY523" s="2" t="n">
        <v>100</v>
      </c>
      <c r="CZ523" s="2" t="n">
        <v>0</v>
      </c>
      <c r="DA523" s="2" t="n">
        <v>100</v>
      </c>
      <c r="DB523" s="2" t="n">
        <v>100</v>
      </c>
      <c r="DC523" s="2" t="n">
        <v>0</v>
      </c>
      <c r="DD523" s="2" t="n">
        <v>100</v>
      </c>
      <c r="DE523" s="2" t="n">
        <v>100</v>
      </c>
      <c r="DF523" s="2" t="n">
        <v>0</v>
      </c>
      <c r="DG523" s="2" t="n">
        <v>100</v>
      </c>
      <c r="DH523" s="2" t="n">
        <v>100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17/08/2026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0.9399999999999999</v>
      </c>
      <c r="BF524" s="2" t="n">
        <v>0</v>
      </c>
      <c r="BG524" s="2" t="n">
        <v>0</v>
      </c>
      <c r="BH524" s="2" t="n">
        <v>4.29</v>
      </c>
      <c r="BI524" s="2" t="n">
        <v>5.31</v>
      </c>
      <c r="BJ524" s="2" t="n">
        <v>0</v>
      </c>
      <c r="BK524" s="2" t="n">
        <v>12.42</v>
      </c>
      <c r="BL524" s="2" t="n">
        <v>12</v>
      </c>
      <c r="BM524" s="2" t="n">
        <v>0</v>
      </c>
      <c r="BN524" s="2" t="n">
        <v>17.63</v>
      </c>
      <c r="BO524" s="2" t="n">
        <v>17.63</v>
      </c>
      <c r="BP524" s="2" t="n">
        <v>0</v>
      </c>
      <c r="BQ524" s="2" t="n">
        <v>25.01</v>
      </c>
      <c r="BR524" s="2" t="n">
        <v>25.01</v>
      </c>
      <c r="BS524" s="2" t="n">
        <v>0</v>
      </c>
      <c r="BT524" s="2" t="n">
        <v>25.01</v>
      </c>
      <c r="BU524" s="2" t="n">
        <v>25.01</v>
      </c>
      <c r="BV524" s="2" t="n">
        <v>0</v>
      </c>
      <c r="BW524" s="2" t="n">
        <v>28.92</v>
      </c>
      <c r="BX524" s="2" t="n">
        <v>28.92</v>
      </c>
      <c r="BY524" s="2" t="n">
        <v>0</v>
      </c>
      <c r="BZ524" s="2" t="n">
        <v>35.68</v>
      </c>
      <c r="CA524" s="2" t="n">
        <v>35.68</v>
      </c>
      <c r="CB524" s="2" t="n">
        <v>0</v>
      </c>
      <c r="CC524" s="2" t="n">
        <v>45.06</v>
      </c>
      <c r="CD524" s="2" t="n">
        <v>45.06</v>
      </c>
      <c r="CE524" s="2" t="n">
        <v>0</v>
      </c>
      <c r="CF524" s="2" t="n">
        <v>54.62</v>
      </c>
      <c r="CG524" s="2" t="n">
        <v>54.62</v>
      </c>
      <c r="CH524" s="2" t="n">
        <v>0</v>
      </c>
      <c r="CI524" s="2" t="n">
        <v>65.43000000000001</v>
      </c>
      <c r="CJ524" s="2" t="n">
        <v>65.43000000000001</v>
      </c>
      <c r="CK524" s="2" t="n">
        <v>0</v>
      </c>
      <c r="CL524" s="2" t="n">
        <v>73.08</v>
      </c>
      <c r="CM524" s="2" t="n">
        <v>73.08</v>
      </c>
      <c r="CN524" s="2" t="n">
        <v>0</v>
      </c>
      <c r="CO524" s="2" t="n">
        <v>86.09999999999999</v>
      </c>
      <c r="CP524" s="2" t="n">
        <v>86.09999999999999</v>
      </c>
      <c r="CQ524" s="2" t="n">
        <v>0</v>
      </c>
      <c r="CR524" s="2" t="n">
        <v>96.09</v>
      </c>
      <c r="CS524" s="2" t="n">
        <v>96.09</v>
      </c>
      <c r="CT524" s="2" t="n">
        <v>0</v>
      </c>
      <c r="CU524" s="2" t="n">
        <v>100</v>
      </c>
      <c r="CV524" s="2" t="n">
        <v>100</v>
      </c>
      <c r="CW524" s="2" t="n">
        <v>0</v>
      </c>
      <c r="CX524" s="2" t="n">
        <v>100</v>
      </c>
      <c r="CY524" s="2" t="n">
        <v>100</v>
      </c>
      <c r="CZ524" s="2" t="n">
        <v>0</v>
      </c>
      <c r="DA524" s="2" t="n">
        <v>100</v>
      </c>
      <c r="DB524" s="2" t="n">
        <v>100</v>
      </c>
      <c r="DC524" s="2" t="n">
        <v>0</v>
      </c>
      <c r="DD524" s="2" t="n">
        <v>100</v>
      </c>
      <c r="DE524" s="2" t="n">
        <v>100</v>
      </c>
      <c r="DF524" s="2" t="n">
        <v>0</v>
      </c>
      <c r="DG524" s="2" t="n">
        <v>100</v>
      </c>
      <c r="DH524" s="2" t="n">
        <v>100</v>
      </c>
      <c r="DI524" s="2" t="n">
        <v>0</v>
      </c>
      <c r="DJ524" s="2" t="n">
        <v>100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17/08/2026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0.9399999999999999</v>
      </c>
      <c r="BF525" s="2" t="n">
        <v>0</v>
      </c>
      <c r="BG525" s="2" t="n">
        <v>0</v>
      </c>
      <c r="BH525" s="2" t="n">
        <v>4.29</v>
      </c>
      <c r="BI525" s="2" t="n">
        <v>5.31</v>
      </c>
      <c r="BJ525" s="2" t="n">
        <v>0</v>
      </c>
      <c r="BK525" s="2" t="n">
        <v>12.42</v>
      </c>
      <c r="BL525" s="2" t="n">
        <v>12</v>
      </c>
      <c r="BM525" s="2" t="n">
        <v>0</v>
      </c>
      <c r="BN525" s="2" t="n">
        <v>17.63</v>
      </c>
      <c r="BO525" s="2" t="n">
        <v>17.63</v>
      </c>
      <c r="BP525" s="2" t="n">
        <v>0</v>
      </c>
      <c r="BQ525" s="2" t="n">
        <v>25.01</v>
      </c>
      <c r="BR525" s="2" t="n">
        <v>25.01</v>
      </c>
      <c r="BS525" s="2" t="n">
        <v>0</v>
      </c>
      <c r="BT525" s="2" t="n">
        <v>25.01</v>
      </c>
      <c r="BU525" s="2" t="n">
        <v>25.01</v>
      </c>
      <c r="BV525" s="2" t="n">
        <v>0</v>
      </c>
      <c r="BW525" s="2" t="n">
        <v>28.92</v>
      </c>
      <c r="BX525" s="2" t="n">
        <v>28.92</v>
      </c>
      <c r="BY525" s="2" t="n">
        <v>0</v>
      </c>
      <c r="BZ525" s="2" t="n">
        <v>35.68</v>
      </c>
      <c r="CA525" s="2" t="n">
        <v>35.68</v>
      </c>
      <c r="CB525" s="2" t="n">
        <v>0</v>
      </c>
      <c r="CC525" s="2" t="n">
        <v>45.06</v>
      </c>
      <c r="CD525" s="2" t="n">
        <v>45.06</v>
      </c>
      <c r="CE525" s="2" t="n">
        <v>0</v>
      </c>
      <c r="CF525" s="2" t="n">
        <v>54.62</v>
      </c>
      <c r="CG525" s="2" t="n">
        <v>54.62</v>
      </c>
      <c r="CH525" s="2" t="n">
        <v>0</v>
      </c>
      <c r="CI525" s="2" t="n">
        <v>65.43000000000001</v>
      </c>
      <c r="CJ525" s="2" t="n">
        <v>65.43000000000001</v>
      </c>
      <c r="CK525" s="2" t="n">
        <v>0</v>
      </c>
      <c r="CL525" s="2" t="n">
        <v>73.08</v>
      </c>
      <c r="CM525" s="2" t="n">
        <v>73.08</v>
      </c>
      <c r="CN525" s="2" t="n">
        <v>0</v>
      </c>
      <c r="CO525" s="2" t="n">
        <v>86.09999999999999</v>
      </c>
      <c r="CP525" s="2" t="n">
        <v>86.09999999999999</v>
      </c>
      <c r="CQ525" s="2" t="n">
        <v>0</v>
      </c>
      <c r="CR525" s="2" t="n">
        <v>96.09</v>
      </c>
      <c r="CS525" s="2" t="n">
        <v>96.09</v>
      </c>
      <c r="CT525" s="2" t="n">
        <v>0</v>
      </c>
      <c r="CU525" s="2" t="n">
        <v>100</v>
      </c>
      <c r="CV525" s="2" t="n">
        <v>100</v>
      </c>
      <c r="CW525" s="2" t="n">
        <v>0</v>
      </c>
      <c r="CX525" s="2" t="n">
        <v>100</v>
      </c>
      <c r="CY525" s="2" t="n">
        <v>100</v>
      </c>
      <c r="CZ525" s="2" t="n">
        <v>0</v>
      </c>
      <c r="DA525" s="2" t="n">
        <v>100</v>
      </c>
      <c r="DB525" s="2" t="n">
        <v>100</v>
      </c>
      <c r="DC525" s="2" t="n">
        <v>0</v>
      </c>
      <c r="DD525" s="2" t="n">
        <v>100</v>
      </c>
      <c r="DE525" s="2" t="n">
        <v>100</v>
      </c>
      <c r="DF525" s="2" t="n">
        <v>0</v>
      </c>
      <c r="DG525" s="2" t="n">
        <v>100</v>
      </c>
      <c r="DH525" s="2" t="n">
        <v>100</v>
      </c>
      <c r="DI525" s="2" t="n">
        <v>0</v>
      </c>
      <c r="DJ525" s="2" t="n">
        <v>100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17/08/2026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0.9399999999999999</v>
      </c>
      <c r="BF526" s="2" t="n">
        <v>0</v>
      </c>
      <c r="BG526" s="2" t="n">
        <v>0</v>
      </c>
      <c r="BH526" s="2" t="n">
        <v>4.29</v>
      </c>
      <c r="BI526" s="2" t="n">
        <v>5.31</v>
      </c>
      <c r="BJ526" s="2" t="n">
        <v>0</v>
      </c>
      <c r="BK526" s="2" t="n">
        <v>12.42</v>
      </c>
      <c r="BL526" s="2" t="n">
        <v>12</v>
      </c>
      <c r="BM526" s="2" t="n">
        <v>0</v>
      </c>
      <c r="BN526" s="2" t="n">
        <v>17.63</v>
      </c>
      <c r="BO526" s="2" t="n">
        <v>17.63</v>
      </c>
      <c r="BP526" s="2" t="n">
        <v>0</v>
      </c>
      <c r="BQ526" s="2" t="n">
        <v>25.01</v>
      </c>
      <c r="BR526" s="2" t="n">
        <v>25.01</v>
      </c>
      <c r="BS526" s="2" t="n">
        <v>0</v>
      </c>
      <c r="BT526" s="2" t="n">
        <v>25.01</v>
      </c>
      <c r="BU526" s="2" t="n">
        <v>25.01</v>
      </c>
      <c r="BV526" s="2" t="n">
        <v>0</v>
      </c>
      <c r="BW526" s="2" t="n">
        <v>28.92</v>
      </c>
      <c r="BX526" s="2" t="n">
        <v>28.92</v>
      </c>
      <c r="BY526" s="2" t="n">
        <v>0</v>
      </c>
      <c r="BZ526" s="2" t="n">
        <v>35.68</v>
      </c>
      <c r="CA526" s="2" t="n">
        <v>35.68</v>
      </c>
      <c r="CB526" s="2" t="n">
        <v>0</v>
      </c>
      <c r="CC526" s="2" t="n">
        <v>45.06</v>
      </c>
      <c r="CD526" s="2" t="n">
        <v>45.06</v>
      </c>
      <c r="CE526" s="2" t="n">
        <v>0</v>
      </c>
      <c r="CF526" s="2" t="n">
        <v>54.62</v>
      </c>
      <c r="CG526" s="2" t="n">
        <v>54.62</v>
      </c>
      <c r="CH526" s="2" t="n">
        <v>0</v>
      </c>
      <c r="CI526" s="2" t="n">
        <v>65.43000000000001</v>
      </c>
      <c r="CJ526" s="2" t="n">
        <v>65.43000000000001</v>
      </c>
      <c r="CK526" s="2" t="n">
        <v>0</v>
      </c>
      <c r="CL526" s="2" t="n">
        <v>73.08</v>
      </c>
      <c r="CM526" s="2" t="n">
        <v>73.08</v>
      </c>
      <c r="CN526" s="2" t="n">
        <v>0</v>
      </c>
      <c r="CO526" s="2" t="n">
        <v>86.09999999999999</v>
      </c>
      <c r="CP526" s="2" t="n">
        <v>86.09999999999999</v>
      </c>
      <c r="CQ526" s="2" t="n">
        <v>0</v>
      </c>
      <c r="CR526" s="2" t="n">
        <v>96.09</v>
      </c>
      <c r="CS526" s="2" t="n">
        <v>96.09</v>
      </c>
      <c r="CT526" s="2" t="n">
        <v>0</v>
      </c>
      <c r="CU526" s="2" t="n">
        <v>100</v>
      </c>
      <c r="CV526" s="2" t="n">
        <v>100</v>
      </c>
      <c r="CW526" s="2" t="n">
        <v>0</v>
      </c>
      <c r="CX526" s="2" t="n">
        <v>100</v>
      </c>
      <c r="CY526" s="2" t="n">
        <v>100</v>
      </c>
      <c r="CZ526" s="2" t="n">
        <v>0</v>
      </c>
      <c r="DA526" s="2" t="n">
        <v>100</v>
      </c>
      <c r="DB526" s="2" t="n">
        <v>100</v>
      </c>
      <c r="DC526" s="2" t="n">
        <v>0</v>
      </c>
      <c r="DD526" s="2" t="n">
        <v>100</v>
      </c>
      <c r="DE526" s="2" t="n">
        <v>100</v>
      </c>
      <c r="DF526" s="2" t="n">
        <v>0</v>
      </c>
      <c r="DG526" s="2" t="n">
        <v>100</v>
      </c>
      <c r="DH526" s="2" t="n">
        <v>100</v>
      </c>
      <c r="DI526" s="2" t="n">
        <v>0</v>
      </c>
      <c r="DJ526" s="2" t="n">
        <v>100</v>
      </c>
      <c r="DK526" s="2" t="n">
        <v>100</v>
      </c>
      <c r="DL526" s="2" t="n">
        <v>0</v>
      </c>
      <c r="DM526" s="2" t="n">
        <v>100</v>
      </c>
      <c r="DN526" s="2" t="n">
        <v>100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17/08/2026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0.9399999999999999</v>
      </c>
      <c r="BF527" s="2" t="n">
        <v>0</v>
      </c>
      <c r="BG527" s="2" t="n">
        <v>0</v>
      </c>
      <c r="BH527" s="2" t="n">
        <v>4.29</v>
      </c>
      <c r="BI527" s="2" t="n">
        <v>5.31</v>
      </c>
      <c r="BJ527" s="2" t="n">
        <v>0</v>
      </c>
      <c r="BK527" s="2" t="n">
        <v>12.42</v>
      </c>
      <c r="BL527" s="2" t="n">
        <v>12</v>
      </c>
      <c r="BM527" s="2" t="n">
        <v>0</v>
      </c>
      <c r="BN527" s="2" t="n">
        <v>17.63</v>
      </c>
      <c r="BO527" s="2" t="n">
        <v>17.63</v>
      </c>
      <c r="BP527" s="2" t="n">
        <v>0</v>
      </c>
      <c r="BQ527" s="2" t="n">
        <v>25.01</v>
      </c>
      <c r="BR527" s="2" t="n">
        <v>25.01</v>
      </c>
      <c r="BS527" s="2" t="n">
        <v>0</v>
      </c>
      <c r="BT527" s="2" t="n">
        <v>25.01</v>
      </c>
      <c r="BU527" s="2" t="n">
        <v>25.01</v>
      </c>
      <c r="BV527" s="2" t="n">
        <v>0</v>
      </c>
      <c r="BW527" s="2" t="n">
        <v>28.92</v>
      </c>
      <c r="BX527" s="2" t="n">
        <v>28.92</v>
      </c>
      <c r="BY527" s="2" t="n">
        <v>0</v>
      </c>
      <c r="BZ527" s="2" t="n">
        <v>35.68</v>
      </c>
      <c r="CA527" s="2" t="n">
        <v>35.68</v>
      </c>
      <c r="CB527" s="2" t="n">
        <v>0</v>
      </c>
      <c r="CC527" s="2" t="n">
        <v>45.06</v>
      </c>
      <c r="CD527" s="2" t="n">
        <v>45.06</v>
      </c>
      <c r="CE527" s="2" t="n">
        <v>0</v>
      </c>
      <c r="CF527" s="2" t="n">
        <v>54.62</v>
      </c>
      <c r="CG527" s="2" t="n">
        <v>54.62</v>
      </c>
      <c r="CH527" s="2" t="n">
        <v>0</v>
      </c>
      <c r="CI527" s="2" t="n">
        <v>65.43000000000001</v>
      </c>
      <c r="CJ527" s="2" t="n">
        <v>65.43000000000001</v>
      </c>
      <c r="CK527" s="2" t="n">
        <v>0</v>
      </c>
      <c r="CL527" s="2" t="n">
        <v>73.08</v>
      </c>
      <c r="CM527" s="2" t="n">
        <v>73.08</v>
      </c>
      <c r="CN527" s="2" t="n">
        <v>0</v>
      </c>
      <c r="CO527" s="2" t="n">
        <v>86.09999999999999</v>
      </c>
      <c r="CP527" s="2" t="n">
        <v>86.09999999999999</v>
      </c>
      <c r="CQ527" s="2" t="n">
        <v>0</v>
      </c>
      <c r="CR527" s="2" t="n">
        <v>96.09</v>
      </c>
      <c r="CS527" s="2" t="n">
        <v>96.09</v>
      </c>
      <c r="CT527" s="2" t="n">
        <v>0</v>
      </c>
      <c r="CU527" s="2" t="n">
        <v>100</v>
      </c>
      <c r="CV527" s="2" t="n">
        <v>100</v>
      </c>
      <c r="CW527" s="2" t="n">
        <v>0</v>
      </c>
      <c r="CX527" s="2" t="n">
        <v>100</v>
      </c>
      <c r="CY527" s="2" t="n">
        <v>100</v>
      </c>
      <c r="CZ527" s="2" t="n">
        <v>0</v>
      </c>
      <c r="DA527" s="2" t="n">
        <v>100</v>
      </c>
      <c r="DB527" s="2" t="n">
        <v>100</v>
      </c>
      <c r="DC527" s="2" t="n">
        <v>0</v>
      </c>
      <c r="DD527" s="2" t="n">
        <v>100</v>
      </c>
      <c r="DE527" s="2" t="n">
        <v>100</v>
      </c>
      <c r="DF527" s="2" t="n">
        <v>0</v>
      </c>
      <c r="DG527" s="2" t="n">
        <v>100</v>
      </c>
      <c r="DH527" s="2" t="n">
        <v>100</v>
      </c>
      <c r="DI527" s="2" t="n">
        <v>0</v>
      </c>
      <c r="DJ527" s="2" t="n">
        <v>100</v>
      </c>
      <c r="DK527" s="2" t="n">
        <v>100</v>
      </c>
      <c r="DL527" s="2" t="n">
        <v>0</v>
      </c>
      <c r="DM527" s="2" t="n">
        <v>100</v>
      </c>
      <c r="DN527" s="2" t="n">
        <v>100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17/08/2026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0.9399999999999999</v>
      </c>
      <c r="BF528" s="2" t="n">
        <v>0</v>
      </c>
      <c r="BG528" s="2" t="n">
        <v>0</v>
      </c>
      <c r="BH528" s="2" t="n">
        <v>4.29</v>
      </c>
      <c r="BI528" s="2" t="n">
        <v>5.31</v>
      </c>
      <c r="BJ528" s="2" t="n">
        <v>0</v>
      </c>
      <c r="BK528" s="2" t="n">
        <v>12.42</v>
      </c>
      <c r="BL528" s="2" t="n">
        <v>12</v>
      </c>
      <c r="BM528" s="2" t="n">
        <v>0</v>
      </c>
      <c r="BN528" s="2" t="n">
        <v>17.63</v>
      </c>
      <c r="BO528" s="2" t="n">
        <v>17.63</v>
      </c>
      <c r="BP528" s="2" t="n">
        <v>0</v>
      </c>
      <c r="BQ528" s="2" t="n">
        <v>25.01</v>
      </c>
      <c r="BR528" s="2" t="n">
        <v>25.01</v>
      </c>
      <c r="BS528" s="2" t="n">
        <v>0</v>
      </c>
      <c r="BT528" s="2" t="n">
        <v>25.01</v>
      </c>
      <c r="BU528" s="2" t="n">
        <v>25.01</v>
      </c>
      <c r="BV528" s="2" t="n">
        <v>0</v>
      </c>
      <c r="BW528" s="2" t="n">
        <v>28.92</v>
      </c>
      <c r="BX528" s="2" t="n">
        <v>28.92</v>
      </c>
      <c r="BY528" s="2" t="n">
        <v>0</v>
      </c>
      <c r="BZ528" s="2" t="n">
        <v>35.68</v>
      </c>
      <c r="CA528" s="2" t="n">
        <v>35.68</v>
      </c>
      <c r="CB528" s="2" t="n">
        <v>0</v>
      </c>
      <c r="CC528" s="2" t="n">
        <v>45.06</v>
      </c>
      <c r="CD528" s="2" t="n">
        <v>45.06</v>
      </c>
      <c r="CE528" s="2" t="n">
        <v>0</v>
      </c>
      <c r="CF528" s="2" t="n">
        <v>54.62</v>
      </c>
      <c r="CG528" s="2" t="n">
        <v>54.62</v>
      </c>
      <c r="CH528" s="2" t="n">
        <v>0</v>
      </c>
      <c r="CI528" s="2" t="n">
        <v>65.43000000000001</v>
      </c>
      <c r="CJ528" s="2" t="n">
        <v>65.43000000000001</v>
      </c>
      <c r="CK528" s="2" t="n">
        <v>0</v>
      </c>
      <c r="CL528" s="2" t="n">
        <v>73.08</v>
      </c>
      <c r="CM528" s="2" t="n">
        <v>73.08</v>
      </c>
      <c r="CN528" s="2" t="n">
        <v>0</v>
      </c>
      <c r="CO528" s="2" t="n">
        <v>86.09999999999999</v>
      </c>
      <c r="CP528" s="2" t="n">
        <v>86.09999999999999</v>
      </c>
      <c r="CQ528" s="2" t="n">
        <v>0</v>
      </c>
      <c r="CR528" s="2" t="n">
        <v>96.09</v>
      </c>
      <c r="CS528" s="2" t="n">
        <v>96.09</v>
      </c>
      <c r="CT528" s="2" t="n">
        <v>0</v>
      </c>
      <c r="CU528" s="2" t="n">
        <v>100</v>
      </c>
      <c r="CV528" s="2" t="n">
        <v>100</v>
      </c>
      <c r="CW528" s="2" t="n">
        <v>0</v>
      </c>
      <c r="CX528" s="2" t="n">
        <v>100</v>
      </c>
      <c r="CY528" s="2" t="n">
        <v>100</v>
      </c>
      <c r="CZ528" s="2" t="n">
        <v>0</v>
      </c>
      <c r="DA528" s="2" t="n">
        <v>100</v>
      </c>
      <c r="DB528" s="2" t="n">
        <v>100</v>
      </c>
      <c r="DC528" s="2" t="n">
        <v>0</v>
      </c>
      <c r="DD528" s="2" t="n">
        <v>100</v>
      </c>
      <c r="DE528" s="2" t="n">
        <v>100</v>
      </c>
      <c r="DF528" s="2" t="n">
        <v>0</v>
      </c>
      <c r="DG528" s="2" t="n">
        <v>100</v>
      </c>
      <c r="DH528" s="2" t="n">
        <v>100</v>
      </c>
      <c r="DI528" s="2" t="n">
        <v>0</v>
      </c>
      <c r="DJ528" s="2" t="n">
        <v>100</v>
      </c>
      <c r="DK528" s="2" t="n">
        <v>100</v>
      </c>
      <c r="DL528" s="2" t="n">
        <v>0</v>
      </c>
      <c r="DM528" s="2" t="n">
        <v>100</v>
      </c>
      <c r="DN528" s="2" t="n">
        <v>100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17/08/2026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0.9399999999999999</v>
      </c>
      <c r="BF529" s="2" t="n">
        <v>0</v>
      </c>
      <c r="BG529" s="2" t="n">
        <v>0</v>
      </c>
      <c r="BH529" s="2" t="n">
        <v>4.29</v>
      </c>
      <c r="BI529" s="2" t="n">
        <v>5.31</v>
      </c>
      <c r="BJ529" s="2" t="n">
        <v>0</v>
      </c>
      <c r="BK529" s="2" t="n">
        <v>12.42</v>
      </c>
      <c r="BL529" s="2" t="n">
        <v>12</v>
      </c>
      <c r="BM529" s="2" t="n">
        <v>0</v>
      </c>
      <c r="BN529" s="2" t="n">
        <v>17.63</v>
      </c>
      <c r="BO529" s="2" t="n">
        <v>17.63</v>
      </c>
      <c r="BP529" s="2" t="n">
        <v>0</v>
      </c>
      <c r="BQ529" s="2" t="n">
        <v>25.01</v>
      </c>
      <c r="BR529" s="2" t="n">
        <v>25.01</v>
      </c>
      <c r="BS529" s="2" t="n">
        <v>0</v>
      </c>
      <c r="BT529" s="2" t="n">
        <v>25.01</v>
      </c>
      <c r="BU529" s="2" t="n">
        <v>25.01</v>
      </c>
      <c r="BV529" s="2" t="n">
        <v>0</v>
      </c>
      <c r="BW529" s="2" t="n">
        <v>28.92</v>
      </c>
      <c r="BX529" s="2" t="n">
        <v>28.92</v>
      </c>
      <c r="BY529" s="2" t="n">
        <v>0</v>
      </c>
      <c r="BZ529" s="2" t="n">
        <v>35.68</v>
      </c>
      <c r="CA529" s="2" t="n">
        <v>35.68</v>
      </c>
      <c r="CB529" s="2" t="n">
        <v>0</v>
      </c>
      <c r="CC529" s="2" t="n">
        <v>45.06</v>
      </c>
      <c r="CD529" s="2" t="n">
        <v>45.06</v>
      </c>
      <c r="CE529" s="2" t="n">
        <v>0</v>
      </c>
      <c r="CF529" s="2" t="n">
        <v>54.62</v>
      </c>
      <c r="CG529" s="2" t="n">
        <v>54.62</v>
      </c>
      <c r="CH529" s="2" t="n">
        <v>0</v>
      </c>
      <c r="CI529" s="2" t="n">
        <v>65.43000000000001</v>
      </c>
      <c r="CJ529" s="2" t="n">
        <v>65.43000000000001</v>
      </c>
      <c r="CK529" s="2" t="n">
        <v>0</v>
      </c>
      <c r="CL529" s="2" t="n">
        <v>73.08</v>
      </c>
      <c r="CM529" s="2" t="n">
        <v>73.08</v>
      </c>
      <c r="CN529" s="2" t="n">
        <v>0</v>
      </c>
      <c r="CO529" s="2" t="n">
        <v>86.09999999999999</v>
      </c>
      <c r="CP529" s="2" t="n">
        <v>86.09999999999999</v>
      </c>
      <c r="CQ529" s="2" t="n">
        <v>0</v>
      </c>
      <c r="CR529" s="2" t="n">
        <v>96.09</v>
      </c>
      <c r="CS529" s="2" t="n">
        <v>96.09</v>
      </c>
      <c r="CT529" s="2" t="n">
        <v>0</v>
      </c>
      <c r="CU529" s="2" t="n">
        <v>100</v>
      </c>
      <c r="CV529" s="2" t="n">
        <v>100</v>
      </c>
      <c r="CW529" s="2" t="n">
        <v>0</v>
      </c>
      <c r="CX529" s="2" t="n">
        <v>100</v>
      </c>
      <c r="CY529" s="2" t="n">
        <v>100</v>
      </c>
      <c r="CZ529" s="2" t="n">
        <v>0</v>
      </c>
      <c r="DA529" s="2" t="n">
        <v>100</v>
      </c>
      <c r="DB529" s="2" t="n">
        <v>100</v>
      </c>
      <c r="DC529" s="2" t="n">
        <v>0</v>
      </c>
      <c r="DD529" s="2" t="n">
        <v>100</v>
      </c>
      <c r="DE529" s="2" t="n">
        <v>100</v>
      </c>
      <c r="DF529" s="2" t="n">
        <v>0</v>
      </c>
      <c r="DG529" s="2" t="n">
        <v>100</v>
      </c>
      <c r="DH529" s="2" t="n">
        <v>100</v>
      </c>
      <c r="DI529" s="2" t="n">
        <v>0</v>
      </c>
      <c r="DJ529" s="2" t="n">
        <v>100</v>
      </c>
      <c r="DK529" s="2" t="n">
        <v>100</v>
      </c>
      <c r="DL529" s="2" t="n">
        <v>0</v>
      </c>
      <c r="DM529" s="2" t="n">
        <v>100</v>
      </c>
      <c r="DN529" s="2" t="n">
        <v>100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17/08/2026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0.9399999999999999</v>
      </c>
      <c r="BF530" s="2" t="n">
        <v>0</v>
      </c>
      <c r="BG530" s="2" t="n">
        <v>0</v>
      </c>
      <c r="BH530" s="2" t="n">
        <v>4.29</v>
      </c>
      <c r="BI530" s="2" t="n">
        <v>5.31</v>
      </c>
      <c r="BJ530" s="2" t="n">
        <v>0</v>
      </c>
      <c r="BK530" s="2" t="n">
        <v>12.42</v>
      </c>
      <c r="BL530" s="2" t="n">
        <v>12</v>
      </c>
      <c r="BM530" s="2" t="n">
        <v>0</v>
      </c>
      <c r="BN530" s="2" t="n">
        <v>17.63</v>
      </c>
      <c r="BO530" s="2" t="n">
        <v>17.63</v>
      </c>
      <c r="BP530" s="2" t="n">
        <v>0</v>
      </c>
      <c r="BQ530" s="2" t="n">
        <v>25.01</v>
      </c>
      <c r="BR530" s="2" t="n">
        <v>25.01</v>
      </c>
      <c r="BS530" s="2" t="n">
        <v>0</v>
      </c>
      <c r="BT530" s="2" t="n">
        <v>25.01</v>
      </c>
      <c r="BU530" s="2" t="n">
        <v>25.01</v>
      </c>
      <c r="BV530" s="2" t="n">
        <v>0</v>
      </c>
      <c r="BW530" s="2" t="n">
        <v>28.92</v>
      </c>
      <c r="BX530" s="2" t="n">
        <v>28.92</v>
      </c>
      <c r="BY530" s="2" t="n">
        <v>0</v>
      </c>
      <c r="BZ530" s="2" t="n">
        <v>35.68</v>
      </c>
      <c r="CA530" s="2" t="n">
        <v>35.68</v>
      </c>
      <c r="CB530" s="2" t="n">
        <v>0</v>
      </c>
      <c r="CC530" s="2" t="n">
        <v>45.06</v>
      </c>
      <c r="CD530" s="2" t="n">
        <v>45.06</v>
      </c>
      <c r="CE530" s="2" t="n">
        <v>0</v>
      </c>
      <c r="CF530" s="2" t="n">
        <v>54.62</v>
      </c>
      <c r="CG530" s="2" t="n">
        <v>54.62</v>
      </c>
      <c r="CH530" s="2" t="n">
        <v>0</v>
      </c>
      <c r="CI530" s="2" t="n">
        <v>65.43000000000001</v>
      </c>
      <c r="CJ530" s="2" t="n">
        <v>65.43000000000001</v>
      </c>
      <c r="CK530" s="2" t="n">
        <v>0</v>
      </c>
      <c r="CL530" s="2" t="n">
        <v>73.08</v>
      </c>
      <c r="CM530" s="2" t="n">
        <v>73.08</v>
      </c>
      <c r="CN530" s="2" t="n">
        <v>0</v>
      </c>
      <c r="CO530" s="2" t="n">
        <v>86.09999999999999</v>
      </c>
      <c r="CP530" s="2" t="n">
        <v>86.09999999999999</v>
      </c>
      <c r="CQ530" s="2" t="n">
        <v>0</v>
      </c>
      <c r="CR530" s="2" t="n">
        <v>96.09</v>
      </c>
      <c r="CS530" s="2" t="n">
        <v>96.09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17/08/2026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0.9399999999999999</v>
      </c>
      <c r="BF531" s="2" t="n">
        <v>0</v>
      </c>
      <c r="BG531" s="2" t="n">
        <v>0</v>
      </c>
      <c r="BH531" s="2" t="n">
        <v>4.29</v>
      </c>
      <c r="BI531" s="2" t="n">
        <v>5.31</v>
      </c>
      <c r="BJ531" s="2" t="n">
        <v>0</v>
      </c>
      <c r="BK531" s="2" t="n">
        <v>12.42</v>
      </c>
      <c r="BL531" s="2" t="n">
        <v>12</v>
      </c>
      <c r="BM531" s="2" t="n">
        <v>0</v>
      </c>
      <c r="BN531" s="2" t="n">
        <v>17.63</v>
      </c>
      <c r="BO531" s="2" t="n">
        <v>17.63</v>
      </c>
      <c r="BP531" s="2" t="n">
        <v>0</v>
      </c>
      <c r="BQ531" s="2" t="n">
        <v>25.01</v>
      </c>
      <c r="BR531" s="2" t="n">
        <v>25.01</v>
      </c>
      <c r="BS531" s="2" t="n">
        <v>0</v>
      </c>
      <c r="BT531" s="2" t="n">
        <v>25.01</v>
      </c>
      <c r="BU531" s="2" t="n">
        <v>25.01</v>
      </c>
      <c r="BV531" s="2" t="n">
        <v>0</v>
      </c>
      <c r="BW531" s="2" t="n">
        <v>28.92</v>
      </c>
      <c r="BX531" s="2" t="n">
        <v>28.92</v>
      </c>
      <c r="BY531" s="2" t="n">
        <v>0</v>
      </c>
      <c r="BZ531" s="2" t="n">
        <v>35.68</v>
      </c>
      <c r="CA531" s="2" t="n">
        <v>35.68</v>
      </c>
      <c r="CB531" s="2" t="n">
        <v>0</v>
      </c>
      <c r="CC531" s="2" t="n">
        <v>45.06</v>
      </c>
      <c r="CD531" s="2" t="n">
        <v>45.06</v>
      </c>
      <c r="CE531" s="2" t="n">
        <v>0</v>
      </c>
      <c r="CF531" s="2" t="n">
        <v>54.62</v>
      </c>
      <c r="CG531" s="2" t="n">
        <v>54.62</v>
      </c>
      <c r="CH531" s="2" t="n">
        <v>0</v>
      </c>
      <c r="CI531" s="2" t="n">
        <v>65.43000000000001</v>
      </c>
      <c r="CJ531" s="2" t="n">
        <v>65.43000000000001</v>
      </c>
      <c r="CK531" s="2" t="n">
        <v>0</v>
      </c>
      <c r="CL531" s="2" t="n">
        <v>73.08</v>
      </c>
      <c r="CM531" s="2" t="n">
        <v>73.08</v>
      </c>
      <c r="CN531" s="2" t="n">
        <v>0</v>
      </c>
      <c r="CO531" s="2" t="n">
        <v>86.09999999999999</v>
      </c>
      <c r="CP531" s="2" t="n">
        <v>86.09999999999999</v>
      </c>
      <c r="CQ531" s="2" t="n">
        <v>0</v>
      </c>
      <c r="CR531" s="2" t="n">
        <v>96.09</v>
      </c>
      <c r="CS531" s="2" t="n">
        <v>96.09</v>
      </c>
      <c r="CT531" s="2" t="n">
        <v>0</v>
      </c>
      <c r="CU531" s="2" t="n">
        <v>100</v>
      </c>
      <c r="CV531" s="2" t="n">
        <v>100</v>
      </c>
      <c r="CW531" s="2" t="n">
        <v>0</v>
      </c>
      <c r="CX531" s="2" t="n">
        <v>100</v>
      </c>
      <c r="CY531" s="2" t="n">
        <v>100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17/08/2026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0.9399999999999999</v>
      </c>
      <c r="BF532" s="2" t="n">
        <v>0</v>
      </c>
      <c r="BG532" s="2" t="n">
        <v>0</v>
      </c>
      <c r="BH532" s="2" t="n">
        <v>4.29</v>
      </c>
      <c r="BI532" s="2" t="n">
        <v>5.31</v>
      </c>
      <c r="BJ532" s="2" t="n">
        <v>0</v>
      </c>
      <c r="BK532" s="2" t="n">
        <v>12.42</v>
      </c>
      <c r="BL532" s="2" t="n">
        <v>12</v>
      </c>
      <c r="BM532" s="2" t="n">
        <v>0</v>
      </c>
      <c r="BN532" s="2" t="n">
        <v>17.63</v>
      </c>
      <c r="BO532" s="2" t="n">
        <v>17.63</v>
      </c>
      <c r="BP532" s="2" t="n">
        <v>0</v>
      </c>
      <c r="BQ532" s="2" t="n">
        <v>25.01</v>
      </c>
      <c r="BR532" s="2" t="n">
        <v>25.01</v>
      </c>
      <c r="BS532" s="2" t="n">
        <v>0</v>
      </c>
      <c r="BT532" s="2" t="n">
        <v>25.01</v>
      </c>
      <c r="BU532" s="2" t="n">
        <v>25.01</v>
      </c>
      <c r="BV532" s="2" t="n">
        <v>0</v>
      </c>
      <c r="BW532" s="2" t="n">
        <v>28.92</v>
      </c>
      <c r="BX532" s="2" t="n">
        <v>28.92</v>
      </c>
      <c r="BY532" s="2" t="n">
        <v>0</v>
      </c>
      <c r="BZ532" s="2" t="n">
        <v>35.68</v>
      </c>
      <c r="CA532" s="2" t="n">
        <v>35.68</v>
      </c>
      <c r="CB532" s="2" t="n">
        <v>0</v>
      </c>
      <c r="CC532" s="2" t="n">
        <v>45.06</v>
      </c>
      <c r="CD532" s="2" t="n">
        <v>45.06</v>
      </c>
      <c r="CE532" s="2" t="n">
        <v>0</v>
      </c>
      <c r="CF532" s="2" t="n">
        <v>54.62</v>
      </c>
      <c r="CG532" s="2" t="n">
        <v>54.62</v>
      </c>
      <c r="CH532" s="2" t="n">
        <v>0</v>
      </c>
      <c r="CI532" s="2" t="n">
        <v>65.43000000000001</v>
      </c>
      <c r="CJ532" s="2" t="n">
        <v>65.43000000000001</v>
      </c>
      <c r="CK532" s="2" t="n">
        <v>0</v>
      </c>
      <c r="CL532" s="2" t="n">
        <v>73.08</v>
      </c>
      <c r="CM532" s="2" t="n">
        <v>73.08</v>
      </c>
      <c r="CN532" s="2" t="n">
        <v>0</v>
      </c>
      <c r="CO532" s="2" t="n">
        <v>86.09999999999999</v>
      </c>
      <c r="CP532" s="2" t="n">
        <v>86.09999999999999</v>
      </c>
      <c r="CQ532" s="2" t="n">
        <v>0</v>
      </c>
      <c r="CR532" s="2" t="n">
        <v>96.09</v>
      </c>
      <c r="CS532" s="2" t="n">
        <v>96.09</v>
      </c>
      <c r="CT532" s="2" t="n">
        <v>0</v>
      </c>
      <c r="CU532" s="2" t="n">
        <v>100</v>
      </c>
      <c r="CV532" s="2" t="n">
        <v>100</v>
      </c>
      <c r="CW532" s="2" t="n">
        <v>0</v>
      </c>
      <c r="CX532" s="2" t="n">
        <v>100</v>
      </c>
      <c r="CY532" s="2" t="n">
        <v>100</v>
      </c>
      <c r="CZ532" s="2" t="n">
        <v>0</v>
      </c>
      <c r="DA532" s="2" t="n">
        <v>100</v>
      </c>
      <c r="DB532" s="2" t="n">
        <v>100</v>
      </c>
      <c r="DC532" s="2" t="n">
        <v>0</v>
      </c>
      <c r="DD532" s="2" t="n">
        <v>100</v>
      </c>
      <c r="DE532" s="2" t="n">
        <v>100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17/08/2026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0.9399999999999999</v>
      </c>
      <c r="BF533" s="2" t="n">
        <v>0</v>
      </c>
      <c r="BG533" s="2" t="n">
        <v>0</v>
      </c>
      <c r="BH533" s="2" t="n">
        <v>4.29</v>
      </c>
      <c r="BI533" s="2" t="n">
        <v>5.31</v>
      </c>
      <c r="BJ533" s="2" t="n">
        <v>0</v>
      </c>
      <c r="BK533" s="2" t="n">
        <v>12.42</v>
      </c>
      <c r="BL533" s="2" t="n">
        <v>12</v>
      </c>
      <c r="BM533" s="2" t="n">
        <v>0</v>
      </c>
      <c r="BN533" s="2" t="n">
        <v>17.63</v>
      </c>
      <c r="BO533" s="2" t="n">
        <v>17.63</v>
      </c>
      <c r="BP533" s="2" t="n">
        <v>0</v>
      </c>
      <c r="BQ533" s="2" t="n">
        <v>25.01</v>
      </c>
      <c r="BR533" s="2" t="n">
        <v>25.01</v>
      </c>
      <c r="BS533" s="2" t="n">
        <v>0</v>
      </c>
      <c r="BT533" s="2" t="n">
        <v>25.01</v>
      </c>
      <c r="BU533" s="2" t="n">
        <v>25.01</v>
      </c>
      <c r="BV533" s="2" t="n">
        <v>0</v>
      </c>
      <c r="BW533" s="2" t="n">
        <v>28.92</v>
      </c>
      <c r="BX533" s="2" t="n">
        <v>28.92</v>
      </c>
      <c r="BY533" s="2" t="n">
        <v>0</v>
      </c>
      <c r="BZ533" s="2" t="n">
        <v>35.68</v>
      </c>
      <c r="CA533" s="2" t="n">
        <v>35.68</v>
      </c>
      <c r="CB533" s="2" t="n">
        <v>0</v>
      </c>
      <c r="CC533" s="2" t="n">
        <v>45.06</v>
      </c>
      <c r="CD533" s="2" t="n">
        <v>45.06</v>
      </c>
      <c r="CE533" s="2" t="n">
        <v>0</v>
      </c>
      <c r="CF533" s="2" t="n">
        <v>54.62</v>
      </c>
      <c r="CG533" s="2" t="n">
        <v>54.62</v>
      </c>
      <c r="CH533" s="2" t="n">
        <v>0</v>
      </c>
      <c r="CI533" s="2" t="n">
        <v>65.43000000000001</v>
      </c>
      <c r="CJ533" s="2" t="n">
        <v>65.43000000000001</v>
      </c>
      <c r="CK533" s="2" t="n">
        <v>0</v>
      </c>
      <c r="CL533" s="2" t="n">
        <v>73.08</v>
      </c>
      <c r="CM533" s="2" t="n">
        <v>73.08</v>
      </c>
      <c r="CN533" s="2" t="n">
        <v>0</v>
      </c>
      <c r="CO533" s="2" t="n">
        <v>86.09999999999999</v>
      </c>
      <c r="CP533" s="2" t="n">
        <v>86.09999999999999</v>
      </c>
      <c r="CQ533" s="2" t="n">
        <v>0</v>
      </c>
      <c r="CR533" s="2" t="n">
        <v>96.09</v>
      </c>
      <c r="CS533" s="2" t="n">
        <v>96.09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17/08/2026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0.9399999999999999</v>
      </c>
      <c r="BF534" s="2" t="n">
        <v>0</v>
      </c>
      <c r="BG534" s="2" t="n">
        <v>0</v>
      </c>
      <c r="BH534" s="2" t="n">
        <v>4.29</v>
      </c>
      <c r="BI534" s="2" t="n">
        <v>5.31</v>
      </c>
      <c r="BJ534" s="2" t="n">
        <v>0</v>
      </c>
      <c r="BK534" s="2" t="n">
        <v>12.42</v>
      </c>
      <c r="BL534" s="2" t="n">
        <v>12</v>
      </c>
      <c r="BM534" s="2" t="n">
        <v>0</v>
      </c>
      <c r="BN534" s="2" t="n">
        <v>17.63</v>
      </c>
      <c r="BO534" s="2" t="n">
        <v>17.63</v>
      </c>
      <c r="BP534" s="2" t="n">
        <v>0</v>
      </c>
      <c r="BQ534" s="2" t="n">
        <v>25.01</v>
      </c>
      <c r="BR534" s="2" t="n">
        <v>25.01</v>
      </c>
      <c r="BS534" s="2" t="n">
        <v>0</v>
      </c>
      <c r="BT534" s="2" t="n">
        <v>25.01</v>
      </c>
      <c r="BU534" s="2" t="n">
        <v>25.01</v>
      </c>
      <c r="BV534" s="2" t="n">
        <v>0</v>
      </c>
      <c r="BW534" s="2" t="n">
        <v>28.92</v>
      </c>
      <c r="BX534" s="2" t="n">
        <v>28.92</v>
      </c>
      <c r="BY534" s="2" t="n">
        <v>0</v>
      </c>
      <c r="BZ534" s="2" t="n">
        <v>35.68</v>
      </c>
      <c r="CA534" s="2" t="n">
        <v>35.68</v>
      </c>
      <c r="CB534" s="2" t="n">
        <v>0</v>
      </c>
      <c r="CC534" s="2" t="n">
        <v>45.06</v>
      </c>
      <c r="CD534" s="2" t="n">
        <v>45.06</v>
      </c>
      <c r="CE534" s="2" t="n">
        <v>0</v>
      </c>
      <c r="CF534" s="2" t="n">
        <v>54.62</v>
      </c>
      <c r="CG534" s="2" t="n">
        <v>54.62</v>
      </c>
      <c r="CH534" s="2" t="n">
        <v>0</v>
      </c>
      <c r="CI534" s="2" t="n">
        <v>65.43000000000001</v>
      </c>
      <c r="CJ534" s="2" t="n">
        <v>65.43000000000001</v>
      </c>
      <c r="CK534" s="2" t="n">
        <v>0</v>
      </c>
      <c r="CL534" s="2" t="n">
        <v>73.08</v>
      </c>
      <c r="CM534" s="2" t="n">
        <v>73.08</v>
      </c>
      <c r="CN534" s="2" t="n">
        <v>0</v>
      </c>
      <c r="CO534" s="2" t="n">
        <v>86.09999999999999</v>
      </c>
      <c r="CP534" s="2" t="n">
        <v>86.09999999999999</v>
      </c>
      <c r="CQ534" s="2" t="n">
        <v>0</v>
      </c>
      <c r="CR534" s="2" t="n">
        <v>96.09</v>
      </c>
      <c r="CS534" s="2" t="n">
        <v>96.09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17/08/2026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0.9399999999999999</v>
      </c>
      <c r="BF535" s="2" t="n">
        <v>0</v>
      </c>
      <c r="BG535" s="2" t="n">
        <v>0</v>
      </c>
      <c r="BH535" s="2" t="n">
        <v>4.29</v>
      </c>
      <c r="BI535" s="2" t="n">
        <v>5.31</v>
      </c>
      <c r="BJ535" s="2" t="n">
        <v>0</v>
      </c>
      <c r="BK535" s="2" t="n">
        <v>12.42</v>
      </c>
      <c r="BL535" s="2" t="n">
        <v>12</v>
      </c>
      <c r="BM535" s="2" t="n">
        <v>0</v>
      </c>
      <c r="BN535" s="2" t="n">
        <v>17.63</v>
      </c>
      <c r="BO535" s="2" t="n">
        <v>17.63</v>
      </c>
      <c r="BP535" s="2" t="n">
        <v>0</v>
      </c>
      <c r="BQ535" s="2" t="n">
        <v>25.01</v>
      </c>
      <c r="BR535" s="2" t="n">
        <v>25.01</v>
      </c>
      <c r="BS535" s="2" t="n">
        <v>0</v>
      </c>
      <c r="BT535" s="2" t="n">
        <v>25.01</v>
      </c>
      <c r="BU535" s="2" t="n">
        <v>25.01</v>
      </c>
      <c r="BV535" s="2" t="n">
        <v>0</v>
      </c>
      <c r="BW535" s="2" t="n">
        <v>28.92</v>
      </c>
      <c r="BX535" s="2" t="n">
        <v>28.92</v>
      </c>
      <c r="BY535" s="2" t="n">
        <v>0</v>
      </c>
      <c r="BZ535" s="2" t="n">
        <v>35.68</v>
      </c>
      <c r="CA535" s="2" t="n">
        <v>35.68</v>
      </c>
      <c r="CB535" s="2" t="n">
        <v>0</v>
      </c>
      <c r="CC535" s="2" t="n">
        <v>45.06</v>
      </c>
      <c r="CD535" s="2" t="n">
        <v>45.06</v>
      </c>
      <c r="CE535" s="2" t="n">
        <v>0</v>
      </c>
      <c r="CF535" s="2" t="n">
        <v>54.62</v>
      </c>
      <c r="CG535" s="2" t="n">
        <v>54.62</v>
      </c>
      <c r="CH535" s="2" t="n">
        <v>0</v>
      </c>
      <c r="CI535" s="2" t="n">
        <v>65.43000000000001</v>
      </c>
      <c r="CJ535" s="2" t="n">
        <v>65.43000000000001</v>
      </c>
      <c r="CK535" s="2" t="n">
        <v>0</v>
      </c>
      <c r="CL535" s="2" t="n">
        <v>73.08</v>
      </c>
      <c r="CM535" s="2" t="n">
        <v>73.08</v>
      </c>
      <c r="CN535" s="2" t="n">
        <v>0</v>
      </c>
      <c r="CO535" s="2" t="n">
        <v>86.09999999999999</v>
      </c>
      <c r="CP535" s="2" t="n">
        <v>86.09999999999999</v>
      </c>
      <c r="CQ535" s="2" t="n">
        <v>0</v>
      </c>
      <c r="CR535" s="2" t="n">
        <v>96.09</v>
      </c>
      <c r="CS535" s="2" t="n">
        <v>96.09</v>
      </c>
      <c r="CT535" s="2" t="n">
        <v>0</v>
      </c>
      <c r="CU535" s="2" t="n">
        <v>100</v>
      </c>
      <c r="CV535" s="2" t="n">
        <v>100</v>
      </c>
      <c r="CW535" s="2" t="n">
        <v>0</v>
      </c>
      <c r="CX535" s="2" t="n">
        <v>100</v>
      </c>
      <c r="CY535" s="2" t="n">
        <v>100</v>
      </c>
      <c r="CZ535" s="2" t="n">
        <v>0</v>
      </c>
      <c r="DA535" s="2" t="n">
        <v>100</v>
      </c>
      <c r="DB535" s="2" t="n">
        <v>100</v>
      </c>
      <c r="DC535" s="2" t="n">
        <v>0</v>
      </c>
      <c r="DD535" s="2" t="n">
        <v>100</v>
      </c>
      <c r="DE535" s="2" t="n">
        <v>100</v>
      </c>
      <c r="DF535" s="2" t="n">
        <v>0</v>
      </c>
      <c r="DG535" s="2" t="n">
        <v>100</v>
      </c>
      <c r="DH535" s="2" t="n">
        <v>100</v>
      </c>
      <c r="DI535" s="2" t="n">
        <v>0</v>
      </c>
      <c r="DJ535" s="2" t="n">
        <v>100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17/08/2026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0.9399999999999999</v>
      </c>
      <c r="BF536" s="2" t="n">
        <v>0</v>
      </c>
      <c r="BG536" s="2" t="n">
        <v>0</v>
      </c>
      <c r="BH536" s="2" t="n">
        <v>4.29</v>
      </c>
      <c r="BI536" s="2" t="n">
        <v>5.31</v>
      </c>
      <c r="BJ536" s="2" t="n">
        <v>0</v>
      </c>
      <c r="BK536" s="2" t="n">
        <v>12.42</v>
      </c>
      <c r="BL536" s="2" t="n">
        <v>12</v>
      </c>
      <c r="BM536" s="2" t="n">
        <v>0</v>
      </c>
      <c r="BN536" s="2" t="n">
        <v>17.63</v>
      </c>
      <c r="BO536" s="2" t="n">
        <v>17.63</v>
      </c>
      <c r="BP536" s="2" t="n">
        <v>0</v>
      </c>
      <c r="BQ536" s="2" t="n">
        <v>25.01</v>
      </c>
      <c r="BR536" s="2" t="n">
        <v>25.01</v>
      </c>
      <c r="BS536" s="2" t="n">
        <v>0</v>
      </c>
      <c r="BT536" s="2" t="n">
        <v>25.01</v>
      </c>
      <c r="BU536" s="2" t="n">
        <v>25.01</v>
      </c>
      <c r="BV536" s="2" t="n">
        <v>0</v>
      </c>
      <c r="BW536" s="2" t="n">
        <v>28.92</v>
      </c>
      <c r="BX536" s="2" t="n">
        <v>28.92</v>
      </c>
      <c r="BY536" s="2" t="n">
        <v>0</v>
      </c>
      <c r="BZ536" s="2" t="n">
        <v>35.68</v>
      </c>
      <c r="CA536" s="2" t="n">
        <v>35.68</v>
      </c>
      <c r="CB536" s="2" t="n">
        <v>0</v>
      </c>
      <c r="CC536" s="2" t="n">
        <v>45.06</v>
      </c>
      <c r="CD536" s="2" t="n">
        <v>45.06</v>
      </c>
      <c r="CE536" s="2" t="n">
        <v>0</v>
      </c>
      <c r="CF536" s="2" t="n">
        <v>54.62</v>
      </c>
      <c r="CG536" s="2" t="n">
        <v>54.62</v>
      </c>
      <c r="CH536" s="2" t="n">
        <v>0</v>
      </c>
      <c r="CI536" s="2" t="n">
        <v>65.43000000000001</v>
      </c>
      <c r="CJ536" s="2" t="n">
        <v>65.43000000000001</v>
      </c>
      <c r="CK536" s="2" t="n">
        <v>0</v>
      </c>
      <c r="CL536" s="2" t="n">
        <v>73.08</v>
      </c>
      <c r="CM536" s="2" t="n">
        <v>73.08</v>
      </c>
      <c r="CN536" s="2" t="n">
        <v>0</v>
      </c>
      <c r="CO536" s="2" t="n">
        <v>86.09999999999999</v>
      </c>
      <c r="CP536" s="2" t="n">
        <v>86.09999999999999</v>
      </c>
      <c r="CQ536" s="2" t="n">
        <v>0</v>
      </c>
      <c r="CR536" s="2" t="n">
        <v>96.09</v>
      </c>
      <c r="CS536" s="2" t="n">
        <v>96.09</v>
      </c>
      <c r="CT536" s="2" t="n">
        <v>0</v>
      </c>
      <c r="CU536" s="2" t="n">
        <v>100</v>
      </c>
      <c r="CV536" s="2" t="n">
        <v>100</v>
      </c>
      <c r="CW536" s="2" t="n">
        <v>0</v>
      </c>
      <c r="CX536" s="2" t="n">
        <v>100</v>
      </c>
      <c r="CY536" s="2" t="n">
        <v>100</v>
      </c>
      <c r="CZ536" s="2" t="n">
        <v>0</v>
      </c>
      <c r="DA536" s="2" t="n">
        <v>100</v>
      </c>
      <c r="DB536" s="2" t="n">
        <v>100</v>
      </c>
      <c r="DC536" s="2" t="n">
        <v>0</v>
      </c>
      <c r="DD536" s="2" t="n">
        <v>100</v>
      </c>
      <c r="DE536" s="2" t="n">
        <v>100</v>
      </c>
      <c r="DF536" s="2" t="n">
        <v>0</v>
      </c>
      <c r="DG536" s="2" t="n">
        <v>100</v>
      </c>
      <c r="DH536" s="2" t="n">
        <v>100</v>
      </c>
      <c r="DI536" s="2" t="n">
        <v>0</v>
      </c>
      <c r="DJ536" s="2" t="n">
        <v>100</v>
      </c>
      <c r="DK536" s="2" t="n">
        <v>100</v>
      </c>
      <c r="DL536" s="2" t="n">
        <v>0</v>
      </c>
      <c r="DM536" s="2" t="n">
        <v>100</v>
      </c>
      <c r="DN536" s="2" t="n">
        <v>100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17/08/2026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0.9399999999999999</v>
      </c>
      <c r="BF537" s="2" t="n">
        <v>0</v>
      </c>
      <c r="BG537" s="2" t="n">
        <v>0</v>
      </c>
      <c r="BH537" s="2" t="n">
        <v>4.29</v>
      </c>
      <c r="BI537" s="2" t="n">
        <v>5.31</v>
      </c>
      <c r="BJ537" s="2" t="n">
        <v>0</v>
      </c>
      <c r="BK537" s="2" t="n">
        <v>12.42</v>
      </c>
      <c r="BL537" s="2" t="n">
        <v>12</v>
      </c>
      <c r="BM537" s="2" t="n">
        <v>0</v>
      </c>
      <c r="BN537" s="2" t="n">
        <v>17.63</v>
      </c>
      <c r="BO537" s="2" t="n">
        <v>17.63</v>
      </c>
      <c r="BP537" s="2" t="n">
        <v>0</v>
      </c>
      <c r="BQ537" s="2" t="n">
        <v>25.01</v>
      </c>
      <c r="BR537" s="2" t="n">
        <v>25.01</v>
      </c>
      <c r="BS537" s="2" t="n">
        <v>0</v>
      </c>
      <c r="BT537" s="2" t="n">
        <v>25.01</v>
      </c>
      <c r="BU537" s="2" t="n">
        <v>25.01</v>
      </c>
      <c r="BV537" s="2" t="n">
        <v>0</v>
      </c>
      <c r="BW537" s="2" t="n">
        <v>28.92</v>
      </c>
      <c r="BX537" s="2" t="n">
        <v>28.92</v>
      </c>
      <c r="BY537" s="2" t="n">
        <v>0</v>
      </c>
      <c r="BZ537" s="2" t="n">
        <v>35.68</v>
      </c>
      <c r="CA537" s="2" t="n">
        <v>35.68</v>
      </c>
      <c r="CB537" s="2" t="n">
        <v>0</v>
      </c>
      <c r="CC537" s="2" t="n">
        <v>45.06</v>
      </c>
      <c r="CD537" s="2" t="n">
        <v>45.06</v>
      </c>
      <c r="CE537" s="2" t="n">
        <v>0</v>
      </c>
      <c r="CF537" s="2" t="n">
        <v>54.62</v>
      </c>
      <c r="CG537" s="2" t="n">
        <v>54.62</v>
      </c>
      <c r="CH537" s="2" t="n">
        <v>0</v>
      </c>
      <c r="CI537" s="2" t="n">
        <v>65.43000000000001</v>
      </c>
      <c r="CJ537" s="2" t="n">
        <v>65.43000000000001</v>
      </c>
      <c r="CK537" s="2" t="n">
        <v>0</v>
      </c>
      <c r="CL537" s="2" t="n">
        <v>73.08</v>
      </c>
      <c r="CM537" s="2" t="n">
        <v>73.08</v>
      </c>
      <c r="CN537" s="2" t="n">
        <v>0</v>
      </c>
      <c r="CO537" s="2" t="n">
        <v>86.09999999999999</v>
      </c>
      <c r="CP537" s="2" t="n">
        <v>86.09999999999999</v>
      </c>
      <c r="CQ537" s="2" t="n">
        <v>0</v>
      </c>
      <c r="CR537" s="2" t="n">
        <v>96.09</v>
      </c>
      <c r="CS537" s="2" t="n">
        <v>96.09</v>
      </c>
      <c r="CT537" s="2" t="n">
        <v>0</v>
      </c>
      <c r="CU537" s="2" t="n">
        <v>100</v>
      </c>
      <c r="CV537" s="2" t="n">
        <v>100</v>
      </c>
      <c r="CW537" s="2" t="n">
        <v>0</v>
      </c>
      <c r="CX537" s="2" t="n">
        <v>100</v>
      </c>
      <c r="CY537" s="2" t="n">
        <v>100</v>
      </c>
      <c r="CZ537" s="2" t="n">
        <v>0</v>
      </c>
      <c r="DA537" s="2" t="n">
        <v>100</v>
      </c>
      <c r="DB537" s="2" t="n">
        <v>100</v>
      </c>
      <c r="DC537" s="2" t="n">
        <v>0</v>
      </c>
      <c r="DD537" s="2" t="n">
        <v>100</v>
      </c>
      <c r="DE537" s="2" t="n">
        <v>100</v>
      </c>
      <c r="DF537" s="2" t="n">
        <v>0</v>
      </c>
      <c r="DG537" s="2" t="n">
        <v>100</v>
      </c>
      <c r="DH537" s="2" t="n">
        <v>100</v>
      </c>
      <c r="DI537" s="2" t="n">
        <v>0</v>
      </c>
      <c r="DJ537" s="2" t="n">
        <v>100</v>
      </c>
      <c r="DK537" s="2" t="n">
        <v>100</v>
      </c>
      <c r="DL537" s="2" t="n">
        <v>0</v>
      </c>
      <c r="DM537" s="2" t="n">
        <v>100</v>
      </c>
      <c r="DN537" s="2" t="n">
        <v>100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17/08/2026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0.9399999999999999</v>
      </c>
      <c r="BF538" s="2" t="n">
        <v>0</v>
      </c>
      <c r="BG538" s="2" t="n">
        <v>0</v>
      </c>
      <c r="BH538" s="2" t="n">
        <v>4.29</v>
      </c>
      <c r="BI538" s="2" t="n">
        <v>5.31</v>
      </c>
      <c r="BJ538" s="2" t="n">
        <v>0</v>
      </c>
      <c r="BK538" s="2" t="n">
        <v>12.42</v>
      </c>
      <c r="BL538" s="2" t="n">
        <v>12</v>
      </c>
      <c r="BM538" s="2" t="n">
        <v>0</v>
      </c>
      <c r="BN538" s="2" t="n">
        <v>17.63</v>
      </c>
      <c r="BO538" s="2" t="n">
        <v>17.63</v>
      </c>
      <c r="BP538" s="2" t="n">
        <v>0</v>
      </c>
      <c r="BQ538" s="2" t="n">
        <v>25.01</v>
      </c>
      <c r="BR538" s="2" t="n">
        <v>25.01</v>
      </c>
      <c r="BS538" s="2" t="n">
        <v>0</v>
      </c>
      <c r="BT538" s="2" t="n">
        <v>25.01</v>
      </c>
      <c r="BU538" s="2" t="n">
        <v>25.01</v>
      </c>
      <c r="BV538" s="2" t="n">
        <v>0</v>
      </c>
      <c r="BW538" s="2" t="n">
        <v>28.92</v>
      </c>
      <c r="BX538" s="2" t="n">
        <v>28.92</v>
      </c>
      <c r="BY538" s="2" t="n">
        <v>0</v>
      </c>
      <c r="BZ538" s="2" t="n">
        <v>35.68</v>
      </c>
      <c r="CA538" s="2" t="n">
        <v>35.68</v>
      </c>
      <c r="CB538" s="2" t="n">
        <v>0</v>
      </c>
      <c r="CC538" s="2" t="n">
        <v>45.06</v>
      </c>
      <c r="CD538" s="2" t="n">
        <v>45.06</v>
      </c>
      <c r="CE538" s="2" t="n">
        <v>0</v>
      </c>
      <c r="CF538" s="2" t="n">
        <v>54.62</v>
      </c>
      <c r="CG538" s="2" t="n">
        <v>54.62</v>
      </c>
      <c r="CH538" s="2" t="n">
        <v>0</v>
      </c>
      <c r="CI538" s="2" t="n">
        <v>65.43000000000001</v>
      </c>
      <c r="CJ538" s="2" t="n">
        <v>65.43000000000001</v>
      </c>
      <c r="CK538" s="2" t="n">
        <v>0</v>
      </c>
      <c r="CL538" s="2" t="n">
        <v>73.08</v>
      </c>
      <c r="CM538" s="2" t="n">
        <v>73.08</v>
      </c>
      <c r="CN538" s="2" t="n">
        <v>0</v>
      </c>
      <c r="CO538" s="2" t="n">
        <v>86.09999999999999</v>
      </c>
      <c r="CP538" s="2" t="n">
        <v>86.09999999999999</v>
      </c>
      <c r="CQ538" s="2" t="n">
        <v>0</v>
      </c>
      <c r="CR538" s="2" t="n">
        <v>96.09</v>
      </c>
      <c r="CS538" s="2" t="n">
        <v>96.09</v>
      </c>
      <c r="CT538" s="2" t="n">
        <v>0</v>
      </c>
      <c r="CU538" s="2" t="n">
        <v>100</v>
      </c>
      <c r="CV538" s="2" t="n">
        <v>100</v>
      </c>
      <c r="CW538" s="2" t="n">
        <v>0</v>
      </c>
      <c r="CX538" s="2" t="n">
        <v>100</v>
      </c>
      <c r="CY538" s="2" t="n">
        <v>100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31/08/2026</t>
        </is>
      </c>
      <c r="E539" s="2" t="inlineStr">
        <is>
          <t>14/08/2028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0.47</v>
      </c>
      <c r="BF539" s="2" t="n">
        <v>0</v>
      </c>
      <c r="BG539" s="2" t="n">
        <v>0</v>
      </c>
      <c r="BH539" s="2" t="n">
        <v>4.7</v>
      </c>
      <c r="BI539" s="2" t="n">
        <v>0.29</v>
      </c>
      <c r="BJ539" s="2" t="n">
        <v>0</v>
      </c>
      <c r="BK539" s="2" t="n">
        <v>9.199999999999999</v>
      </c>
      <c r="BL539" s="2" t="n">
        <v>5.26</v>
      </c>
      <c r="BM539" s="2" t="n">
        <v>0</v>
      </c>
      <c r="BN539" s="2" t="n">
        <v>14.45</v>
      </c>
      <c r="BO539" s="2" t="n">
        <v>14.45</v>
      </c>
      <c r="BP539" s="2" t="n">
        <v>0</v>
      </c>
      <c r="BQ539" s="2" t="n">
        <v>14.45</v>
      </c>
      <c r="BR539" s="2" t="n">
        <v>14.45</v>
      </c>
      <c r="BS539" s="2" t="n">
        <v>0</v>
      </c>
      <c r="BT539" s="2" t="n">
        <v>17.08</v>
      </c>
      <c r="BU539" s="2" t="n">
        <v>17.08</v>
      </c>
      <c r="BV539" s="2" t="n">
        <v>0</v>
      </c>
      <c r="BW539" s="2" t="n">
        <v>20.92</v>
      </c>
      <c r="BX539" s="2" t="n">
        <v>20.92</v>
      </c>
      <c r="BY539" s="2" t="n">
        <v>0</v>
      </c>
      <c r="BZ539" s="2" t="n">
        <v>27.93</v>
      </c>
      <c r="CA539" s="2" t="n">
        <v>27.93</v>
      </c>
      <c r="CB539" s="2" t="n">
        <v>0</v>
      </c>
      <c r="CC539" s="2" t="n">
        <v>32.31</v>
      </c>
      <c r="CD539" s="2" t="n">
        <v>32.31</v>
      </c>
      <c r="CE539" s="2" t="n">
        <v>0</v>
      </c>
      <c r="CF539" s="2" t="n">
        <v>39.61</v>
      </c>
      <c r="CG539" s="2" t="n">
        <v>40.2</v>
      </c>
      <c r="CH539" s="2" t="n">
        <v>0</v>
      </c>
      <c r="CI539" s="2" t="n">
        <v>46.47</v>
      </c>
      <c r="CJ539" s="2" t="n">
        <v>46.47</v>
      </c>
      <c r="CK539" s="2" t="n">
        <v>0</v>
      </c>
      <c r="CL539" s="2" t="n">
        <v>56.44</v>
      </c>
      <c r="CM539" s="2" t="n">
        <v>56.44</v>
      </c>
      <c r="CN539" s="2" t="n">
        <v>0</v>
      </c>
      <c r="CO539" s="2" t="n">
        <v>64.73</v>
      </c>
      <c r="CP539" s="2" t="n">
        <v>64.73</v>
      </c>
      <c r="CQ539" s="2" t="n">
        <v>0</v>
      </c>
      <c r="CR539" s="2" t="n">
        <v>72.63</v>
      </c>
      <c r="CS539" s="2" t="n">
        <v>72.63</v>
      </c>
      <c r="CT539" s="2" t="n">
        <v>0</v>
      </c>
      <c r="CU539" s="2" t="n">
        <v>75.29000000000001</v>
      </c>
      <c r="CV539" s="2" t="n">
        <v>75.29000000000001</v>
      </c>
      <c r="CW539" s="2" t="n">
        <v>0</v>
      </c>
      <c r="CX539" s="2" t="n">
        <v>76.63</v>
      </c>
      <c r="CY539" s="2" t="n">
        <v>76.53</v>
      </c>
      <c r="CZ539" s="2" t="n">
        <v>0</v>
      </c>
      <c r="DA539" s="2" t="n">
        <v>78.16</v>
      </c>
      <c r="DB539" s="2" t="n">
        <v>78.16</v>
      </c>
      <c r="DC539" s="2" t="n">
        <v>0</v>
      </c>
      <c r="DD539" s="2" t="n">
        <v>79.34999999999999</v>
      </c>
      <c r="DE539" s="2" t="n">
        <v>79.34999999999999</v>
      </c>
      <c r="DF539" s="2" t="n">
        <v>0</v>
      </c>
      <c r="DG539" s="2" t="n">
        <v>84.87</v>
      </c>
      <c r="DH539" s="2" t="n">
        <v>84.01000000000001</v>
      </c>
      <c r="DI539" s="2" t="n">
        <v>0</v>
      </c>
      <c r="DJ539" s="2" t="n">
        <v>87.70999999999999</v>
      </c>
      <c r="DK539" s="2" t="n">
        <v>87.70999999999999</v>
      </c>
      <c r="DL539" s="2" t="n">
        <v>0</v>
      </c>
      <c r="DM539" s="2" t="n">
        <v>90.73</v>
      </c>
      <c r="DN539" s="2" t="n">
        <v>90.73</v>
      </c>
      <c r="DO539" s="2" t="n">
        <v>0</v>
      </c>
      <c r="DP539" s="2" t="n">
        <v>92.44</v>
      </c>
      <c r="DQ539" s="2" t="n">
        <v>92.44</v>
      </c>
      <c r="DR539" s="2" t="n">
        <v>0</v>
      </c>
      <c r="DS539" s="2" t="n">
        <v>95.15000000000001</v>
      </c>
      <c r="DT539" s="2" t="n">
        <v>95.15000000000001</v>
      </c>
      <c r="DU539" s="2" t="n">
        <v>0</v>
      </c>
      <c r="DV539" s="2" t="n">
        <v>97.33</v>
      </c>
      <c r="DW539" s="2" t="n">
        <v>97.33</v>
      </c>
      <c r="DX539" s="2" t="n">
        <v>0</v>
      </c>
      <c r="DY539" s="2" t="n">
        <v>99.27</v>
      </c>
      <c r="DZ539" s="2" t="n">
        <v>99.27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87.70999999999999</v>
      </c>
      <c r="EF539" s="2" t="n">
        <v>87.70999999999999</v>
      </c>
      <c r="EG539" s="2" t="n">
        <v>0</v>
      </c>
      <c r="EH539" s="2" t="n">
        <v>90.73</v>
      </c>
      <c r="EI539" s="2" t="n">
        <v>90.73</v>
      </c>
      <c r="EJ539" s="2" t="n">
        <v>0</v>
      </c>
      <c r="EK539" s="2" t="n">
        <v>92.44</v>
      </c>
      <c r="EL539" s="2" t="n">
        <v>92.44</v>
      </c>
      <c r="EM539" s="2" t="n">
        <v>0</v>
      </c>
      <c r="EN539" s="2" t="n">
        <v>95.15000000000001</v>
      </c>
      <c r="EO539" s="2" t="n">
        <v>95.15000000000001</v>
      </c>
      <c r="EP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31/08/2026</t>
        </is>
      </c>
      <c r="E540" s="2" t="inlineStr">
        <is>
          <t>14/08/2028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0.47</v>
      </c>
      <c r="BF540" s="2" t="n">
        <v>0</v>
      </c>
      <c r="BG540" s="2" t="n">
        <v>0</v>
      </c>
      <c r="BH540" s="2" t="n">
        <v>4.7</v>
      </c>
      <c r="BI540" s="2" t="n">
        <v>0.29</v>
      </c>
      <c r="BJ540" s="2" t="n">
        <v>0</v>
      </c>
      <c r="BK540" s="2" t="n">
        <v>9.199999999999999</v>
      </c>
      <c r="BL540" s="2" t="n">
        <v>5.26</v>
      </c>
      <c r="BM540" s="2" t="n">
        <v>0</v>
      </c>
      <c r="BN540" s="2" t="n">
        <v>14.45</v>
      </c>
      <c r="BO540" s="2" t="n">
        <v>14.45</v>
      </c>
      <c r="BP540" s="2" t="n">
        <v>0</v>
      </c>
      <c r="BQ540" s="2" t="n">
        <v>14.45</v>
      </c>
      <c r="BR540" s="2" t="n">
        <v>14.45</v>
      </c>
      <c r="BS540" s="2" t="n">
        <v>0</v>
      </c>
      <c r="BT540" s="2" t="n">
        <v>17.08</v>
      </c>
      <c r="BU540" s="2" t="n">
        <v>17.08</v>
      </c>
      <c r="BV540" s="2" t="n">
        <v>0</v>
      </c>
      <c r="BW540" s="2" t="n">
        <v>20.92</v>
      </c>
      <c r="BX540" s="2" t="n">
        <v>20.92</v>
      </c>
      <c r="BY540" s="2" t="n">
        <v>0</v>
      </c>
      <c r="BZ540" s="2" t="n">
        <v>27.93</v>
      </c>
      <c r="CA540" s="2" t="n">
        <v>27.93</v>
      </c>
      <c r="CB540" s="2" t="n">
        <v>0</v>
      </c>
      <c r="CC540" s="2" t="n">
        <v>32.31</v>
      </c>
      <c r="CD540" s="2" t="n">
        <v>32.31</v>
      </c>
      <c r="CE540" s="2" t="n">
        <v>0</v>
      </c>
      <c r="CF540" s="2" t="n">
        <v>39.61</v>
      </c>
      <c r="CG540" s="2" t="n">
        <v>40.2</v>
      </c>
      <c r="CH540" s="2" t="n">
        <v>0</v>
      </c>
      <c r="CI540" s="2" t="n">
        <v>46.47</v>
      </c>
      <c r="CJ540" s="2" t="n">
        <v>46.47</v>
      </c>
      <c r="CK540" s="2" t="n">
        <v>0</v>
      </c>
      <c r="CL540" s="2" t="n">
        <v>56.44</v>
      </c>
      <c r="CM540" s="2" t="n">
        <v>56.44</v>
      </c>
      <c r="CN540" s="2" t="n">
        <v>0</v>
      </c>
      <c r="CO540" s="2" t="n">
        <v>64.73</v>
      </c>
      <c r="CP540" s="2" t="n">
        <v>64.73</v>
      </c>
      <c r="CQ540" s="2" t="n">
        <v>0</v>
      </c>
      <c r="CR540" s="2" t="n">
        <v>72.63</v>
      </c>
      <c r="CS540" s="2" t="n">
        <v>72.63</v>
      </c>
      <c r="CT540" s="2" t="n">
        <v>0</v>
      </c>
      <c r="CU540" s="2" t="n">
        <v>75.29000000000001</v>
      </c>
      <c r="CV540" s="2" t="n">
        <v>75.29000000000001</v>
      </c>
      <c r="CW540" s="2" t="n">
        <v>0</v>
      </c>
      <c r="CX540" s="2" t="n">
        <v>76.63</v>
      </c>
      <c r="CY540" s="2" t="n">
        <v>76.53</v>
      </c>
      <c r="CZ540" s="2" t="n">
        <v>0</v>
      </c>
      <c r="DA540" s="2" t="n">
        <v>78.16</v>
      </c>
      <c r="DB540" s="2" t="n">
        <v>78.16</v>
      </c>
      <c r="DC540" s="2" t="n">
        <v>0</v>
      </c>
      <c r="DD540" s="2" t="n">
        <v>79.34999999999999</v>
      </c>
      <c r="DE540" s="2" t="n">
        <v>79.34999999999999</v>
      </c>
      <c r="DF540" s="2" t="n">
        <v>0</v>
      </c>
      <c r="DG540" s="2" t="n">
        <v>84.87</v>
      </c>
      <c r="DH540" s="2" t="n">
        <v>84.01000000000001</v>
      </c>
      <c r="DI540" s="2" t="n">
        <v>0</v>
      </c>
      <c r="DJ540" s="2" t="n">
        <v>87.70999999999999</v>
      </c>
      <c r="DK540" s="2" t="n">
        <v>87.70999999999999</v>
      </c>
      <c r="DL540" s="2" t="n">
        <v>0</v>
      </c>
      <c r="DM540" s="2" t="n">
        <v>90.73</v>
      </c>
      <c r="DN540" s="2" t="n">
        <v>90.73</v>
      </c>
      <c r="DO540" s="2" t="n">
        <v>0</v>
      </c>
      <c r="DP540" s="2" t="n">
        <v>92.44</v>
      </c>
      <c r="DQ540" s="2" t="n">
        <v>92.44</v>
      </c>
      <c r="DR540" s="2" t="n">
        <v>0</v>
      </c>
      <c r="DS540" s="2" t="n">
        <v>95.15000000000001</v>
      </c>
      <c r="DT540" s="2" t="n">
        <v>95.15000000000001</v>
      </c>
      <c r="DU540" s="2" t="n">
        <v>0</v>
      </c>
      <c r="DV540" s="2" t="n">
        <v>97.33</v>
      </c>
      <c r="DW540" s="2" t="n">
        <v>97.33</v>
      </c>
      <c r="DX540" s="2" t="n">
        <v>0</v>
      </c>
      <c r="DY540" s="2" t="n">
        <v>99.27</v>
      </c>
      <c r="DZ540" s="2" t="n">
        <v>99.27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87.70999999999999</v>
      </c>
      <c r="EF540" s="2" t="n">
        <v>87.70999999999999</v>
      </c>
      <c r="EG540" s="2" t="n">
        <v>0</v>
      </c>
      <c r="EH540" s="2" t="n">
        <v>90.73</v>
      </c>
      <c r="EI540" s="2" t="n">
        <v>90.73</v>
      </c>
      <c r="EJ540" s="2" t="n">
        <v>0</v>
      </c>
      <c r="EK540" s="2" t="n">
        <v>92.44</v>
      </c>
      <c r="EL540" s="2" t="n">
        <v>92.44</v>
      </c>
      <c r="EM540" s="2" t="n">
        <v>0</v>
      </c>
      <c r="EN540" s="2" t="n">
        <v>95.15000000000001</v>
      </c>
      <c r="EO540" s="2" t="n">
        <v>95.15000000000001</v>
      </c>
      <c r="EP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31/08/2026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0.67</v>
      </c>
      <c r="BF541" s="2" t="n">
        <v>0</v>
      </c>
      <c r="BG541" s="2" t="n">
        <v>0</v>
      </c>
      <c r="BH541" s="2" t="n">
        <v>6.71</v>
      </c>
      <c r="BI541" s="2" t="n">
        <v>0.42</v>
      </c>
      <c r="BJ541" s="2" t="n">
        <v>0</v>
      </c>
      <c r="BK541" s="2" t="n">
        <v>13.14</v>
      </c>
      <c r="BL541" s="2" t="n">
        <v>7.51</v>
      </c>
      <c r="BM541" s="2" t="n">
        <v>0</v>
      </c>
      <c r="BN541" s="2" t="n">
        <v>20.64</v>
      </c>
      <c r="BO541" s="2" t="n">
        <v>20.64</v>
      </c>
      <c r="BP541" s="2" t="n">
        <v>0</v>
      </c>
      <c r="BQ541" s="2" t="n">
        <v>20.64</v>
      </c>
      <c r="BR541" s="2" t="n">
        <v>20.64</v>
      </c>
      <c r="BS541" s="2" t="n">
        <v>0</v>
      </c>
      <c r="BT541" s="2" t="n">
        <v>24.4</v>
      </c>
      <c r="BU541" s="2" t="n">
        <v>24.4</v>
      </c>
      <c r="BV541" s="2" t="n">
        <v>0</v>
      </c>
      <c r="BW541" s="2" t="n">
        <v>29.89</v>
      </c>
      <c r="BX541" s="2" t="n">
        <v>29.89</v>
      </c>
      <c r="BY541" s="2" t="n">
        <v>0</v>
      </c>
      <c r="BZ541" s="2" t="n">
        <v>39.91</v>
      </c>
      <c r="CA541" s="2" t="n">
        <v>39.91</v>
      </c>
      <c r="CB541" s="2" t="n">
        <v>0</v>
      </c>
      <c r="CC541" s="2" t="n">
        <v>46.16</v>
      </c>
      <c r="CD541" s="2" t="n">
        <v>46.16</v>
      </c>
      <c r="CE541" s="2" t="n">
        <v>0</v>
      </c>
      <c r="CF541" s="2" t="n">
        <v>56.59</v>
      </c>
      <c r="CG541" s="2" t="n">
        <v>57.42</v>
      </c>
      <c r="CH541" s="2" t="n">
        <v>0</v>
      </c>
      <c r="CI541" s="2" t="n">
        <v>66.39</v>
      </c>
      <c r="CJ541" s="2" t="n">
        <v>66.39</v>
      </c>
      <c r="CK541" s="2" t="n">
        <v>0</v>
      </c>
      <c r="CL541" s="2" t="n">
        <v>75.98</v>
      </c>
      <c r="CM541" s="2" t="n">
        <v>75.98</v>
      </c>
      <c r="CN541" s="2" t="n">
        <v>0</v>
      </c>
      <c r="CO541" s="2" t="n">
        <v>87.23999999999999</v>
      </c>
      <c r="CP541" s="2" t="n">
        <v>87.23999999999999</v>
      </c>
      <c r="CQ541" s="2" t="n">
        <v>0</v>
      </c>
      <c r="CR541" s="2" t="n">
        <v>97.11</v>
      </c>
      <c r="CS541" s="2" t="n">
        <v>97.11</v>
      </c>
      <c r="CT541" s="2" t="n">
        <v>0</v>
      </c>
      <c r="CU541" s="2" t="n">
        <v>100</v>
      </c>
      <c r="CV541" s="2" t="n">
        <v>100</v>
      </c>
      <c r="CW541" s="2" t="n">
        <v>0</v>
      </c>
      <c r="CX541" s="2" t="n">
        <v>100</v>
      </c>
      <c r="CY541" s="2" t="n">
        <v>100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31/08/2026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0.67</v>
      </c>
      <c r="BF542" s="2" t="n">
        <v>0</v>
      </c>
      <c r="BG542" s="2" t="n">
        <v>0</v>
      </c>
      <c r="BH542" s="2" t="n">
        <v>6.71</v>
      </c>
      <c r="BI542" s="2" t="n">
        <v>0.42</v>
      </c>
      <c r="BJ542" s="2" t="n">
        <v>0</v>
      </c>
      <c r="BK542" s="2" t="n">
        <v>13.14</v>
      </c>
      <c r="BL542" s="2" t="n">
        <v>7.51</v>
      </c>
      <c r="BM542" s="2" t="n">
        <v>0</v>
      </c>
      <c r="BN542" s="2" t="n">
        <v>20.64</v>
      </c>
      <c r="BO542" s="2" t="n">
        <v>20.64</v>
      </c>
      <c r="BP542" s="2" t="n">
        <v>0</v>
      </c>
      <c r="BQ542" s="2" t="n">
        <v>20.64</v>
      </c>
      <c r="BR542" s="2" t="n">
        <v>20.64</v>
      </c>
      <c r="BS542" s="2" t="n">
        <v>0</v>
      </c>
      <c r="BT542" s="2" t="n">
        <v>24.4</v>
      </c>
      <c r="BU542" s="2" t="n">
        <v>24.4</v>
      </c>
      <c r="BV542" s="2" t="n">
        <v>0</v>
      </c>
      <c r="BW542" s="2" t="n">
        <v>29.89</v>
      </c>
      <c r="BX542" s="2" t="n">
        <v>29.89</v>
      </c>
      <c r="BY542" s="2" t="n">
        <v>0</v>
      </c>
      <c r="BZ542" s="2" t="n">
        <v>39.91</v>
      </c>
      <c r="CA542" s="2" t="n">
        <v>39.91</v>
      </c>
      <c r="CB542" s="2" t="n">
        <v>0</v>
      </c>
      <c r="CC542" s="2" t="n">
        <v>46.16</v>
      </c>
      <c r="CD542" s="2" t="n">
        <v>46.16</v>
      </c>
      <c r="CE542" s="2" t="n">
        <v>0</v>
      </c>
      <c r="CF542" s="2" t="n">
        <v>56.59</v>
      </c>
      <c r="CG542" s="2" t="n">
        <v>57.42</v>
      </c>
      <c r="CH542" s="2" t="n">
        <v>0</v>
      </c>
      <c r="CI542" s="2" t="n">
        <v>66.39</v>
      </c>
      <c r="CJ542" s="2" t="n">
        <v>66.39</v>
      </c>
      <c r="CK542" s="2" t="n">
        <v>0</v>
      </c>
      <c r="CL542" s="2" t="n">
        <v>75.98</v>
      </c>
      <c r="CM542" s="2" t="n">
        <v>75.98</v>
      </c>
      <c r="CN542" s="2" t="n">
        <v>0</v>
      </c>
      <c r="CO542" s="2" t="n">
        <v>87.23999999999999</v>
      </c>
      <c r="CP542" s="2" t="n">
        <v>87.23999999999999</v>
      </c>
      <c r="CQ542" s="2" t="n">
        <v>0</v>
      </c>
      <c r="CR542" s="2" t="n">
        <v>97.11</v>
      </c>
      <c r="CS542" s="2" t="n">
        <v>97.11</v>
      </c>
      <c r="CT542" s="2" t="n">
        <v>0</v>
      </c>
      <c r="CU542" s="2" t="n">
        <v>100</v>
      </c>
      <c r="CV542" s="2" t="n">
        <v>100</v>
      </c>
      <c r="CW542" s="2" t="n">
        <v>0</v>
      </c>
      <c r="CX542" s="2" t="n">
        <v>100</v>
      </c>
      <c r="CY542" s="2" t="n">
        <v>100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14/08/2028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10.85</v>
      </c>
      <c r="CM543" s="2" t="n">
        <v>10.85</v>
      </c>
      <c r="CN543" s="2" t="n">
        <v>0</v>
      </c>
      <c r="CO543" s="2" t="n">
        <v>12.2</v>
      </c>
      <c r="CP543" s="2" t="n">
        <v>12.2</v>
      </c>
      <c r="CQ543" s="2" t="n">
        <v>0</v>
      </c>
      <c r="CR543" s="2" t="n">
        <v>15.51</v>
      </c>
      <c r="CS543" s="2" t="n">
        <v>15.51</v>
      </c>
      <c r="CT543" s="2" t="n">
        <v>0</v>
      </c>
      <c r="CU543" s="2" t="n">
        <v>17.62</v>
      </c>
      <c r="CV543" s="2" t="n">
        <v>17.62</v>
      </c>
      <c r="CW543" s="2" t="n">
        <v>0</v>
      </c>
      <c r="CX543" s="2" t="n">
        <v>22.1</v>
      </c>
      <c r="CY543" s="2" t="n">
        <v>21.76</v>
      </c>
      <c r="CZ543" s="2" t="n">
        <v>0</v>
      </c>
      <c r="DA543" s="2" t="n">
        <v>27.22</v>
      </c>
      <c r="DB543" s="2" t="n">
        <v>27.22</v>
      </c>
      <c r="DC543" s="2" t="n">
        <v>0</v>
      </c>
      <c r="DD543" s="2" t="n">
        <v>31.18</v>
      </c>
      <c r="DE543" s="2" t="n">
        <v>31.18</v>
      </c>
      <c r="DF543" s="2" t="n">
        <v>0</v>
      </c>
      <c r="DG543" s="2" t="n">
        <v>49.56</v>
      </c>
      <c r="DH543" s="2" t="n">
        <v>46.7</v>
      </c>
      <c r="DI543" s="2" t="n">
        <v>0</v>
      </c>
      <c r="DJ543" s="2" t="n">
        <v>59.03</v>
      </c>
      <c r="DK543" s="2" t="n">
        <v>59.03</v>
      </c>
      <c r="DL543" s="2" t="n">
        <v>0</v>
      </c>
      <c r="DM543" s="2" t="n">
        <v>69.09</v>
      </c>
      <c r="DN543" s="2" t="n">
        <v>69.09</v>
      </c>
      <c r="DO543" s="2" t="n">
        <v>0</v>
      </c>
      <c r="DP543" s="2" t="n">
        <v>74.81</v>
      </c>
      <c r="DQ543" s="2" t="n">
        <v>74.81</v>
      </c>
      <c r="DR543" s="2" t="n">
        <v>0</v>
      </c>
      <c r="DS543" s="2" t="n">
        <v>83.84</v>
      </c>
      <c r="DT543" s="2" t="n">
        <v>83.84</v>
      </c>
      <c r="DU543" s="2" t="n">
        <v>0</v>
      </c>
      <c r="DV543" s="2" t="n">
        <v>91.09999999999999</v>
      </c>
      <c r="DW543" s="2" t="n">
        <v>91.09999999999999</v>
      </c>
      <c r="DX543" s="2" t="n">
        <v>0</v>
      </c>
      <c r="DY543" s="2" t="n">
        <v>97.56</v>
      </c>
      <c r="DZ543" s="2" t="n">
        <v>97.56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59.03</v>
      </c>
      <c r="EF543" s="2" t="n">
        <v>59.03</v>
      </c>
      <c r="EG543" s="2" t="n">
        <v>0</v>
      </c>
      <c r="EH543" s="2" t="n">
        <v>69.09</v>
      </c>
      <c r="EI543" s="2" t="n">
        <v>69.09</v>
      </c>
      <c r="EJ543" s="2" t="n">
        <v>0</v>
      </c>
      <c r="EK543" s="2" t="n">
        <v>74.81</v>
      </c>
      <c r="EL543" s="2" t="n">
        <v>74.81</v>
      </c>
      <c r="EM543" s="2" t="n">
        <v>0</v>
      </c>
      <c r="EN543" s="2" t="n">
        <v>83.84</v>
      </c>
      <c r="EO543" s="2" t="n">
        <v>83.84</v>
      </c>
      <c r="EP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14/08/2028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10.85</v>
      </c>
      <c r="CM544" s="2" t="n">
        <v>10.85</v>
      </c>
      <c r="CN544" s="2" t="n">
        <v>0</v>
      </c>
      <c r="CO544" s="2" t="n">
        <v>12.2</v>
      </c>
      <c r="CP544" s="2" t="n">
        <v>12.2</v>
      </c>
      <c r="CQ544" s="2" t="n">
        <v>0</v>
      </c>
      <c r="CR544" s="2" t="n">
        <v>15.51</v>
      </c>
      <c r="CS544" s="2" t="n">
        <v>15.51</v>
      </c>
      <c r="CT544" s="2" t="n">
        <v>0</v>
      </c>
      <c r="CU544" s="2" t="n">
        <v>17.62</v>
      </c>
      <c r="CV544" s="2" t="n">
        <v>17.62</v>
      </c>
      <c r="CW544" s="2" t="n">
        <v>0</v>
      </c>
      <c r="CX544" s="2" t="n">
        <v>22.1</v>
      </c>
      <c r="CY544" s="2" t="n">
        <v>21.76</v>
      </c>
      <c r="CZ544" s="2" t="n">
        <v>0</v>
      </c>
      <c r="DA544" s="2" t="n">
        <v>27.22</v>
      </c>
      <c r="DB544" s="2" t="n">
        <v>27.22</v>
      </c>
      <c r="DC544" s="2" t="n">
        <v>0</v>
      </c>
      <c r="DD544" s="2" t="n">
        <v>31.18</v>
      </c>
      <c r="DE544" s="2" t="n">
        <v>31.18</v>
      </c>
      <c r="DF544" s="2" t="n">
        <v>0</v>
      </c>
      <c r="DG544" s="2" t="n">
        <v>49.56</v>
      </c>
      <c r="DH544" s="2" t="n">
        <v>46.7</v>
      </c>
      <c r="DI544" s="2" t="n">
        <v>0</v>
      </c>
      <c r="DJ544" s="2" t="n">
        <v>59.03</v>
      </c>
      <c r="DK544" s="2" t="n">
        <v>59.03</v>
      </c>
      <c r="DL544" s="2" t="n">
        <v>0</v>
      </c>
      <c r="DM544" s="2" t="n">
        <v>69.09</v>
      </c>
      <c r="DN544" s="2" t="n">
        <v>69.09</v>
      </c>
      <c r="DO544" s="2" t="n">
        <v>0</v>
      </c>
      <c r="DP544" s="2" t="n">
        <v>74.81</v>
      </c>
      <c r="DQ544" s="2" t="n">
        <v>74.81</v>
      </c>
      <c r="DR544" s="2" t="n">
        <v>0</v>
      </c>
      <c r="DS544" s="2" t="n">
        <v>83.84</v>
      </c>
      <c r="DT544" s="2" t="n">
        <v>83.84</v>
      </c>
      <c r="DU544" s="2" t="n">
        <v>0</v>
      </c>
      <c r="DV544" s="2" t="n">
        <v>91.09999999999999</v>
      </c>
      <c r="DW544" s="2" t="n">
        <v>91.09999999999999</v>
      </c>
      <c r="DX544" s="2" t="n">
        <v>0</v>
      </c>
      <c r="DY544" s="2" t="n">
        <v>97.56</v>
      </c>
      <c r="DZ544" s="2" t="n">
        <v>97.56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59.03</v>
      </c>
      <c r="EF544" s="2" t="n">
        <v>59.03</v>
      </c>
      <c r="EG544" s="2" t="n">
        <v>0</v>
      </c>
      <c r="EH544" s="2" t="n">
        <v>69.09</v>
      </c>
      <c r="EI544" s="2" t="n">
        <v>69.09</v>
      </c>
      <c r="EJ544" s="2" t="n">
        <v>0</v>
      </c>
      <c r="EK544" s="2" t="n">
        <v>74.81</v>
      </c>
      <c r="EL544" s="2" t="n">
        <v>74.81</v>
      </c>
      <c r="EM544" s="2" t="n">
        <v>0</v>
      </c>
      <c r="EN544" s="2" t="n">
        <v>83.84</v>
      </c>
      <c r="EO544" s="2" t="n">
        <v>83.84</v>
      </c>
      <c r="EP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14/08/2028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10.85</v>
      </c>
      <c r="CM545" s="2" t="n">
        <v>10.85</v>
      </c>
      <c r="CN545" s="2" t="n">
        <v>0</v>
      </c>
      <c r="CO545" s="2" t="n">
        <v>12.2</v>
      </c>
      <c r="CP545" s="2" t="n">
        <v>12.2</v>
      </c>
      <c r="CQ545" s="2" t="n">
        <v>0</v>
      </c>
      <c r="CR545" s="2" t="n">
        <v>15.51</v>
      </c>
      <c r="CS545" s="2" t="n">
        <v>15.51</v>
      </c>
      <c r="CT545" s="2" t="n">
        <v>0</v>
      </c>
      <c r="CU545" s="2" t="n">
        <v>17.62</v>
      </c>
      <c r="CV545" s="2" t="n">
        <v>17.62</v>
      </c>
      <c r="CW545" s="2" t="n">
        <v>0</v>
      </c>
      <c r="CX545" s="2" t="n">
        <v>22.1</v>
      </c>
      <c r="CY545" s="2" t="n">
        <v>21.76</v>
      </c>
      <c r="CZ545" s="2" t="n">
        <v>0</v>
      </c>
      <c r="DA545" s="2" t="n">
        <v>27.22</v>
      </c>
      <c r="DB545" s="2" t="n">
        <v>27.22</v>
      </c>
      <c r="DC545" s="2" t="n">
        <v>0</v>
      </c>
      <c r="DD545" s="2" t="n">
        <v>31.18</v>
      </c>
      <c r="DE545" s="2" t="n">
        <v>31.18</v>
      </c>
      <c r="DF545" s="2" t="n">
        <v>0</v>
      </c>
      <c r="DG545" s="2" t="n">
        <v>49.56</v>
      </c>
      <c r="DH545" s="2" t="n">
        <v>46.7</v>
      </c>
      <c r="DI545" s="2" t="n">
        <v>0</v>
      </c>
      <c r="DJ545" s="2" t="n">
        <v>59.03</v>
      </c>
      <c r="DK545" s="2" t="n">
        <v>59.03</v>
      </c>
      <c r="DL545" s="2" t="n">
        <v>0</v>
      </c>
      <c r="DM545" s="2" t="n">
        <v>69.09</v>
      </c>
      <c r="DN545" s="2" t="n">
        <v>69.09</v>
      </c>
      <c r="DO545" s="2" t="n">
        <v>0</v>
      </c>
      <c r="DP545" s="2" t="n">
        <v>74.81</v>
      </c>
      <c r="DQ545" s="2" t="n">
        <v>74.81</v>
      </c>
      <c r="DR545" s="2" t="n">
        <v>0</v>
      </c>
      <c r="DS545" s="2" t="n">
        <v>83.84</v>
      </c>
      <c r="DT545" s="2" t="n">
        <v>83.84</v>
      </c>
      <c r="DU545" s="2" t="n">
        <v>0</v>
      </c>
      <c r="DV545" s="2" t="n">
        <v>91.09999999999999</v>
      </c>
      <c r="DW545" s="2" t="n">
        <v>91.09999999999999</v>
      </c>
      <c r="DX545" s="2" t="n">
        <v>0</v>
      </c>
      <c r="DY545" s="2" t="n">
        <v>97.56</v>
      </c>
      <c r="DZ545" s="2" t="n">
        <v>97.56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59.03</v>
      </c>
      <c r="EF545" s="2" t="n">
        <v>59.03</v>
      </c>
      <c r="EG545" s="2" t="n">
        <v>0</v>
      </c>
      <c r="EH545" s="2" t="n">
        <v>69.09</v>
      </c>
      <c r="EI545" s="2" t="n">
        <v>69.09</v>
      </c>
      <c r="EJ545" s="2" t="n">
        <v>0</v>
      </c>
      <c r="EK545" s="2" t="n">
        <v>74.81</v>
      </c>
      <c r="EL545" s="2" t="n">
        <v>74.81</v>
      </c>
      <c r="EM545" s="2" t="n">
        <v>0</v>
      </c>
      <c r="EN545" s="2" t="n">
        <v>83.84</v>
      </c>
      <c r="EO545" s="2" t="n">
        <v>83.84</v>
      </c>
      <c r="EP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16/08/2028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0.09</v>
      </c>
      <c r="BI546" s="2" t="n">
        <v>0</v>
      </c>
      <c r="BJ546" s="2" t="n">
        <v>0</v>
      </c>
      <c r="BK546" s="2" t="n">
        <v>0.37</v>
      </c>
      <c r="BL546" s="2" t="n">
        <v>0.37</v>
      </c>
      <c r="BM546" s="2" t="n">
        <v>0</v>
      </c>
      <c r="BN546" s="2" t="n">
        <v>0.96</v>
      </c>
      <c r="BO546" s="2" t="n">
        <v>0.89</v>
      </c>
      <c r="BP546" s="2" t="n">
        <v>0</v>
      </c>
      <c r="BQ546" s="2" t="n">
        <v>1.85</v>
      </c>
      <c r="BR546" s="2" t="n">
        <v>1.37</v>
      </c>
      <c r="BS546" s="2" t="n">
        <v>0</v>
      </c>
      <c r="BT546" s="2" t="n">
        <v>4.2</v>
      </c>
      <c r="BU546" s="2" t="n">
        <v>3.77</v>
      </c>
      <c r="BV546" s="2" t="n">
        <v>0</v>
      </c>
      <c r="BW546" s="2" t="n">
        <v>7.67</v>
      </c>
      <c r="BX546" s="2" t="n">
        <v>7.49</v>
      </c>
      <c r="BY546" s="2" t="n">
        <v>0</v>
      </c>
      <c r="BZ546" s="2" t="n">
        <v>12.21</v>
      </c>
      <c r="CA546" s="2" t="n">
        <v>11.82</v>
      </c>
      <c r="CB546" s="2" t="n">
        <v>0</v>
      </c>
      <c r="CC546" s="2" t="n">
        <v>18.6</v>
      </c>
      <c r="CD546" s="2" t="n">
        <v>18.13</v>
      </c>
      <c r="CE546" s="2" t="n">
        <v>0</v>
      </c>
      <c r="CF546" s="2" t="n">
        <v>27.91</v>
      </c>
      <c r="CG546" s="2" t="n">
        <v>27.18</v>
      </c>
      <c r="CH546" s="2" t="n">
        <v>0</v>
      </c>
      <c r="CI546" s="2" t="n">
        <v>34.59</v>
      </c>
      <c r="CJ546" s="2" t="n">
        <v>33.85</v>
      </c>
      <c r="CK546" s="2" t="n">
        <v>0</v>
      </c>
      <c r="CL546" s="2" t="n">
        <v>50.13</v>
      </c>
      <c r="CM546" s="2" t="n">
        <v>44.67</v>
      </c>
      <c r="CN546" s="2" t="n">
        <v>0</v>
      </c>
      <c r="CO546" s="2" t="n">
        <v>57.07</v>
      </c>
      <c r="CP546" s="2" t="n">
        <v>57.23</v>
      </c>
      <c r="CQ546" s="2" t="n">
        <v>0</v>
      </c>
      <c r="CR546" s="2" t="n">
        <v>60.69</v>
      </c>
      <c r="CS546" s="2" t="n">
        <v>60.89</v>
      </c>
      <c r="CT546" s="2" t="n">
        <v>0</v>
      </c>
      <c r="CU546" s="2" t="n">
        <v>67.77</v>
      </c>
      <c r="CV546" s="2" t="n">
        <v>66.63</v>
      </c>
      <c r="CW546" s="2" t="n">
        <v>0</v>
      </c>
      <c r="CX546" s="2" t="n">
        <v>72.68000000000001</v>
      </c>
      <c r="CY546" s="2" t="n">
        <v>72.68000000000001</v>
      </c>
      <c r="CZ546" s="2" t="n">
        <v>0</v>
      </c>
      <c r="DA546" s="2" t="n">
        <v>75.84</v>
      </c>
      <c r="DB546" s="2" t="n">
        <v>75.83</v>
      </c>
      <c r="DC546" s="2" t="n">
        <v>0</v>
      </c>
      <c r="DD546" s="2" t="n">
        <v>88.88</v>
      </c>
      <c r="DE546" s="2" t="n">
        <v>88.88</v>
      </c>
      <c r="DF546" s="2" t="n">
        <v>0</v>
      </c>
      <c r="DG546" s="2" t="n">
        <v>94.91</v>
      </c>
      <c r="DH546" s="2" t="n">
        <v>94.88</v>
      </c>
      <c r="DI546" s="2" t="n">
        <v>0</v>
      </c>
      <c r="DJ546" s="2" t="n">
        <v>95.53</v>
      </c>
      <c r="DK546" s="2" t="n">
        <v>95.53</v>
      </c>
      <c r="DL546" s="2" t="n">
        <v>0</v>
      </c>
      <c r="DM546" s="2" t="n">
        <v>99.53</v>
      </c>
      <c r="DN546" s="2" t="n">
        <v>99.54000000000001</v>
      </c>
      <c r="DO546" s="2" t="n">
        <v>0</v>
      </c>
      <c r="DP546" s="2" t="n">
        <v>99.63</v>
      </c>
      <c r="DQ546" s="2" t="n">
        <v>99.63</v>
      </c>
      <c r="DR546" s="2" t="n">
        <v>0</v>
      </c>
      <c r="DS546" s="2" t="n">
        <v>99.73</v>
      </c>
      <c r="DT546" s="2" t="n">
        <v>99.73</v>
      </c>
      <c r="DU546" s="2" t="n">
        <v>0</v>
      </c>
      <c r="DV546" s="2" t="n">
        <v>99.84999999999999</v>
      </c>
      <c r="DW546" s="2" t="n">
        <v>99.84999999999999</v>
      </c>
      <c r="DX546" s="2" t="n">
        <v>0</v>
      </c>
      <c r="DY546" s="2" t="n">
        <v>99.92</v>
      </c>
      <c r="DZ546" s="2" t="n">
        <v>99.92</v>
      </c>
      <c r="EA546" s="2" t="n">
        <v>0</v>
      </c>
      <c r="EB546" s="2" t="n">
        <v>100</v>
      </c>
      <c r="EC546" s="2" t="n">
        <v>100</v>
      </c>
      <c r="ED546" s="2" t="n">
        <v>0</v>
      </c>
      <c r="EE546" s="2" t="n">
        <v>95.53</v>
      </c>
      <c r="EF546" s="2" t="n">
        <v>95.53</v>
      </c>
      <c r="EG546" s="2" t="n">
        <v>0</v>
      </c>
      <c r="EH546" s="2" t="n">
        <v>99.53</v>
      </c>
      <c r="EI546" s="2" t="n">
        <v>99.54000000000001</v>
      </c>
      <c r="EJ546" s="2" t="n">
        <v>0</v>
      </c>
      <c r="EK546" s="2" t="n">
        <v>99.63</v>
      </c>
      <c r="EL546" s="2" t="n">
        <v>99.63</v>
      </c>
      <c r="EM546" s="2" t="n">
        <v>0</v>
      </c>
      <c r="EN546" s="2" t="n">
        <v>99.73</v>
      </c>
      <c r="EO546" s="2" t="n">
        <v>99.73</v>
      </c>
      <c r="EP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50</v>
      </c>
      <c r="DE547" s="2" t="n">
        <v>50</v>
      </c>
      <c r="DF547" s="2" t="n">
        <v>0</v>
      </c>
      <c r="DG547" s="2" t="n">
        <v>50</v>
      </c>
      <c r="DH547" s="2" t="n">
        <v>50</v>
      </c>
      <c r="DI547" s="2" t="n">
        <v>0</v>
      </c>
      <c r="DJ547" s="2" t="n">
        <v>50</v>
      </c>
      <c r="DK547" s="2" t="n">
        <v>50</v>
      </c>
      <c r="DL547" s="2" t="n">
        <v>0</v>
      </c>
      <c r="DM547" s="2" t="n">
        <v>100</v>
      </c>
      <c r="DN547" s="2" t="n">
        <v>100</v>
      </c>
      <c r="DO547" s="2" t="n">
        <v>0</v>
      </c>
      <c r="DP547" s="2" t="n">
        <v>100</v>
      </c>
      <c r="DQ547" s="2" t="n">
        <v>100</v>
      </c>
      <c r="DR547" s="2" t="n">
        <v>0</v>
      </c>
      <c r="DS547" s="2" t="n">
        <v>100</v>
      </c>
      <c r="DT547" s="2" t="n">
        <v>100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50</v>
      </c>
      <c r="DE548" s="2" t="n">
        <v>50</v>
      </c>
      <c r="DF548" s="2" t="n">
        <v>0</v>
      </c>
      <c r="DG548" s="2" t="n">
        <v>50</v>
      </c>
      <c r="DH548" s="2" t="n">
        <v>50</v>
      </c>
      <c r="DI548" s="2" t="n">
        <v>0</v>
      </c>
      <c r="DJ548" s="2" t="n">
        <v>50</v>
      </c>
      <c r="DK548" s="2" t="n">
        <v>50</v>
      </c>
      <c r="DL548" s="2" t="n">
        <v>0</v>
      </c>
      <c r="DM548" s="2" t="n">
        <v>100</v>
      </c>
      <c r="DN548" s="2" t="n">
        <v>100</v>
      </c>
      <c r="DO548" s="2" t="n">
        <v>0</v>
      </c>
      <c r="DP548" s="2" t="n">
        <v>100</v>
      </c>
      <c r="DQ548" s="2" t="n">
        <v>100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50</v>
      </c>
      <c r="DE549" s="2" t="n">
        <v>50</v>
      </c>
      <c r="DF549" s="2" t="n">
        <v>0</v>
      </c>
      <c r="DG549" s="2" t="n">
        <v>50</v>
      </c>
      <c r="DH549" s="2" t="n">
        <v>50</v>
      </c>
      <c r="DI549" s="2" t="n">
        <v>0</v>
      </c>
      <c r="DJ549" s="2" t="n">
        <v>50</v>
      </c>
      <c r="DK549" s="2" t="n">
        <v>50</v>
      </c>
      <c r="DL549" s="2" t="n">
        <v>0</v>
      </c>
      <c r="DM549" s="2" t="n">
        <v>100</v>
      </c>
      <c r="DN549" s="2" t="n">
        <v>100</v>
      </c>
      <c r="DO549" s="2" t="n">
        <v>0</v>
      </c>
      <c r="DP549" s="2" t="n">
        <v>100</v>
      </c>
      <c r="DQ549" s="2" t="n">
        <v>100</v>
      </c>
      <c r="DR549" s="2" t="n">
        <v>0</v>
      </c>
      <c r="DS549" s="2" t="n">
        <v>100</v>
      </c>
      <c r="DT549" s="2" t="n">
        <v>100</v>
      </c>
      <c r="DU549" s="2" t="n">
        <v>0</v>
      </c>
      <c r="DV549" s="2" t="n">
        <v>100</v>
      </c>
      <c r="DW549" s="2" t="n">
        <v>100</v>
      </c>
      <c r="DX549" s="2" t="n">
        <v>0</v>
      </c>
      <c r="DY549" s="2" t="n">
        <v>100</v>
      </c>
      <c r="DZ549" s="2" t="n">
        <v>100</v>
      </c>
      <c r="EA549" s="2" t="n">
        <v>0</v>
      </c>
      <c r="EB549" s="2" t="n">
        <v>100</v>
      </c>
      <c r="EC549" s="2" t="n">
        <v>100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25/02/2028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8.51</v>
      </c>
      <c r="CA550" s="2" t="n">
        <v>8.51</v>
      </c>
      <c r="CB550" s="2" t="n">
        <v>0</v>
      </c>
      <c r="CC550" s="2" t="n">
        <v>17.94</v>
      </c>
      <c r="CD550" s="2" t="n">
        <v>17.94</v>
      </c>
      <c r="CE550" s="2" t="n">
        <v>0</v>
      </c>
      <c r="CF550" s="2" t="n">
        <v>22.13</v>
      </c>
      <c r="CG550" s="2" t="n">
        <v>22.13</v>
      </c>
      <c r="CH550" s="2" t="n">
        <v>0</v>
      </c>
      <c r="CI550" s="2" t="n">
        <v>23.92</v>
      </c>
      <c r="CJ550" s="2" t="n">
        <v>23.92</v>
      </c>
      <c r="CK550" s="2" t="n">
        <v>0</v>
      </c>
      <c r="CL550" s="2" t="n">
        <v>26.91</v>
      </c>
      <c r="CM550" s="2" t="n">
        <v>26.91</v>
      </c>
      <c r="CN550" s="2" t="n">
        <v>0</v>
      </c>
      <c r="CO550" s="2" t="n">
        <v>33.29</v>
      </c>
      <c r="CP550" s="2" t="n">
        <v>33.29</v>
      </c>
      <c r="CQ550" s="2" t="n">
        <v>0</v>
      </c>
      <c r="CR550" s="2" t="n">
        <v>44.79</v>
      </c>
      <c r="CS550" s="2" t="n">
        <v>47.15</v>
      </c>
      <c r="CT550" s="2" t="n">
        <v>0</v>
      </c>
      <c r="CU550" s="2" t="n">
        <v>70.09</v>
      </c>
      <c r="CV550" s="2" t="n">
        <v>56.12</v>
      </c>
      <c r="CW550" s="2" t="n">
        <v>0</v>
      </c>
      <c r="CX550" s="2" t="n">
        <v>76.06999999999999</v>
      </c>
      <c r="CY550" s="2" t="n">
        <v>76.06999999999999</v>
      </c>
      <c r="CZ550" s="2" t="n">
        <v>0</v>
      </c>
      <c r="DA550" s="2" t="n">
        <v>79.66</v>
      </c>
      <c r="DB550" s="2" t="n">
        <v>79.66</v>
      </c>
      <c r="DC550" s="2" t="n">
        <v>0</v>
      </c>
      <c r="DD550" s="2" t="n">
        <v>85.05</v>
      </c>
      <c r="DE550" s="2" t="n">
        <v>85.05</v>
      </c>
      <c r="DF550" s="2" t="n">
        <v>0</v>
      </c>
      <c r="DG550" s="2" t="n">
        <v>94.02</v>
      </c>
      <c r="DH550" s="2" t="n">
        <v>94.02</v>
      </c>
      <c r="DI550" s="2" t="n">
        <v>0</v>
      </c>
      <c r="DJ550" s="2" t="n">
        <v>100</v>
      </c>
      <c r="DK550" s="2" t="n">
        <v>100</v>
      </c>
      <c r="DL550" s="2" t="n">
        <v>0</v>
      </c>
      <c r="DM550" s="2" t="n">
        <v>100</v>
      </c>
      <c r="DN550" s="2" t="n">
        <v>100</v>
      </c>
      <c r="DO550" s="2" t="n">
        <v>0</v>
      </c>
      <c r="DP550" s="2" t="n">
        <v>100</v>
      </c>
      <c r="DQ550" s="2" t="n">
        <v>100</v>
      </c>
      <c r="DR550" s="2" t="n">
        <v>0</v>
      </c>
      <c r="DS550" s="2" t="n">
        <v>100</v>
      </c>
      <c r="DT550" s="2" t="n">
        <v>100</v>
      </c>
      <c r="DU550" s="2" t="n">
        <v>0</v>
      </c>
      <c r="DV550" s="2" t="n">
        <v>100</v>
      </c>
      <c r="DW550" s="2" t="n">
        <v>100</v>
      </c>
      <c r="DX550" s="2" t="n">
        <v>0</v>
      </c>
      <c r="DY550" s="2" t="n">
        <v>100</v>
      </c>
      <c r="DZ550" s="2" t="n">
        <v>100</v>
      </c>
      <c r="EA550" s="2" t="n">
        <v>0</v>
      </c>
      <c r="EB550" s="2" t="n">
        <v>100</v>
      </c>
      <c r="EC550" s="2" t="n">
        <v>100</v>
      </c>
      <c r="ED550" s="2" t="n">
        <v>0</v>
      </c>
      <c r="EE550" s="2" t="n">
        <v>100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25.17</v>
      </c>
      <c r="CA551" s="2" t="n">
        <v>25.17</v>
      </c>
      <c r="CB551" s="2" t="n">
        <v>0</v>
      </c>
      <c r="CC551" s="2" t="n">
        <v>35.37</v>
      </c>
      <c r="CD551" s="2" t="n">
        <v>35.37</v>
      </c>
      <c r="CE551" s="2" t="n">
        <v>0</v>
      </c>
      <c r="CF551" s="2" t="n">
        <v>35.37</v>
      </c>
      <c r="CG551" s="2" t="n">
        <v>35.37</v>
      </c>
      <c r="CH551" s="2" t="n">
        <v>0</v>
      </c>
      <c r="CI551" s="2" t="n">
        <v>35.37</v>
      </c>
      <c r="CJ551" s="2" t="n">
        <v>35.37</v>
      </c>
      <c r="CK551" s="2" t="n">
        <v>0</v>
      </c>
      <c r="CL551" s="2" t="n">
        <v>35.37</v>
      </c>
      <c r="CM551" s="2" t="n">
        <v>35.37</v>
      </c>
      <c r="CN551" s="2" t="n">
        <v>0</v>
      </c>
      <c r="CO551" s="2" t="n">
        <v>35.37</v>
      </c>
      <c r="CP551" s="2" t="n">
        <v>35.37</v>
      </c>
      <c r="CQ551" s="2" t="n">
        <v>0</v>
      </c>
      <c r="CR551" s="2" t="n">
        <v>51.69</v>
      </c>
      <c r="CS551" s="2" t="n">
        <v>58.69</v>
      </c>
      <c r="CT551" s="2" t="n">
        <v>0</v>
      </c>
      <c r="CU551" s="2" t="n">
        <v>100</v>
      </c>
      <c r="CV551" s="2" t="n">
        <v>58.69</v>
      </c>
      <c r="CW551" s="2" t="n">
        <v>0</v>
      </c>
      <c r="CX551" s="2" t="n">
        <v>100</v>
      </c>
      <c r="CY551" s="2" t="n">
        <v>100</v>
      </c>
      <c r="CZ551" s="2" t="n">
        <v>0</v>
      </c>
      <c r="DA551" s="2" t="n">
        <v>100</v>
      </c>
      <c r="DB551" s="2" t="n">
        <v>100</v>
      </c>
      <c r="DC551" s="2" t="n">
        <v>0</v>
      </c>
      <c r="DD551" s="2" t="n">
        <v>100</v>
      </c>
      <c r="DE551" s="2" t="n">
        <v>100</v>
      </c>
      <c r="DF551" s="2" t="n">
        <v>0</v>
      </c>
      <c r="DG551" s="2" t="n">
        <v>100</v>
      </c>
      <c r="DH551" s="2" t="n">
        <v>100</v>
      </c>
      <c r="DI551" s="2" t="n">
        <v>0</v>
      </c>
      <c r="DJ551" s="2" t="n">
        <v>100</v>
      </c>
      <c r="DK551" s="2" t="n">
        <v>100</v>
      </c>
      <c r="DL551" s="2" t="n">
        <v>0</v>
      </c>
      <c r="DM551" s="2" t="n">
        <v>100</v>
      </c>
      <c r="DN551" s="2" t="n">
        <v>100</v>
      </c>
      <c r="DO551" s="2" t="n">
        <v>0</v>
      </c>
      <c r="DP551" s="2" t="n">
        <v>100</v>
      </c>
      <c r="DQ551" s="2" t="n">
        <v>100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10/03/2027</t>
        </is>
      </c>
      <c r="E552" s="2" t="inlineStr">
        <is>
          <t>25/02/2028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9.039999999999999</v>
      </c>
      <c r="CD552" s="2" t="n">
        <v>9.039999999999999</v>
      </c>
      <c r="CE552" s="2" t="n">
        <v>0</v>
      </c>
      <c r="CF552" s="2" t="n">
        <v>15.36</v>
      </c>
      <c r="CG552" s="2" t="n">
        <v>15.36</v>
      </c>
      <c r="CH552" s="2" t="n">
        <v>0</v>
      </c>
      <c r="CI552" s="2" t="n">
        <v>18.07</v>
      </c>
      <c r="CJ552" s="2" t="n">
        <v>18.07</v>
      </c>
      <c r="CK552" s="2" t="n">
        <v>0</v>
      </c>
      <c r="CL552" s="2" t="n">
        <v>22.59</v>
      </c>
      <c r="CM552" s="2" t="n">
        <v>22.59</v>
      </c>
      <c r="CN552" s="2" t="n">
        <v>0</v>
      </c>
      <c r="CO552" s="2" t="n">
        <v>32.22</v>
      </c>
      <c r="CP552" s="2" t="n">
        <v>32.22</v>
      </c>
      <c r="CQ552" s="2" t="n">
        <v>0</v>
      </c>
      <c r="CR552" s="2" t="n">
        <v>41.26</v>
      </c>
      <c r="CS552" s="2" t="n">
        <v>41.26</v>
      </c>
      <c r="CT552" s="2" t="n">
        <v>0</v>
      </c>
      <c r="CU552" s="2" t="n">
        <v>54.82</v>
      </c>
      <c r="CV552" s="2" t="n">
        <v>54.82</v>
      </c>
      <c r="CW552" s="2" t="n">
        <v>0</v>
      </c>
      <c r="CX552" s="2" t="n">
        <v>63.85</v>
      </c>
      <c r="CY552" s="2" t="n">
        <v>63.85</v>
      </c>
      <c r="CZ552" s="2" t="n">
        <v>0</v>
      </c>
      <c r="DA552" s="2" t="n">
        <v>69.27</v>
      </c>
      <c r="DB552" s="2" t="n">
        <v>69.27</v>
      </c>
      <c r="DC552" s="2" t="n">
        <v>0</v>
      </c>
      <c r="DD552" s="2" t="n">
        <v>77.41</v>
      </c>
      <c r="DE552" s="2" t="n">
        <v>77.41</v>
      </c>
      <c r="DF552" s="2" t="n">
        <v>0</v>
      </c>
      <c r="DG552" s="2" t="n">
        <v>90.95999999999999</v>
      </c>
      <c r="DH552" s="2" t="n">
        <v>90.95999999999999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10/03/2027</t>
        </is>
      </c>
      <c r="E553" s="2" t="inlineStr">
        <is>
          <t>25/02/2028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9.039999999999999</v>
      </c>
      <c r="CD553" s="2" t="n">
        <v>9.039999999999999</v>
      </c>
      <c r="CE553" s="2" t="n">
        <v>0</v>
      </c>
      <c r="CF553" s="2" t="n">
        <v>15.36</v>
      </c>
      <c r="CG553" s="2" t="n">
        <v>15.36</v>
      </c>
      <c r="CH553" s="2" t="n">
        <v>0</v>
      </c>
      <c r="CI553" s="2" t="n">
        <v>18.07</v>
      </c>
      <c r="CJ553" s="2" t="n">
        <v>18.07</v>
      </c>
      <c r="CK553" s="2" t="n">
        <v>0</v>
      </c>
      <c r="CL553" s="2" t="n">
        <v>22.59</v>
      </c>
      <c r="CM553" s="2" t="n">
        <v>22.59</v>
      </c>
      <c r="CN553" s="2" t="n">
        <v>0</v>
      </c>
      <c r="CO553" s="2" t="n">
        <v>32.22</v>
      </c>
      <c r="CP553" s="2" t="n">
        <v>32.22</v>
      </c>
      <c r="CQ553" s="2" t="n">
        <v>0</v>
      </c>
      <c r="CR553" s="2" t="n">
        <v>41.26</v>
      </c>
      <c r="CS553" s="2" t="n">
        <v>41.26</v>
      </c>
      <c r="CT553" s="2" t="n">
        <v>0</v>
      </c>
      <c r="CU553" s="2" t="n">
        <v>54.82</v>
      </c>
      <c r="CV553" s="2" t="n">
        <v>54.82</v>
      </c>
      <c r="CW553" s="2" t="n">
        <v>0</v>
      </c>
      <c r="CX553" s="2" t="n">
        <v>63.85</v>
      </c>
      <c r="CY553" s="2" t="n">
        <v>63.85</v>
      </c>
      <c r="CZ553" s="2" t="n">
        <v>0</v>
      </c>
      <c r="DA553" s="2" t="n">
        <v>69.27</v>
      </c>
      <c r="DB553" s="2" t="n">
        <v>69.27</v>
      </c>
      <c r="DC553" s="2" t="n">
        <v>0</v>
      </c>
      <c r="DD553" s="2" t="n">
        <v>77.41</v>
      </c>
      <c r="DE553" s="2" t="n">
        <v>77.41</v>
      </c>
      <c r="DF553" s="2" t="n">
        <v>0</v>
      </c>
      <c r="DG553" s="2" t="n">
        <v>90.95999999999999</v>
      </c>
      <c r="DH553" s="2" t="n">
        <v>90.95999999999999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0.05</v>
      </c>
      <c r="BL554" s="2" t="n">
        <v>0.05</v>
      </c>
      <c r="BM554" s="2" t="n">
        <v>0</v>
      </c>
      <c r="BN554" s="2" t="n">
        <v>0.12</v>
      </c>
      <c r="BO554" s="2" t="n">
        <v>0.11</v>
      </c>
      <c r="BP554" s="2" t="n">
        <v>0</v>
      </c>
      <c r="BQ554" s="2" t="n">
        <v>0.25</v>
      </c>
      <c r="BR554" s="2" t="n">
        <v>0.25</v>
      </c>
      <c r="BS554" s="2" t="n">
        <v>0</v>
      </c>
      <c r="BT554" s="2" t="n">
        <v>1.02</v>
      </c>
      <c r="BU554" s="2" t="n">
        <v>1.02</v>
      </c>
      <c r="BV554" s="2" t="n">
        <v>0</v>
      </c>
      <c r="BW554" s="2" t="n">
        <v>4.22</v>
      </c>
      <c r="BX554" s="2" t="n">
        <v>4.22</v>
      </c>
      <c r="BY554" s="2" t="n">
        <v>0</v>
      </c>
      <c r="BZ554" s="2" t="n">
        <v>4.9</v>
      </c>
      <c r="CA554" s="2" t="n">
        <v>4.9</v>
      </c>
      <c r="CB554" s="2" t="n">
        <v>0</v>
      </c>
      <c r="CC554" s="2" t="n">
        <v>5.66</v>
      </c>
      <c r="CD554" s="2" t="n">
        <v>5.66</v>
      </c>
      <c r="CE554" s="2" t="n">
        <v>0</v>
      </c>
      <c r="CF554" s="2" t="n">
        <v>7.15</v>
      </c>
      <c r="CG554" s="2" t="n">
        <v>7.15</v>
      </c>
      <c r="CH554" s="2" t="n">
        <v>0</v>
      </c>
      <c r="CI554" s="2" t="n">
        <v>8.140000000000001</v>
      </c>
      <c r="CJ554" s="2" t="n">
        <v>9.77</v>
      </c>
      <c r="CK554" s="2" t="n">
        <v>0</v>
      </c>
      <c r="CL554" s="2" t="n">
        <v>15.69</v>
      </c>
      <c r="CM554" s="2" t="n">
        <v>15.73</v>
      </c>
      <c r="CN554" s="2" t="n">
        <v>0</v>
      </c>
      <c r="CO554" s="2" t="n">
        <v>17.67</v>
      </c>
      <c r="CP554" s="2" t="n">
        <v>17.67</v>
      </c>
      <c r="CQ554" s="2" t="n">
        <v>0</v>
      </c>
      <c r="CR554" s="2" t="n">
        <v>19.89</v>
      </c>
      <c r="CS554" s="2" t="n">
        <v>19.89</v>
      </c>
      <c r="CT554" s="2" t="n">
        <v>0</v>
      </c>
      <c r="CU554" s="2" t="n">
        <v>22.97</v>
      </c>
      <c r="CV554" s="2" t="n">
        <v>22.97</v>
      </c>
      <c r="CW554" s="2" t="n">
        <v>0</v>
      </c>
      <c r="CX554" s="2" t="n">
        <v>24.65</v>
      </c>
      <c r="CY554" s="2" t="n">
        <v>24.65</v>
      </c>
      <c r="CZ554" s="2" t="n">
        <v>0</v>
      </c>
      <c r="DA554" s="2" t="n">
        <v>28.89</v>
      </c>
      <c r="DB554" s="2" t="n">
        <v>28.89</v>
      </c>
      <c r="DC554" s="2" t="n">
        <v>0</v>
      </c>
      <c r="DD554" s="2" t="n">
        <v>75.95</v>
      </c>
      <c r="DE554" s="2" t="n">
        <v>75.95</v>
      </c>
      <c r="DF554" s="2" t="n">
        <v>0</v>
      </c>
      <c r="DG554" s="2" t="n">
        <v>97.61</v>
      </c>
      <c r="DH554" s="2" t="n">
        <v>97.61</v>
      </c>
      <c r="DI554" s="2" t="n">
        <v>0</v>
      </c>
      <c r="DJ554" s="2" t="n">
        <v>97.84999999999999</v>
      </c>
      <c r="DK554" s="2" t="n">
        <v>97.84999999999999</v>
      </c>
      <c r="DL554" s="2" t="n">
        <v>0</v>
      </c>
      <c r="DM554" s="2" t="n">
        <v>100</v>
      </c>
      <c r="DN554" s="2" t="n">
        <v>100</v>
      </c>
      <c r="DO554" s="2" t="n">
        <v>0</v>
      </c>
      <c r="DP554" s="2" t="n">
        <v>100</v>
      </c>
      <c r="DQ554" s="2" t="n">
        <v>100</v>
      </c>
      <c r="DR554" s="2" t="n">
        <v>0</v>
      </c>
      <c r="DS554" s="2" t="n">
        <v>100</v>
      </c>
      <c r="DT554" s="2" t="n">
        <v>100</v>
      </c>
      <c r="DU554" s="2" t="n">
        <v>0</v>
      </c>
      <c r="DV554" s="2" t="n">
        <v>100</v>
      </c>
      <c r="DW554" s="2" t="n">
        <v>100</v>
      </c>
      <c r="DX554" s="2" t="n">
        <v>0</v>
      </c>
      <c r="DY554" s="2" t="n">
        <v>100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5</v>
      </c>
      <c r="DB555" s="2" t="n">
        <v>5</v>
      </c>
      <c r="DC555" s="2" t="n">
        <v>0</v>
      </c>
      <c r="DD555" s="2" t="n">
        <v>70</v>
      </c>
      <c r="DE555" s="2" t="n">
        <v>70</v>
      </c>
      <c r="DF555" s="2" t="n">
        <v>0</v>
      </c>
      <c r="DG555" s="2" t="n">
        <v>100</v>
      </c>
      <c r="DH555" s="2" t="n">
        <v>100</v>
      </c>
      <c r="DI555" s="2" t="n">
        <v>0</v>
      </c>
      <c r="DJ555" s="2" t="n">
        <v>100</v>
      </c>
      <c r="DK555" s="2" t="n">
        <v>100</v>
      </c>
      <c r="DL555" s="2" t="n">
        <v>0</v>
      </c>
      <c r="DM555" s="2" t="n">
        <v>100</v>
      </c>
      <c r="DN555" s="2" t="n">
        <v>100</v>
      </c>
      <c r="DO555" s="2" t="n">
        <v>0</v>
      </c>
      <c r="DP555" s="2" t="n">
        <v>100</v>
      </c>
      <c r="DQ555" s="2" t="n">
        <v>100</v>
      </c>
      <c r="DR555" s="2" t="n">
        <v>0</v>
      </c>
      <c r="DS555" s="2" t="n">
        <v>100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5</v>
      </c>
      <c r="DB556" s="2" t="n">
        <v>5</v>
      </c>
      <c r="DC556" s="2" t="n">
        <v>0</v>
      </c>
      <c r="DD556" s="2" t="n">
        <v>70</v>
      </c>
      <c r="DE556" s="2" t="n">
        <v>70</v>
      </c>
      <c r="DF556" s="2" t="n">
        <v>0</v>
      </c>
      <c r="DG556" s="2" t="n">
        <v>100</v>
      </c>
      <c r="DH556" s="2" t="n">
        <v>100</v>
      </c>
      <c r="DI556" s="2" t="n">
        <v>0</v>
      </c>
      <c r="DJ556" s="2" t="n">
        <v>100</v>
      </c>
      <c r="DK556" s="2" t="n">
        <v>100</v>
      </c>
      <c r="DL556" s="2" t="n">
        <v>0</v>
      </c>
      <c r="DM556" s="2" t="n">
        <v>100</v>
      </c>
      <c r="DN556" s="2" t="n">
        <v>100</v>
      </c>
      <c r="DO556" s="2" t="n">
        <v>0</v>
      </c>
      <c r="DP556" s="2" t="n">
        <v>100</v>
      </c>
      <c r="DQ556" s="2" t="n">
        <v>100</v>
      </c>
      <c r="DR556" s="2" t="n">
        <v>0</v>
      </c>
      <c r="DS556" s="2" t="n">
        <v>100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5</v>
      </c>
      <c r="DB557" s="2" t="n">
        <v>5</v>
      </c>
      <c r="DC557" s="2" t="n">
        <v>0</v>
      </c>
      <c r="DD557" s="2" t="n">
        <v>70</v>
      </c>
      <c r="DE557" s="2" t="n">
        <v>70</v>
      </c>
      <c r="DF557" s="2" t="n">
        <v>0</v>
      </c>
      <c r="DG557" s="2" t="n">
        <v>100</v>
      </c>
      <c r="DH557" s="2" t="n">
        <v>100</v>
      </c>
      <c r="DI557" s="2" t="n">
        <v>0</v>
      </c>
      <c r="DJ557" s="2" t="n">
        <v>100</v>
      </c>
      <c r="DK557" s="2" t="n">
        <v>100</v>
      </c>
      <c r="DL557" s="2" t="n">
        <v>0</v>
      </c>
      <c r="DM557" s="2" t="n">
        <v>100</v>
      </c>
      <c r="DN557" s="2" t="n">
        <v>100</v>
      </c>
      <c r="DO557" s="2" t="n">
        <v>0</v>
      </c>
      <c r="DP557" s="2" t="n">
        <v>100</v>
      </c>
      <c r="DQ557" s="2" t="n">
        <v>100</v>
      </c>
      <c r="DR557" s="2" t="n">
        <v>0</v>
      </c>
      <c r="DS557" s="2" t="n">
        <v>100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5</v>
      </c>
      <c r="DB558" s="2" t="n">
        <v>5</v>
      </c>
      <c r="DC558" s="2" t="n">
        <v>0</v>
      </c>
      <c r="DD558" s="2" t="n">
        <v>70</v>
      </c>
      <c r="DE558" s="2" t="n">
        <v>70</v>
      </c>
      <c r="DF558" s="2" t="n">
        <v>0</v>
      </c>
      <c r="DG558" s="2" t="n">
        <v>100</v>
      </c>
      <c r="DH558" s="2" t="n">
        <v>100</v>
      </c>
      <c r="DI558" s="2" t="n">
        <v>0</v>
      </c>
      <c r="DJ558" s="2" t="n">
        <v>100</v>
      </c>
      <c r="DK558" s="2" t="n">
        <v>100</v>
      </c>
      <c r="DL558" s="2" t="n">
        <v>0</v>
      </c>
      <c r="DM558" s="2" t="n">
        <v>100</v>
      </c>
      <c r="DN558" s="2" t="n">
        <v>100</v>
      </c>
      <c r="DO558" s="2" t="n">
        <v>0</v>
      </c>
      <c r="DP558" s="2" t="n">
        <v>100</v>
      </c>
      <c r="DQ558" s="2" t="n">
        <v>100</v>
      </c>
      <c r="DR558" s="2" t="n">
        <v>0</v>
      </c>
      <c r="DS558" s="2" t="n">
        <v>100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5</v>
      </c>
      <c r="DB559" s="2" t="n">
        <v>5</v>
      </c>
      <c r="DC559" s="2" t="n">
        <v>0</v>
      </c>
      <c r="DD559" s="2" t="n">
        <v>70</v>
      </c>
      <c r="DE559" s="2" t="n">
        <v>70</v>
      </c>
      <c r="DF559" s="2" t="n">
        <v>0</v>
      </c>
      <c r="DG559" s="2" t="n">
        <v>100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27.27</v>
      </c>
      <c r="CK560" s="2" t="n">
        <v>0</v>
      </c>
      <c r="CL560" s="2" t="n">
        <v>100</v>
      </c>
      <c r="CM560" s="2" t="n">
        <v>100</v>
      </c>
      <c r="CN560" s="2" t="n">
        <v>0</v>
      </c>
      <c r="CO560" s="2" t="n">
        <v>100</v>
      </c>
      <c r="CP560" s="2" t="n">
        <v>100</v>
      </c>
      <c r="CQ560" s="2" t="n">
        <v>0</v>
      </c>
      <c r="CR560" s="2" t="n">
        <v>100</v>
      </c>
      <c r="CS560" s="2" t="n">
        <v>100</v>
      </c>
      <c r="CT560" s="2" t="n">
        <v>0</v>
      </c>
      <c r="CU560" s="2" t="n">
        <v>100</v>
      </c>
      <c r="CV560" s="2" t="n">
        <v>100</v>
      </c>
      <c r="CW560" s="2" t="n">
        <v>0</v>
      </c>
      <c r="CX560" s="2" t="n">
        <v>100</v>
      </c>
      <c r="CY560" s="2" t="n">
        <v>100</v>
      </c>
      <c r="CZ560" s="2" t="n">
        <v>0</v>
      </c>
      <c r="DA560" s="2" t="n">
        <v>100</v>
      </c>
      <c r="DB560" s="2" t="n">
        <v>100</v>
      </c>
      <c r="DC560" s="2" t="n">
        <v>0</v>
      </c>
      <c r="DD560" s="2" t="n">
        <v>100</v>
      </c>
      <c r="DE560" s="2" t="n">
        <v>100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25/11/2027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2.49</v>
      </c>
      <c r="BL561" s="2" t="n">
        <v>2.49</v>
      </c>
      <c r="BM561" s="2" t="n">
        <v>0</v>
      </c>
      <c r="BN561" s="2" t="n">
        <v>6.23</v>
      </c>
      <c r="BO561" s="2" t="n">
        <v>5.8</v>
      </c>
      <c r="BP561" s="2" t="n">
        <v>0</v>
      </c>
      <c r="BQ561" s="2" t="n">
        <v>13.53</v>
      </c>
      <c r="BR561" s="2" t="n">
        <v>13.53</v>
      </c>
      <c r="BS561" s="2" t="n">
        <v>0</v>
      </c>
      <c r="BT561" s="2" t="n">
        <v>16.54</v>
      </c>
      <c r="BU561" s="2" t="n">
        <v>16.54</v>
      </c>
      <c r="BV561" s="2" t="n">
        <v>0</v>
      </c>
      <c r="BW561" s="2" t="n">
        <v>21.26</v>
      </c>
      <c r="BX561" s="2" t="n">
        <v>21.26</v>
      </c>
      <c r="BY561" s="2" t="n">
        <v>0</v>
      </c>
      <c r="BZ561" s="2" t="n">
        <v>24.7</v>
      </c>
      <c r="CA561" s="2" t="n">
        <v>24.7</v>
      </c>
      <c r="CB561" s="2" t="n">
        <v>0</v>
      </c>
      <c r="CC561" s="2" t="n">
        <v>29.24</v>
      </c>
      <c r="CD561" s="2" t="n">
        <v>29.24</v>
      </c>
      <c r="CE561" s="2" t="n">
        <v>0</v>
      </c>
      <c r="CF561" s="2" t="n">
        <v>40.24</v>
      </c>
      <c r="CG561" s="2" t="n">
        <v>40.24</v>
      </c>
      <c r="CH561" s="2" t="n">
        <v>0</v>
      </c>
      <c r="CI561" s="2" t="n">
        <v>48.83</v>
      </c>
      <c r="CJ561" s="2" t="n">
        <v>48.83</v>
      </c>
      <c r="CK561" s="2" t="n">
        <v>0</v>
      </c>
      <c r="CL561" s="2" t="n">
        <v>62.36</v>
      </c>
      <c r="CM561" s="2" t="n">
        <v>64.5</v>
      </c>
      <c r="CN561" s="2" t="n">
        <v>0</v>
      </c>
      <c r="CO561" s="2" t="n">
        <v>68.37</v>
      </c>
      <c r="CP561" s="2" t="n">
        <v>68.37</v>
      </c>
      <c r="CQ561" s="2" t="n">
        <v>0</v>
      </c>
      <c r="CR561" s="2" t="n">
        <v>77.39</v>
      </c>
      <c r="CS561" s="2" t="n">
        <v>77.39</v>
      </c>
      <c r="CT561" s="2" t="n">
        <v>0</v>
      </c>
      <c r="CU561" s="2" t="n">
        <v>88.98</v>
      </c>
      <c r="CV561" s="2" t="n">
        <v>88.98</v>
      </c>
      <c r="CW561" s="2" t="n">
        <v>0</v>
      </c>
      <c r="CX561" s="2" t="n">
        <v>95.43000000000001</v>
      </c>
      <c r="CY561" s="2" t="n">
        <v>95.43000000000001</v>
      </c>
      <c r="CZ561" s="2" t="n">
        <v>0</v>
      </c>
      <c r="DA561" s="2" t="n">
        <v>100</v>
      </c>
      <c r="DB561" s="2" t="n">
        <v>100</v>
      </c>
      <c r="DC561" s="2" t="n">
        <v>0</v>
      </c>
      <c r="DD561" s="2" t="n">
        <v>100</v>
      </c>
      <c r="DE561" s="2" t="n">
        <v>100</v>
      </c>
      <c r="DF561" s="2" t="n">
        <v>0</v>
      </c>
      <c r="DG561" s="2" t="n">
        <v>100</v>
      </c>
      <c r="DH561" s="2" t="n">
        <v>100</v>
      </c>
      <c r="DI561" s="2" t="n">
        <v>0</v>
      </c>
      <c r="DJ561" s="2" t="n">
        <v>100</v>
      </c>
      <c r="DK561" s="2" t="n">
        <v>100</v>
      </c>
      <c r="DL561" s="2" t="n">
        <v>0</v>
      </c>
      <c r="DM561" s="2" t="n">
        <v>100</v>
      </c>
      <c r="DN561" s="2" t="n">
        <v>100</v>
      </c>
      <c r="DO561" s="2" t="n">
        <v>0</v>
      </c>
      <c r="DP561" s="2" t="n">
        <v>100</v>
      </c>
      <c r="DQ561" s="2" t="n">
        <v>100</v>
      </c>
      <c r="DR561" s="2" t="n">
        <v>0</v>
      </c>
      <c r="DS561" s="2" t="n">
        <v>100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3.98</v>
      </c>
      <c r="BU562" s="2" t="n">
        <v>3.98</v>
      </c>
      <c r="BV562" s="2" t="n">
        <v>0</v>
      </c>
      <c r="BW562" s="2" t="n">
        <v>21.31</v>
      </c>
      <c r="BX562" s="2" t="n">
        <v>21.31</v>
      </c>
      <c r="BY562" s="2" t="n">
        <v>0</v>
      </c>
      <c r="BZ562" s="2" t="n">
        <v>24.74</v>
      </c>
      <c r="CA562" s="2" t="n">
        <v>24.74</v>
      </c>
      <c r="CB562" s="2" t="n">
        <v>0</v>
      </c>
      <c r="CC562" s="2" t="n">
        <v>28.52</v>
      </c>
      <c r="CD562" s="2" t="n">
        <v>28.52</v>
      </c>
      <c r="CE562" s="2" t="n">
        <v>0</v>
      </c>
      <c r="CF562" s="2" t="n">
        <v>35.7</v>
      </c>
      <c r="CG562" s="2" t="n">
        <v>35.7</v>
      </c>
      <c r="CH562" s="2" t="n">
        <v>0</v>
      </c>
      <c r="CI562" s="2" t="n">
        <v>40.31</v>
      </c>
      <c r="CJ562" s="2" t="n">
        <v>40.31</v>
      </c>
      <c r="CK562" s="2" t="n">
        <v>0</v>
      </c>
      <c r="CL562" s="2" t="n">
        <v>47.69</v>
      </c>
      <c r="CM562" s="2" t="n">
        <v>47.69</v>
      </c>
      <c r="CN562" s="2" t="n">
        <v>0</v>
      </c>
      <c r="CO562" s="2" t="n">
        <v>58.11</v>
      </c>
      <c r="CP562" s="2" t="n">
        <v>58.11</v>
      </c>
      <c r="CQ562" s="2" t="n">
        <v>0</v>
      </c>
      <c r="CR562" s="2" t="n">
        <v>69.51000000000001</v>
      </c>
      <c r="CS562" s="2" t="n">
        <v>69.51000000000001</v>
      </c>
      <c r="CT562" s="2" t="n">
        <v>0</v>
      </c>
      <c r="CU562" s="2" t="n">
        <v>85.48</v>
      </c>
      <c r="CV562" s="2" t="n">
        <v>85.48</v>
      </c>
      <c r="CW562" s="2" t="n">
        <v>0</v>
      </c>
      <c r="CX562" s="2" t="n">
        <v>94.18000000000001</v>
      </c>
      <c r="CY562" s="2" t="n">
        <v>94.18000000000001</v>
      </c>
      <c r="CZ562" s="2" t="n">
        <v>0</v>
      </c>
      <c r="DA562" s="2" t="n">
        <v>97.33</v>
      </c>
      <c r="DB562" s="2" t="n">
        <v>97.33</v>
      </c>
      <c r="DC562" s="2" t="n">
        <v>0</v>
      </c>
      <c r="DD562" s="2" t="n">
        <v>99.37</v>
      </c>
      <c r="DE562" s="2" t="n">
        <v>99.37</v>
      </c>
      <c r="DF562" s="2" t="n">
        <v>0</v>
      </c>
      <c r="DG562" s="2" t="n">
        <v>100</v>
      </c>
      <c r="DH562" s="2" t="n">
        <v>100</v>
      </c>
      <c r="DI562" s="2" t="n">
        <v>0</v>
      </c>
      <c r="DJ562" s="2" t="n">
        <v>100</v>
      </c>
      <c r="DK562" s="2" t="n">
        <v>100</v>
      </c>
      <c r="DL562" s="2" t="n">
        <v>0</v>
      </c>
      <c r="DM562" s="2" t="n">
        <v>100</v>
      </c>
      <c r="DN562" s="2" t="n">
        <v>100</v>
      </c>
      <c r="DO562" s="2" t="n">
        <v>0</v>
      </c>
      <c r="DP562" s="2" t="n">
        <v>100</v>
      </c>
      <c r="DQ562" s="2" t="n">
        <v>100</v>
      </c>
      <c r="DR562" s="2" t="n">
        <v>0</v>
      </c>
      <c r="DS562" s="2" t="n">
        <v>100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10</v>
      </c>
      <c r="DK563" s="2" t="n">
        <v>10</v>
      </c>
      <c r="DL563" s="2" t="n">
        <v>0</v>
      </c>
      <c r="DM563" s="2" t="n">
        <v>100</v>
      </c>
      <c r="DN563" s="2" t="n">
        <v>100</v>
      </c>
      <c r="DO563" s="2" t="n">
        <v>0</v>
      </c>
      <c r="DP563" s="2" t="n">
        <v>100</v>
      </c>
      <c r="DQ563" s="2" t="n">
        <v>100</v>
      </c>
      <c r="DR563" s="2" t="n">
        <v>0</v>
      </c>
      <c r="DS563" s="2" t="n">
        <v>100</v>
      </c>
      <c r="DT563" s="2" t="n">
        <v>100</v>
      </c>
      <c r="DU563" s="2" t="n">
        <v>0</v>
      </c>
      <c r="DV563" s="2" t="n">
        <v>100</v>
      </c>
      <c r="DW563" s="2" t="n">
        <v>100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13/09/2027</t>
        </is>
      </c>
      <c r="E564" s="2" t="inlineStr">
        <is>
          <t>16/08/2028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5.58</v>
      </c>
      <c r="CV564" s="2" t="n">
        <v>5.58</v>
      </c>
      <c r="CW564" s="2" t="n">
        <v>0</v>
      </c>
      <c r="CX564" s="2" t="n">
        <v>6.2</v>
      </c>
      <c r="CY564" s="2" t="n">
        <v>6.2</v>
      </c>
      <c r="CZ564" s="2" t="n">
        <v>0</v>
      </c>
      <c r="DA564" s="2" t="n">
        <v>14.14</v>
      </c>
      <c r="DB564" s="2" t="n">
        <v>13.34</v>
      </c>
      <c r="DC564" s="2" t="n">
        <v>0</v>
      </c>
      <c r="DD564" s="2" t="n">
        <v>16.35</v>
      </c>
      <c r="DE564" s="2" t="n">
        <v>16.35</v>
      </c>
      <c r="DF564" s="2" t="n">
        <v>0</v>
      </c>
      <c r="DG564" s="2" t="n">
        <v>38.19</v>
      </c>
      <c r="DH564" s="2" t="n">
        <v>35.47</v>
      </c>
      <c r="DI564" s="2" t="n">
        <v>0</v>
      </c>
      <c r="DJ564" s="2" t="n">
        <v>45.93</v>
      </c>
      <c r="DK564" s="2" t="n">
        <v>45.93</v>
      </c>
      <c r="DL564" s="2" t="n">
        <v>0</v>
      </c>
      <c r="DM564" s="2" t="n">
        <v>58.11</v>
      </c>
      <c r="DN564" s="2" t="n">
        <v>58.73</v>
      </c>
      <c r="DO564" s="2" t="n">
        <v>0</v>
      </c>
      <c r="DP564" s="2" t="n">
        <v>66.69</v>
      </c>
      <c r="DQ564" s="2" t="n">
        <v>66.69</v>
      </c>
      <c r="DR564" s="2" t="n">
        <v>0</v>
      </c>
      <c r="DS564" s="2" t="n">
        <v>75.98</v>
      </c>
      <c r="DT564" s="2" t="n">
        <v>75.98</v>
      </c>
      <c r="DU564" s="2" t="n">
        <v>0</v>
      </c>
      <c r="DV564" s="2" t="n">
        <v>87.04000000000001</v>
      </c>
      <c r="DW564" s="2" t="n">
        <v>87.04000000000001</v>
      </c>
      <c r="DX564" s="2" t="n">
        <v>0</v>
      </c>
      <c r="DY564" s="2" t="n">
        <v>93.23999999999999</v>
      </c>
      <c r="DZ564" s="2" t="n">
        <v>93.23999999999999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45.93</v>
      </c>
      <c r="EF564" s="2" t="n">
        <v>45.93</v>
      </c>
      <c r="EG564" s="2" t="n">
        <v>0</v>
      </c>
      <c r="EH564" s="2" t="n">
        <v>58.11</v>
      </c>
      <c r="EI564" s="2" t="n">
        <v>58.73</v>
      </c>
      <c r="EJ564" s="2" t="n">
        <v>0</v>
      </c>
      <c r="EK564" s="2" t="n">
        <v>66.69</v>
      </c>
      <c r="EL564" s="2" t="n">
        <v>66.69</v>
      </c>
      <c r="EM564" s="2" t="n">
        <v>0</v>
      </c>
      <c r="EN564" s="2" t="n">
        <v>75.98</v>
      </c>
      <c r="EO564" s="2" t="n">
        <v>75.98</v>
      </c>
      <c r="EP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13/09/2027</t>
        </is>
      </c>
      <c r="E565" s="2" t="inlineStr">
        <is>
          <t>16/08/2028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5.58</v>
      </c>
      <c r="CV565" s="2" t="n">
        <v>5.58</v>
      </c>
      <c r="CW565" s="2" t="n">
        <v>0</v>
      </c>
      <c r="CX565" s="2" t="n">
        <v>6.2</v>
      </c>
      <c r="CY565" s="2" t="n">
        <v>6.2</v>
      </c>
      <c r="CZ565" s="2" t="n">
        <v>0</v>
      </c>
      <c r="DA565" s="2" t="n">
        <v>14.14</v>
      </c>
      <c r="DB565" s="2" t="n">
        <v>13.34</v>
      </c>
      <c r="DC565" s="2" t="n">
        <v>0</v>
      </c>
      <c r="DD565" s="2" t="n">
        <v>16.35</v>
      </c>
      <c r="DE565" s="2" t="n">
        <v>16.35</v>
      </c>
      <c r="DF565" s="2" t="n">
        <v>0</v>
      </c>
      <c r="DG565" s="2" t="n">
        <v>38.19</v>
      </c>
      <c r="DH565" s="2" t="n">
        <v>35.47</v>
      </c>
      <c r="DI565" s="2" t="n">
        <v>0</v>
      </c>
      <c r="DJ565" s="2" t="n">
        <v>45.93</v>
      </c>
      <c r="DK565" s="2" t="n">
        <v>45.93</v>
      </c>
      <c r="DL565" s="2" t="n">
        <v>0</v>
      </c>
      <c r="DM565" s="2" t="n">
        <v>58.11</v>
      </c>
      <c r="DN565" s="2" t="n">
        <v>58.73</v>
      </c>
      <c r="DO565" s="2" t="n">
        <v>0</v>
      </c>
      <c r="DP565" s="2" t="n">
        <v>66.69</v>
      </c>
      <c r="DQ565" s="2" t="n">
        <v>66.69</v>
      </c>
      <c r="DR565" s="2" t="n">
        <v>0</v>
      </c>
      <c r="DS565" s="2" t="n">
        <v>75.98</v>
      </c>
      <c r="DT565" s="2" t="n">
        <v>75.98</v>
      </c>
      <c r="DU565" s="2" t="n">
        <v>0</v>
      </c>
      <c r="DV565" s="2" t="n">
        <v>87.04000000000001</v>
      </c>
      <c r="DW565" s="2" t="n">
        <v>87.04000000000001</v>
      </c>
      <c r="DX565" s="2" t="n">
        <v>0</v>
      </c>
      <c r="DY565" s="2" t="n">
        <v>93.23999999999999</v>
      </c>
      <c r="DZ565" s="2" t="n">
        <v>93.23999999999999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45.93</v>
      </c>
      <c r="EF565" s="2" t="n">
        <v>45.93</v>
      </c>
      <c r="EG565" s="2" t="n">
        <v>0</v>
      </c>
      <c r="EH565" s="2" t="n">
        <v>58.11</v>
      </c>
      <c r="EI565" s="2" t="n">
        <v>58.73</v>
      </c>
      <c r="EJ565" s="2" t="n">
        <v>0</v>
      </c>
      <c r="EK565" s="2" t="n">
        <v>66.69</v>
      </c>
      <c r="EL565" s="2" t="n">
        <v>66.69</v>
      </c>
      <c r="EM565" s="2" t="n">
        <v>0</v>
      </c>
      <c r="EN565" s="2" t="n">
        <v>75.98</v>
      </c>
      <c r="EO565" s="2" t="n">
        <v>75.98</v>
      </c>
      <c r="EP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13/09/2027</t>
        </is>
      </c>
      <c r="E566" s="2" t="inlineStr">
        <is>
          <t>16/08/2028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5.58</v>
      </c>
      <c r="CV566" s="2" t="n">
        <v>5.58</v>
      </c>
      <c r="CW566" s="2" t="n">
        <v>0</v>
      </c>
      <c r="CX566" s="2" t="n">
        <v>6.2</v>
      </c>
      <c r="CY566" s="2" t="n">
        <v>6.2</v>
      </c>
      <c r="CZ566" s="2" t="n">
        <v>0</v>
      </c>
      <c r="DA566" s="2" t="n">
        <v>14.14</v>
      </c>
      <c r="DB566" s="2" t="n">
        <v>13.34</v>
      </c>
      <c r="DC566" s="2" t="n">
        <v>0</v>
      </c>
      <c r="DD566" s="2" t="n">
        <v>16.35</v>
      </c>
      <c r="DE566" s="2" t="n">
        <v>16.35</v>
      </c>
      <c r="DF566" s="2" t="n">
        <v>0</v>
      </c>
      <c r="DG566" s="2" t="n">
        <v>38.19</v>
      </c>
      <c r="DH566" s="2" t="n">
        <v>35.47</v>
      </c>
      <c r="DI566" s="2" t="n">
        <v>0</v>
      </c>
      <c r="DJ566" s="2" t="n">
        <v>45.93</v>
      </c>
      <c r="DK566" s="2" t="n">
        <v>45.93</v>
      </c>
      <c r="DL566" s="2" t="n">
        <v>0</v>
      </c>
      <c r="DM566" s="2" t="n">
        <v>58.11</v>
      </c>
      <c r="DN566" s="2" t="n">
        <v>58.73</v>
      </c>
      <c r="DO566" s="2" t="n">
        <v>0</v>
      </c>
      <c r="DP566" s="2" t="n">
        <v>66.69</v>
      </c>
      <c r="DQ566" s="2" t="n">
        <v>66.69</v>
      </c>
      <c r="DR566" s="2" t="n">
        <v>0</v>
      </c>
      <c r="DS566" s="2" t="n">
        <v>75.98</v>
      </c>
      <c r="DT566" s="2" t="n">
        <v>75.98</v>
      </c>
      <c r="DU566" s="2" t="n">
        <v>0</v>
      </c>
      <c r="DV566" s="2" t="n">
        <v>87.04000000000001</v>
      </c>
      <c r="DW566" s="2" t="n">
        <v>87.04000000000001</v>
      </c>
      <c r="DX566" s="2" t="n">
        <v>0</v>
      </c>
      <c r="DY566" s="2" t="n">
        <v>93.23999999999999</v>
      </c>
      <c r="DZ566" s="2" t="n">
        <v>93.23999999999999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45.93</v>
      </c>
      <c r="EF566" s="2" t="n">
        <v>45.93</v>
      </c>
      <c r="EG566" s="2" t="n">
        <v>0</v>
      </c>
      <c r="EH566" s="2" t="n">
        <v>58.11</v>
      </c>
      <c r="EI566" s="2" t="n">
        <v>58.73</v>
      </c>
      <c r="EJ566" s="2" t="n">
        <v>0</v>
      </c>
      <c r="EK566" s="2" t="n">
        <v>66.69</v>
      </c>
      <c r="EL566" s="2" t="n">
        <v>66.69</v>
      </c>
      <c r="EM566" s="2" t="n">
        <v>0</v>
      </c>
      <c r="EN566" s="2" t="n">
        <v>75.98</v>
      </c>
      <c r="EO566" s="2" t="n">
        <v>75.98</v>
      </c>
      <c r="EP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13/09/2027</t>
        </is>
      </c>
      <c r="E567" s="2" t="inlineStr">
        <is>
          <t>16/08/2028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5.58</v>
      </c>
      <c r="CV567" s="2" t="n">
        <v>5.58</v>
      </c>
      <c r="CW567" s="2" t="n">
        <v>0</v>
      </c>
      <c r="CX567" s="2" t="n">
        <v>6.2</v>
      </c>
      <c r="CY567" s="2" t="n">
        <v>6.2</v>
      </c>
      <c r="CZ567" s="2" t="n">
        <v>0</v>
      </c>
      <c r="DA567" s="2" t="n">
        <v>14.14</v>
      </c>
      <c r="DB567" s="2" t="n">
        <v>13.34</v>
      </c>
      <c r="DC567" s="2" t="n">
        <v>0</v>
      </c>
      <c r="DD567" s="2" t="n">
        <v>16.35</v>
      </c>
      <c r="DE567" s="2" t="n">
        <v>16.35</v>
      </c>
      <c r="DF567" s="2" t="n">
        <v>0</v>
      </c>
      <c r="DG567" s="2" t="n">
        <v>38.19</v>
      </c>
      <c r="DH567" s="2" t="n">
        <v>35.47</v>
      </c>
      <c r="DI567" s="2" t="n">
        <v>0</v>
      </c>
      <c r="DJ567" s="2" t="n">
        <v>45.93</v>
      </c>
      <c r="DK567" s="2" t="n">
        <v>45.93</v>
      </c>
      <c r="DL567" s="2" t="n">
        <v>0</v>
      </c>
      <c r="DM567" s="2" t="n">
        <v>58.11</v>
      </c>
      <c r="DN567" s="2" t="n">
        <v>58.73</v>
      </c>
      <c r="DO567" s="2" t="n">
        <v>0</v>
      </c>
      <c r="DP567" s="2" t="n">
        <v>66.69</v>
      </c>
      <c r="DQ567" s="2" t="n">
        <v>66.69</v>
      </c>
      <c r="DR567" s="2" t="n">
        <v>0</v>
      </c>
      <c r="DS567" s="2" t="n">
        <v>75.98</v>
      </c>
      <c r="DT567" s="2" t="n">
        <v>75.98</v>
      </c>
      <c r="DU567" s="2" t="n">
        <v>0</v>
      </c>
      <c r="DV567" s="2" t="n">
        <v>87.04000000000001</v>
      </c>
      <c r="DW567" s="2" t="n">
        <v>87.04000000000001</v>
      </c>
      <c r="DX567" s="2" t="n">
        <v>0</v>
      </c>
      <c r="DY567" s="2" t="n">
        <v>93.23999999999999</v>
      </c>
      <c r="DZ567" s="2" t="n">
        <v>93.23999999999999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45.93</v>
      </c>
      <c r="EF567" s="2" t="n">
        <v>45.93</v>
      </c>
      <c r="EG567" s="2" t="n">
        <v>0</v>
      </c>
      <c r="EH567" s="2" t="n">
        <v>58.11</v>
      </c>
      <c r="EI567" s="2" t="n">
        <v>58.73</v>
      </c>
      <c r="EJ567" s="2" t="n">
        <v>0</v>
      </c>
      <c r="EK567" s="2" t="n">
        <v>66.69</v>
      </c>
      <c r="EL567" s="2" t="n">
        <v>66.69</v>
      </c>
      <c r="EM567" s="2" t="n">
        <v>0</v>
      </c>
      <c r="EN567" s="2" t="n">
        <v>75.98</v>
      </c>
      <c r="EO567" s="2" t="n">
        <v>75.98</v>
      </c>
      <c r="EP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0.6</v>
      </c>
      <c r="BX568" s="2" t="n">
        <v>0</v>
      </c>
      <c r="BY568" s="2" t="n">
        <v>0</v>
      </c>
      <c r="BZ568" s="2" t="n">
        <v>4.6</v>
      </c>
      <c r="CA568" s="2" t="n">
        <v>2.6</v>
      </c>
      <c r="CB568" s="2" t="n">
        <v>0</v>
      </c>
      <c r="CC568" s="2" t="n">
        <v>10</v>
      </c>
      <c r="CD568" s="2" t="n">
        <v>7.5</v>
      </c>
      <c r="CE568" s="2" t="n">
        <v>0</v>
      </c>
      <c r="CF568" s="2" t="n">
        <v>20.6</v>
      </c>
      <c r="CG568" s="2" t="n">
        <v>15.5</v>
      </c>
      <c r="CH568" s="2" t="n">
        <v>0</v>
      </c>
      <c r="CI568" s="2" t="n">
        <v>32.6</v>
      </c>
      <c r="CJ568" s="2" t="n">
        <v>26.6</v>
      </c>
      <c r="CK568" s="2" t="n">
        <v>0</v>
      </c>
      <c r="CL568" s="2" t="n">
        <v>93.5</v>
      </c>
      <c r="CM568" s="2" t="n">
        <v>61</v>
      </c>
      <c r="CN568" s="2" t="n">
        <v>0</v>
      </c>
      <c r="CO568" s="2" t="n">
        <v>100</v>
      </c>
      <c r="CP568" s="2" t="n">
        <v>100</v>
      </c>
      <c r="CQ568" s="2" t="n">
        <v>0</v>
      </c>
      <c r="CR568" s="2" t="n">
        <v>100</v>
      </c>
      <c r="CS568" s="2" t="n">
        <v>100</v>
      </c>
      <c r="CT568" s="2" t="n">
        <v>0</v>
      </c>
      <c r="CU568" s="2" t="n">
        <v>100</v>
      </c>
      <c r="CV568" s="2" t="n">
        <v>100</v>
      </c>
      <c r="CW568" s="2" t="n">
        <v>0</v>
      </c>
      <c r="CX568" s="2" t="n">
        <v>100</v>
      </c>
      <c r="CY568" s="2" t="n">
        <v>100</v>
      </c>
      <c r="CZ568" s="2" t="n">
        <v>0</v>
      </c>
      <c r="DA568" s="2" t="n">
        <v>100</v>
      </c>
      <c r="DB568" s="2" t="n">
        <v>100</v>
      </c>
      <c r="DC568" s="2" t="n">
        <v>0</v>
      </c>
      <c r="DD568" s="2" t="n">
        <v>100</v>
      </c>
      <c r="DE568" s="2" t="n">
        <v>100</v>
      </c>
      <c r="DF568" s="2" t="n">
        <v>0</v>
      </c>
      <c r="DG568" s="2" t="n">
        <v>100</v>
      </c>
      <c r="DH568" s="2" t="n">
        <v>100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0.6</v>
      </c>
      <c r="BX569" s="2" t="n">
        <v>0</v>
      </c>
      <c r="BY569" s="2" t="n">
        <v>0</v>
      </c>
      <c r="BZ569" s="2" t="n">
        <v>4.6</v>
      </c>
      <c r="CA569" s="2" t="n">
        <v>2.6</v>
      </c>
      <c r="CB569" s="2" t="n">
        <v>0</v>
      </c>
      <c r="CC569" s="2" t="n">
        <v>10</v>
      </c>
      <c r="CD569" s="2" t="n">
        <v>7.5</v>
      </c>
      <c r="CE569" s="2" t="n">
        <v>0</v>
      </c>
      <c r="CF569" s="2" t="n">
        <v>20.6</v>
      </c>
      <c r="CG569" s="2" t="n">
        <v>15.5</v>
      </c>
      <c r="CH569" s="2" t="n">
        <v>0</v>
      </c>
      <c r="CI569" s="2" t="n">
        <v>32.6</v>
      </c>
      <c r="CJ569" s="2" t="n">
        <v>26.6</v>
      </c>
      <c r="CK569" s="2" t="n">
        <v>0</v>
      </c>
      <c r="CL569" s="2" t="n">
        <v>93.5</v>
      </c>
      <c r="CM569" s="2" t="n">
        <v>61</v>
      </c>
      <c r="CN569" s="2" t="n">
        <v>0</v>
      </c>
      <c r="CO569" s="2" t="n">
        <v>100</v>
      </c>
      <c r="CP569" s="2" t="n">
        <v>100</v>
      </c>
      <c r="CQ569" s="2" t="n">
        <v>0</v>
      </c>
      <c r="CR569" s="2" t="n">
        <v>100</v>
      </c>
      <c r="CS569" s="2" t="n">
        <v>100</v>
      </c>
      <c r="CT569" s="2" t="n">
        <v>0</v>
      </c>
      <c r="CU569" s="2" t="n">
        <v>100</v>
      </c>
      <c r="CV569" s="2" t="n">
        <v>100</v>
      </c>
      <c r="CW569" s="2" t="n">
        <v>0</v>
      </c>
      <c r="CX569" s="2" t="n">
        <v>100</v>
      </c>
      <c r="CY569" s="2" t="n">
        <v>100</v>
      </c>
      <c r="CZ569" s="2" t="n">
        <v>0</v>
      </c>
      <c r="DA569" s="2" t="n">
        <v>100</v>
      </c>
      <c r="DB569" s="2" t="n">
        <v>100</v>
      </c>
      <c r="DC569" s="2" t="n">
        <v>0</v>
      </c>
      <c r="DD569" s="2" t="n">
        <v>100</v>
      </c>
      <c r="DE569" s="2" t="n">
        <v>100</v>
      </c>
      <c r="DF569" s="2" t="n">
        <v>0</v>
      </c>
      <c r="DG569" s="2" t="n">
        <v>100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0.6</v>
      </c>
      <c r="BX570" s="2" t="n">
        <v>0</v>
      </c>
      <c r="BY570" s="2" t="n">
        <v>0</v>
      </c>
      <c r="BZ570" s="2" t="n">
        <v>4.6</v>
      </c>
      <c r="CA570" s="2" t="n">
        <v>2.6</v>
      </c>
      <c r="CB570" s="2" t="n">
        <v>0</v>
      </c>
      <c r="CC570" s="2" t="n">
        <v>10</v>
      </c>
      <c r="CD570" s="2" t="n">
        <v>7.5</v>
      </c>
      <c r="CE570" s="2" t="n">
        <v>0</v>
      </c>
      <c r="CF570" s="2" t="n">
        <v>20.6</v>
      </c>
      <c r="CG570" s="2" t="n">
        <v>15.5</v>
      </c>
      <c r="CH570" s="2" t="n">
        <v>0</v>
      </c>
      <c r="CI570" s="2" t="n">
        <v>32.6</v>
      </c>
      <c r="CJ570" s="2" t="n">
        <v>26.6</v>
      </c>
      <c r="CK570" s="2" t="n">
        <v>0</v>
      </c>
      <c r="CL570" s="2" t="n">
        <v>93.5</v>
      </c>
      <c r="CM570" s="2" t="n">
        <v>61</v>
      </c>
      <c r="CN570" s="2" t="n">
        <v>0</v>
      </c>
      <c r="CO570" s="2" t="n">
        <v>100</v>
      </c>
      <c r="CP570" s="2" t="n">
        <v>100</v>
      </c>
      <c r="CQ570" s="2" t="n">
        <v>0</v>
      </c>
      <c r="CR570" s="2" t="n">
        <v>100</v>
      </c>
      <c r="CS570" s="2" t="n">
        <v>100</v>
      </c>
      <c r="CT570" s="2" t="n">
        <v>0</v>
      </c>
      <c r="CU570" s="2" t="n">
        <v>100</v>
      </c>
      <c r="CV570" s="2" t="n">
        <v>100</v>
      </c>
      <c r="CW570" s="2" t="n">
        <v>0</v>
      </c>
      <c r="CX570" s="2" t="n">
        <v>100</v>
      </c>
      <c r="CY570" s="2" t="n">
        <v>100</v>
      </c>
      <c r="CZ570" s="2" t="n">
        <v>0</v>
      </c>
      <c r="DA570" s="2" t="n">
        <v>100</v>
      </c>
      <c r="DB570" s="2" t="n">
        <v>100</v>
      </c>
      <c r="DC570" s="2" t="n">
        <v>0</v>
      </c>
      <c r="DD570" s="2" t="n">
        <v>100</v>
      </c>
      <c r="DE570" s="2" t="n">
        <v>100</v>
      </c>
      <c r="DF570" s="2" t="n">
        <v>0</v>
      </c>
      <c r="DG570" s="2" t="n">
        <v>100</v>
      </c>
      <c r="DH570" s="2" t="n">
        <v>100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0.6</v>
      </c>
      <c r="BX571" s="2" t="n">
        <v>0</v>
      </c>
      <c r="BY571" s="2" t="n">
        <v>0</v>
      </c>
      <c r="BZ571" s="2" t="n">
        <v>4.6</v>
      </c>
      <c r="CA571" s="2" t="n">
        <v>2.6</v>
      </c>
      <c r="CB571" s="2" t="n">
        <v>0</v>
      </c>
      <c r="CC571" s="2" t="n">
        <v>10</v>
      </c>
      <c r="CD571" s="2" t="n">
        <v>7.5</v>
      </c>
      <c r="CE571" s="2" t="n">
        <v>0</v>
      </c>
      <c r="CF571" s="2" t="n">
        <v>20.6</v>
      </c>
      <c r="CG571" s="2" t="n">
        <v>15.5</v>
      </c>
      <c r="CH571" s="2" t="n">
        <v>0</v>
      </c>
      <c r="CI571" s="2" t="n">
        <v>32.6</v>
      </c>
      <c r="CJ571" s="2" t="n">
        <v>26.6</v>
      </c>
      <c r="CK571" s="2" t="n">
        <v>0</v>
      </c>
      <c r="CL571" s="2" t="n">
        <v>93.5</v>
      </c>
      <c r="CM571" s="2" t="n">
        <v>61</v>
      </c>
      <c r="CN571" s="2" t="n">
        <v>0</v>
      </c>
      <c r="CO571" s="2" t="n">
        <v>100</v>
      </c>
      <c r="CP571" s="2" t="n">
        <v>100</v>
      </c>
      <c r="CQ571" s="2" t="n">
        <v>0</v>
      </c>
      <c r="CR571" s="2" t="n">
        <v>100</v>
      </c>
      <c r="CS571" s="2" t="n">
        <v>100</v>
      </c>
      <c r="CT571" s="2" t="n">
        <v>0</v>
      </c>
      <c r="CU571" s="2" t="n">
        <v>100</v>
      </c>
      <c r="CV571" s="2" t="n">
        <v>100</v>
      </c>
      <c r="CW571" s="2" t="n">
        <v>0</v>
      </c>
      <c r="CX571" s="2" t="n">
        <v>100</v>
      </c>
      <c r="CY571" s="2" t="n">
        <v>100</v>
      </c>
      <c r="CZ571" s="2" t="n">
        <v>0</v>
      </c>
      <c r="DA571" s="2" t="n">
        <v>100</v>
      </c>
      <c r="DB571" s="2" t="n">
        <v>100</v>
      </c>
      <c r="DC571" s="2" t="n">
        <v>0</v>
      </c>
      <c r="DD571" s="2" t="n">
        <v>100</v>
      </c>
      <c r="DE571" s="2" t="n">
        <v>100</v>
      </c>
      <c r="DF571" s="2" t="n">
        <v>0</v>
      </c>
      <c r="DG571" s="2" t="n">
        <v>100</v>
      </c>
      <c r="DH571" s="2" t="n">
        <v>100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01/12/2026</t>
        </is>
      </c>
      <c r="E572" s="2" t="inlineStr">
        <is>
          <t>17/01/2028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1.38</v>
      </c>
      <c r="BR572" s="2" t="n">
        <v>0</v>
      </c>
      <c r="BS572" s="2" t="n">
        <v>0</v>
      </c>
      <c r="BT572" s="2" t="n">
        <v>6.92</v>
      </c>
      <c r="BU572" s="2" t="n">
        <v>6</v>
      </c>
      <c r="BV572" s="2" t="n">
        <v>0</v>
      </c>
      <c r="BW572" s="2" t="n">
        <v>12.46</v>
      </c>
      <c r="BX572" s="2" t="n">
        <v>12.46</v>
      </c>
      <c r="BY572" s="2" t="n">
        <v>0</v>
      </c>
      <c r="BZ572" s="2" t="n">
        <v>16.61</v>
      </c>
      <c r="CA572" s="2" t="n">
        <v>16.61</v>
      </c>
      <c r="CB572" s="2" t="n">
        <v>0</v>
      </c>
      <c r="CC572" s="2" t="n">
        <v>20.76</v>
      </c>
      <c r="CD572" s="2" t="n">
        <v>20.76</v>
      </c>
      <c r="CE572" s="2" t="n">
        <v>0</v>
      </c>
      <c r="CF572" s="2" t="n">
        <v>26.84</v>
      </c>
      <c r="CG572" s="2" t="n">
        <v>26.84</v>
      </c>
      <c r="CH572" s="2" t="n">
        <v>0</v>
      </c>
      <c r="CI572" s="2" t="n">
        <v>37.91</v>
      </c>
      <c r="CJ572" s="2" t="n">
        <v>37.91</v>
      </c>
      <c r="CK572" s="2" t="n">
        <v>0</v>
      </c>
      <c r="CL572" s="2" t="n">
        <v>46.68</v>
      </c>
      <c r="CM572" s="2" t="n">
        <v>46.68</v>
      </c>
      <c r="CN572" s="2" t="n">
        <v>0</v>
      </c>
      <c r="CO572" s="2" t="n">
        <v>58.21</v>
      </c>
      <c r="CP572" s="2" t="n">
        <v>58.67</v>
      </c>
      <c r="CQ572" s="2" t="n">
        <v>0</v>
      </c>
      <c r="CR572" s="2" t="n">
        <v>62.82</v>
      </c>
      <c r="CS572" s="2" t="n">
        <v>62.82</v>
      </c>
      <c r="CT572" s="2" t="n">
        <v>0</v>
      </c>
      <c r="CU572" s="2" t="n">
        <v>75.28</v>
      </c>
      <c r="CV572" s="2" t="n">
        <v>75.28</v>
      </c>
      <c r="CW572" s="2" t="n">
        <v>0</v>
      </c>
      <c r="CX572" s="2" t="n">
        <v>85.89</v>
      </c>
      <c r="CY572" s="2" t="n">
        <v>85.89</v>
      </c>
      <c r="CZ572" s="2" t="n">
        <v>0</v>
      </c>
      <c r="DA572" s="2" t="n">
        <v>91.89</v>
      </c>
      <c r="DB572" s="2" t="n">
        <v>91.89</v>
      </c>
      <c r="DC572" s="2" t="n">
        <v>0</v>
      </c>
      <c r="DD572" s="2" t="n">
        <v>95.70999999999999</v>
      </c>
      <c r="DE572" s="2" t="n">
        <v>95.70999999999999</v>
      </c>
      <c r="DF572" s="2" t="n">
        <v>0</v>
      </c>
      <c r="DG572" s="2" t="n">
        <v>100</v>
      </c>
      <c r="DH572" s="2" t="n">
        <v>100</v>
      </c>
      <c r="DI572" s="2" t="n">
        <v>0</v>
      </c>
      <c r="DJ572" s="2" t="n">
        <v>100</v>
      </c>
      <c r="DK572" s="2" t="n">
        <v>100</v>
      </c>
      <c r="DL572" s="2" t="n">
        <v>0</v>
      </c>
      <c r="DM572" s="2" t="n">
        <v>100</v>
      </c>
      <c r="DN572" s="2" t="n">
        <v>100</v>
      </c>
      <c r="DO572" s="2" t="n">
        <v>0</v>
      </c>
      <c r="DP572" s="2" t="n">
        <v>100</v>
      </c>
      <c r="DQ572" s="2" t="n">
        <v>100</v>
      </c>
      <c r="DR572" s="2" t="n">
        <v>0</v>
      </c>
      <c r="DS572" s="2" t="n">
        <v>100</v>
      </c>
      <c r="DT572" s="2" t="n">
        <v>100</v>
      </c>
      <c r="DU572" s="2" t="n">
        <v>0</v>
      </c>
      <c r="DV572" s="2" t="n">
        <v>100</v>
      </c>
      <c r="DW572" s="2" t="n">
        <v>100</v>
      </c>
      <c r="DX572" s="2" t="n">
        <v>0</v>
      </c>
      <c r="DY572" s="2" t="n">
        <v>100</v>
      </c>
      <c r="DZ572" s="2" t="n">
        <v>100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01/12/2026</t>
        </is>
      </c>
      <c r="E573" s="2" t="inlineStr">
        <is>
          <t>17/01/2028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1.38</v>
      </c>
      <c r="BR573" s="2" t="n">
        <v>0</v>
      </c>
      <c r="BS573" s="2" t="n">
        <v>0</v>
      </c>
      <c r="BT573" s="2" t="n">
        <v>6.92</v>
      </c>
      <c r="BU573" s="2" t="n">
        <v>6</v>
      </c>
      <c r="BV573" s="2" t="n">
        <v>0</v>
      </c>
      <c r="BW573" s="2" t="n">
        <v>12.46</v>
      </c>
      <c r="BX573" s="2" t="n">
        <v>12.46</v>
      </c>
      <c r="BY573" s="2" t="n">
        <v>0</v>
      </c>
      <c r="BZ573" s="2" t="n">
        <v>16.61</v>
      </c>
      <c r="CA573" s="2" t="n">
        <v>16.61</v>
      </c>
      <c r="CB573" s="2" t="n">
        <v>0</v>
      </c>
      <c r="CC573" s="2" t="n">
        <v>20.76</v>
      </c>
      <c r="CD573" s="2" t="n">
        <v>20.76</v>
      </c>
      <c r="CE573" s="2" t="n">
        <v>0</v>
      </c>
      <c r="CF573" s="2" t="n">
        <v>26.84</v>
      </c>
      <c r="CG573" s="2" t="n">
        <v>26.84</v>
      </c>
      <c r="CH573" s="2" t="n">
        <v>0</v>
      </c>
      <c r="CI573" s="2" t="n">
        <v>37.91</v>
      </c>
      <c r="CJ573" s="2" t="n">
        <v>37.91</v>
      </c>
      <c r="CK573" s="2" t="n">
        <v>0</v>
      </c>
      <c r="CL573" s="2" t="n">
        <v>46.68</v>
      </c>
      <c r="CM573" s="2" t="n">
        <v>46.68</v>
      </c>
      <c r="CN573" s="2" t="n">
        <v>0</v>
      </c>
      <c r="CO573" s="2" t="n">
        <v>58.21</v>
      </c>
      <c r="CP573" s="2" t="n">
        <v>58.67</v>
      </c>
      <c r="CQ573" s="2" t="n">
        <v>0</v>
      </c>
      <c r="CR573" s="2" t="n">
        <v>62.82</v>
      </c>
      <c r="CS573" s="2" t="n">
        <v>62.82</v>
      </c>
      <c r="CT573" s="2" t="n">
        <v>0</v>
      </c>
      <c r="CU573" s="2" t="n">
        <v>75.28</v>
      </c>
      <c r="CV573" s="2" t="n">
        <v>75.28</v>
      </c>
      <c r="CW573" s="2" t="n">
        <v>0</v>
      </c>
      <c r="CX573" s="2" t="n">
        <v>85.89</v>
      </c>
      <c r="CY573" s="2" t="n">
        <v>85.89</v>
      </c>
      <c r="CZ573" s="2" t="n">
        <v>0</v>
      </c>
      <c r="DA573" s="2" t="n">
        <v>91.89</v>
      </c>
      <c r="DB573" s="2" t="n">
        <v>91.89</v>
      </c>
      <c r="DC573" s="2" t="n">
        <v>0</v>
      </c>
      <c r="DD573" s="2" t="n">
        <v>95.70999999999999</v>
      </c>
      <c r="DE573" s="2" t="n">
        <v>95.70999999999999</v>
      </c>
      <c r="DF573" s="2" t="n">
        <v>0</v>
      </c>
      <c r="DG573" s="2" t="n">
        <v>100</v>
      </c>
      <c r="DH573" s="2" t="n">
        <v>100</v>
      </c>
      <c r="DI573" s="2" t="n">
        <v>0</v>
      </c>
      <c r="DJ573" s="2" t="n">
        <v>100</v>
      </c>
      <c r="DK573" s="2" t="n">
        <v>100</v>
      </c>
      <c r="DL573" s="2" t="n">
        <v>0</v>
      </c>
      <c r="DM573" s="2" t="n">
        <v>100</v>
      </c>
      <c r="DN573" s="2" t="n">
        <v>100</v>
      </c>
      <c r="DO573" s="2" t="n">
        <v>0</v>
      </c>
      <c r="DP573" s="2" t="n">
        <v>100</v>
      </c>
      <c r="DQ573" s="2" t="n">
        <v>100</v>
      </c>
      <c r="DR573" s="2" t="n">
        <v>0</v>
      </c>
      <c r="DS573" s="2" t="n">
        <v>100</v>
      </c>
      <c r="DT573" s="2" t="n">
        <v>100</v>
      </c>
      <c r="DU573" s="2" t="n">
        <v>0</v>
      </c>
      <c r="DV573" s="2" t="n">
        <v>100</v>
      </c>
      <c r="DW573" s="2" t="n">
        <v>100</v>
      </c>
      <c r="DX573" s="2" t="n">
        <v>0</v>
      </c>
      <c r="DY573" s="2" t="n">
        <v>100</v>
      </c>
      <c r="DZ573" s="2" t="n">
        <v>100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01/12/2026</t>
        </is>
      </c>
      <c r="E574" s="2" t="inlineStr">
        <is>
          <t>17/01/2028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1.38</v>
      </c>
      <c r="BR574" s="2" t="n">
        <v>0</v>
      </c>
      <c r="BS574" s="2" t="n">
        <v>0</v>
      </c>
      <c r="BT574" s="2" t="n">
        <v>6.92</v>
      </c>
      <c r="BU574" s="2" t="n">
        <v>6</v>
      </c>
      <c r="BV574" s="2" t="n">
        <v>0</v>
      </c>
      <c r="BW574" s="2" t="n">
        <v>12.46</v>
      </c>
      <c r="BX574" s="2" t="n">
        <v>12.46</v>
      </c>
      <c r="BY574" s="2" t="n">
        <v>0</v>
      </c>
      <c r="BZ574" s="2" t="n">
        <v>16.61</v>
      </c>
      <c r="CA574" s="2" t="n">
        <v>16.61</v>
      </c>
      <c r="CB574" s="2" t="n">
        <v>0</v>
      </c>
      <c r="CC574" s="2" t="n">
        <v>20.76</v>
      </c>
      <c r="CD574" s="2" t="n">
        <v>20.76</v>
      </c>
      <c r="CE574" s="2" t="n">
        <v>0</v>
      </c>
      <c r="CF574" s="2" t="n">
        <v>26.84</v>
      </c>
      <c r="CG574" s="2" t="n">
        <v>26.84</v>
      </c>
      <c r="CH574" s="2" t="n">
        <v>0</v>
      </c>
      <c r="CI574" s="2" t="n">
        <v>37.91</v>
      </c>
      <c r="CJ574" s="2" t="n">
        <v>37.91</v>
      </c>
      <c r="CK574" s="2" t="n">
        <v>0</v>
      </c>
      <c r="CL574" s="2" t="n">
        <v>46.68</v>
      </c>
      <c r="CM574" s="2" t="n">
        <v>46.68</v>
      </c>
      <c r="CN574" s="2" t="n">
        <v>0</v>
      </c>
      <c r="CO574" s="2" t="n">
        <v>58.21</v>
      </c>
      <c r="CP574" s="2" t="n">
        <v>58.67</v>
      </c>
      <c r="CQ574" s="2" t="n">
        <v>0</v>
      </c>
      <c r="CR574" s="2" t="n">
        <v>62.82</v>
      </c>
      <c r="CS574" s="2" t="n">
        <v>62.82</v>
      </c>
      <c r="CT574" s="2" t="n">
        <v>0</v>
      </c>
      <c r="CU574" s="2" t="n">
        <v>75.28</v>
      </c>
      <c r="CV574" s="2" t="n">
        <v>75.28</v>
      </c>
      <c r="CW574" s="2" t="n">
        <v>0</v>
      </c>
      <c r="CX574" s="2" t="n">
        <v>85.89</v>
      </c>
      <c r="CY574" s="2" t="n">
        <v>85.89</v>
      </c>
      <c r="CZ574" s="2" t="n">
        <v>0</v>
      </c>
      <c r="DA574" s="2" t="n">
        <v>91.89</v>
      </c>
      <c r="DB574" s="2" t="n">
        <v>91.89</v>
      </c>
      <c r="DC574" s="2" t="n">
        <v>0</v>
      </c>
      <c r="DD574" s="2" t="n">
        <v>95.70999999999999</v>
      </c>
      <c r="DE574" s="2" t="n">
        <v>95.70999999999999</v>
      </c>
      <c r="DF574" s="2" t="n">
        <v>0</v>
      </c>
      <c r="DG574" s="2" t="n">
        <v>100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01/12/2026</t>
        </is>
      </c>
      <c r="E575" s="2" t="inlineStr">
        <is>
          <t>17/01/2028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1.38</v>
      </c>
      <c r="BR575" s="2" t="n">
        <v>0</v>
      </c>
      <c r="BS575" s="2" t="n">
        <v>0</v>
      </c>
      <c r="BT575" s="2" t="n">
        <v>6.92</v>
      </c>
      <c r="BU575" s="2" t="n">
        <v>6</v>
      </c>
      <c r="BV575" s="2" t="n">
        <v>0</v>
      </c>
      <c r="BW575" s="2" t="n">
        <v>12.46</v>
      </c>
      <c r="BX575" s="2" t="n">
        <v>12.46</v>
      </c>
      <c r="BY575" s="2" t="n">
        <v>0</v>
      </c>
      <c r="BZ575" s="2" t="n">
        <v>16.61</v>
      </c>
      <c r="CA575" s="2" t="n">
        <v>16.61</v>
      </c>
      <c r="CB575" s="2" t="n">
        <v>0</v>
      </c>
      <c r="CC575" s="2" t="n">
        <v>20.76</v>
      </c>
      <c r="CD575" s="2" t="n">
        <v>20.76</v>
      </c>
      <c r="CE575" s="2" t="n">
        <v>0</v>
      </c>
      <c r="CF575" s="2" t="n">
        <v>26.84</v>
      </c>
      <c r="CG575" s="2" t="n">
        <v>26.84</v>
      </c>
      <c r="CH575" s="2" t="n">
        <v>0</v>
      </c>
      <c r="CI575" s="2" t="n">
        <v>37.91</v>
      </c>
      <c r="CJ575" s="2" t="n">
        <v>37.91</v>
      </c>
      <c r="CK575" s="2" t="n">
        <v>0</v>
      </c>
      <c r="CL575" s="2" t="n">
        <v>46.68</v>
      </c>
      <c r="CM575" s="2" t="n">
        <v>46.68</v>
      </c>
      <c r="CN575" s="2" t="n">
        <v>0</v>
      </c>
      <c r="CO575" s="2" t="n">
        <v>58.21</v>
      </c>
      <c r="CP575" s="2" t="n">
        <v>58.67</v>
      </c>
      <c r="CQ575" s="2" t="n">
        <v>0</v>
      </c>
      <c r="CR575" s="2" t="n">
        <v>62.82</v>
      </c>
      <c r="CS575" s="2" t="n">
        <v>62.82</v>
      </c>
      <c r="CT575" s="2" t="n">
        <v>0</v>
      </c>
      <c r="CU575" s="2" t="n">
        <v>75.28</v>
      </c>
      <c r="CV575" s="2" t="n">
        <v>75.28</v>
      </c>
      <c r="CW575" s="2" t="n">
        <v>0</v>
      </c>
      <c r="CX575" s="2" t="n">
        <v>85.89</v>
      </c>
      <c r="CY575" s="2" t="n">
        <v>85.89</v>
      </c>
      <c r="CZ575" s="2" t="n">
        <v>0</v>
      </c>
      <c r="DA575" s="2" t="n">
        <v>91.89</v>
      </c>
      <c r="DB575" s="2" t="n">
        <v>91.89</v>
      </c>
      <c r="DC575" s="2" t="n">
        <v>0</v>
      </c>
      <c r="DD575" s="2" t="n">
        <v>95.70999999999999</v>
      </c>
      <c r="DE575" s="2" t="n">
        <v>95.70999999999999</v>
      </c>
      <c r="DF575" s="2" t="n">
        <v>0</v>
      </c>
      <c r="DG575" s="2" t="n">
        <v>100</v>
      </c>
      <c r="DH575" s="2" t="n">
        <v>100</v>
      </c>
      <c r="DI575" s="2" t="n">
        <v>0</v>
      </c>
      <c r="DJ575" s="2" t="n">
        <v>100</v>
      </c>
      <c r="DK575" s="2" t="n">
        <v>100</v>
      </c>
      <c r="DL575" s="2" t="n">
        <v>0</v>
      </c>
      <c r="DM575" s="2" t="n">
        <v>100</v>
      </c>
      <c r="DN575" s="2" t="n">
        <v>100</v>
      </c>
      <c r="DO575" s="2" t="n">
        <v>0</v>
      </c>
      <c r="DP575" s="2" t="n">
        <v>100</v>
      </c>
      <c r="DQ575" s="2" t="n">
        <v>100</v>
      </c>
      <c r="DR575" s="2" t="n">
        <v>0</v>
      </c>
      <c r="DS575" s="2" t="n">
        <v>100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01/12/2026</t>
        </is>
      </c>
      <c r="E576" s="2" t="inlineStr">
        <is>
          <t>17/01/2028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1.38</v>
      </c>
      <c r="BR576" s="2" t="n">
        <v>0</v>
      </c>
      <c r="BS576" s="2" t="n">
        <v>0</v>
      </c>
      <c r="BT576" s="2" t="n">
        <v>6.92</v>
      </c>
      <c r="BU576" s="2" t="n">
        <v>6</v>
      </c>
      <c r="BV576" s="2" t="n">
        <v>0</v>
      </c>
      <c r="BW576" s="2" t="n">
        <v>12.46</v>
      </c>
      <c r="BX576" s="2" t="n">
        <v>12.46</v>
      </c>
      <c r="BY576" s="2" t="n">
        <v>0</v>
      </c>
      <c r="BZ576" s="2" t="n">
        <v>16.61</v>
      </c>
      <c r="CA576" s="2" t="n">
        <v>16.61</v>
      </c>
      <c r="CB576" s="2" t="n">
        <v>0</v>
      </c>
      <c r="CC576" s="2" t="n">
        <v>20.76</v>
      </c>
      <c r="CD576" s="2" t="n">
        <v>20.76</v>
      </c>
      <c r="CE576" s="2" t="n">
        <v>0</v>
      </c>
      <c r="CF576" s="2" t="n">
        <v>26.84</v>
      </c>
      <c r="CG576" s="2" t="n">
        <v>26.84</v>
      </c>
      <c r="CH576" s="2" t="n">
        <v>0</v>
      </c>
      <c r="CI576" s="2" t="n">
        <v>37.91</v>
      </c>
      <c r="CJ576" s="2" t="n">
        <v>37.91</v>
      </c>
      <c r="CK576" s="2" t="n">
        <v>0</v>
      </c>
      <c r="CL576" s="2" t="n">
        <v>46.68</v>
      </c>
      <c r="CM576" s="2" t="n">
        <v>46.68</v>
      </c>
      <c r="CN576" s="2" t="n">
        <v>0</v>
      </c>
      <c r="CO576" s="2" t="n">
        <v>58.21</v>
      </c>
      <c r="CP576" s="2" t="n">
        <v>58.67</v>
      </c>
      <c r="CQ576" s="2" t="n">
        <v>0</v>
      </c>
      <c r="CR576" s="2" t="n">
        <v>62.82</v>
      </c>
      <c r="CS576" s="2" t="n">
        <v>62.82</v>
      </c>
      <c r="CT576" s="2" t="n">
        <v>0</v>
      </c>
      <c r="CU576" s="2" t="n">
        <v>75.28</v>
      </c>
      <c r="CV576" s="2" t="n">
        <v>75.28</v>
      </c>
      <c r="CW576" s="2" t="n">
        <v>0</v>
      </c>
      <c r="CX576" s="2" t="n">
        <v>85.89</v>
      </c>
      <c r="CY576" s="2" t="n">
        <v>85.89</v>
      </c>
      <c r="CZ576" s="2" t="n">
        <v>0</v>
      </c>
      <c r="DA576" s="2" t="n">
        <v>91.89</v>
      </c>
      <c r="DB576" s="2" t="n">
        <v>91.89</v>
      </c>
      <c r="DC576" s="2" t="n">
        <v>0</v>
      </c>
      <c r="DD576" s="2" t="n">
        <v>95.70999999999999</v>
      </c>
      <c r="DE576" s="2" t="n">
        <v>95.70999999999999</v>
      </c>
      <c r="DF576" s="2" t="n">
        <v>0</v>
      </c>
      <c r="DG576" s="2" t="n">
        <v>100</v>
      </c>
      <c r="DH576" s="2" t="n">
        <v>100</v>
      </c>
      <c r="DI576" s="2" t="n">
        <v>0</v>
      </c>
      <c r="DJ576" s="2" t="n">
        <v>100</v>
      </c>
      <c r="DK576" s="2" t="n">
        <v>100</v>
      </c>
      <c r="DL576" s="2" t="n">
        <v>0</v>
      </c>
      <c r="DM576" s="2" t="n">
        <v>100</v>
      </c>
      <c r="DN576" s="2" t="n">
        <v>100</v>
      </c>
      <c r="DO576" s="2" t="n">
        <v>0</v>
      </c>
      <c r="DP576" s="2" t="n">
        <v>100</v>
      </c>
      <c r="DQ576" s="2" t="n">
        <v>100</v>
      </c>
      <c r="DR576" s="2" t="n">
        <v>0</v>
      </c>
      <c r="DS576" s="2" t="n">
        <v>100</v>
      </c>
      <c r="DT576" s="2" t="n">
        <v>100</v>
      </c>
      <c r="DU576" s="2" t="n">
        <v>0</v>
      </c>
      <c r="DV576" s="2" t="n">
        <v>100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01/12/2026</t>
        </is>
      </c>
      <c r="E577" s="2" t="inlineStr">
        <is>
          <t>17/01/2028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1.38</v>
      </c>
      <c r="BR577" s="2" t="n">
        <v>0</v>
      </c>
      <c r="BS577" s="2" t="n">
        <v>0</v>
      </c>
      <c r="BT577" s="2" t="n">
        <v>6.92</v>
      </c>
      <c r="BU577" s="2" t="n">
        <v>6</v>
      </c>
      <c r="BV577" s="2" t="n">
        <v>0</v>
      </c>
      <c r="BW577" s="2" t="n">
        <v>12.46</v>
      </c>
      <c r="BX577" s="2" t="n">
        <v>12.46</v>
      </c>
      <c r="BY577" s="2" t="n">
        <v>0</v>
      </c>
      <c r="BZ577" s="2" t="n">
        <v>16.61</v>
      </c>
      <c r="CA577" s="2" t="n">
        <v>16.61</v>
      </c>
      <c r="CB577" s="2" t="n">
        <v>0</v>
      </c>
      <c r="CC577" s="2" t="n">
        <v>20.76</v>
      </c>
      <c r="CD577" s="2" t="n">
        <v>20.76</v>
      </c>
      <c r="CE577" s="2" t="n">
        <v>0</v>
      </c>
      <c r="CF577" s="2" t="n">
        <v>26.84</v>
      </c>
      <c r="CG577" s="2" t="n">
        <v>26.84</v>
      </c>
      <c r="CH577" s="2" t="n">
        <v>0</v>
      </c>
      <c r="CI577" s="2" t="n">
        <v>37.91</v>
      </c>
      <c r="CJ577" s="2" t="n">
        <v>37.91</v>
      </c>
      <c r="CK577" s="2" t="n">
        <v>0</v>
      </c>
      <c r="CL577" s="2" t="n">
        <v>46.68</v>
      </c>
      <c r="CM577" s="2" t="n">
        <v>46.68</v>
      </c>
      <c r="CN577" s="2" t="n">
        <v>0</v>
      </c>
      <c r="CO577" s="2" t="n">
        <v>58.21</v>
      </c>
      <c r="CP577" s="2" t="n">
        <v>58.67</v>
      </c>
      <c r="CQ577" s="2" t="n">
        <v>0</v>
      </c>
      <c r="CR577" s="2" t="n">
        <v>62.82</v>
      </c>
      <c r="CS577" s="2" t="n">
        <v>62.82</v>
      </c>
      <c r="CT577" s="2" t="n">
        <v>0</v>
      </c>
      <c r="CU577" s="2" t="n">
        <v>75.28</v>
      </c>
      <c r="CV577" s="2" t="n">
        <v>75.28</v>
      </c>
      <c r="CW577" s="2" t="n">
        <v>0</v>
      </c>
      <c r="CX577" s="2" t="n">
        <v>85.89</v>
      </c>
      <c r="CY577" s="2" t="n">
        <v>85.89</v>
      </c>
      <c r="CZ577" s="2" t="n">
        <v>0</v>
      </c>
      <c r="DA577" s="2" t="n">
        <v>91.89</v>
      </c>
      <c r="DB577" s="2" t="n">
        <v>91.89</v>
      </c>
      <c r="DC577" s="2" t="n">
        <v>0</v>
      </c>
      <c r="DD577" s="2" t="n">
        <v>95.70999999999999</v>
      </c>
      <c r="DE577" s="2" t="n">
        <v>95.70999999999999</v>
      </c>
      <c r="DF577" s="2" t="n">
        <v>0</v>
      </c>
      <c r="DG577" s="2" t="n">
        <v>100</v>
      </c>
      <c r="DH577" s="2" t="n">
        <v>100</v>
      </c>
      <c r="DI577" s="2" t="n">
        <v>0</v>
      </c>
      <c r="DJ577" s="2" t="n">
        <v>100</v>
      </c>
      <c r="DK577" s="2" t="n">
        <v>100</v>
      </c>
      <c r="DL577" s="2" t="n">
        <v>0</v>
      </c>
      <c r="DM577" s="2" t="n">
        <v>100</v>
      </c>
      <c r="DN577" s="2" t="n">
        <v>100</v>
      </c>
      <c r="DO577" s="2" t="n">
        <v>0</v>
      </c>
      <c r="DP577" s="2" t="n">
        <v>100</v>
      </c>
      <c r="DQ577" s="2" t="n">
        <v>100</v>
      </c>
      <c r="DR577" s="2" t="n">
        <v>0</v>
      </c>
      <c r="DS577" s="2" t="n">
        <v>100</v>
      </c>
      <c r="DT577" s="2" t="n">
        <v>100</v>
      </c>
      <c r="DU577" s="2" t="n">
        <v>0</v>
      </c>
      <c r="DV577" s="2" t="n">
        <v>100</v>
      </c>
      <c r="DW577" s="2" t="n">
        <v>100</v>
      </c>
      <c r="DX577" s="2" t="n">
        <v>0</v>
      </c>
      <c r="DY577" s="2" t="n">
        <v>100</v>
      </c>
      <c r="DZ577" s="2" t="n">
        <v>100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01/12/2026</t>
        </is>
      </c>
      <c r="E578" s="2" t="inlineStr">
        <is>
          <t>17/01/2028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1.38</v>
      </c>
      <c r="BR578" s="2" t="n">
        <v>0</v>
      </c>
      <c r="BS578" s="2" t="n">
        <v>0</v>
      </c>
      <c r="BT578" s="2" t="n">
        <v>6.92</v>
      </c>
      <c r="BU578" s="2" t="n">
        <v>6</v>
      </c>
      <c r="BV578" s="2" t="n">
        <v>0</v>
      </c>
      <c r="BW578" s="2" t="n">
        <v>12.46</v>
      </c>
      <c r="BX578" s="2" t="n">
        <v>12.46</v>
      </c>
      <c r="BY578" s="2" t="n">
        <v>0</v>
      </c>
      <c r="BZ578" s="2" t="n">
        <v>16.61</v>
      </c>
      <c r="CA578" s="2" t="n">
        <v>16.61</v>
      </c>
      <c r="CB578" s="2" t="n">
        <v>0</v>
      </c>
      <c r="CC578" s="2" t="n">
        <v>20.76</v>
      </c>
      <c r="CD578" s="2" t="n">
        <v>20.76</v>
      </c>
      <c r="CE578" s="2" t="n">
        <v>0</v>
      </c>
      <c r="CF578" s="2" t="n">
        <v>26.84</v>
      </c>
      <c r="CG578" s="2" t="n">
        <v>26.84</v>
      </c>
      <c r="CH578" s="2" t="n">
        <v>0</v>
      </c>
      <c r="CI578" s="2" t="n">
        <v>37.91</v>
      </c>
      <c r="CJ578" s="2" t="n">
        <v>37.91</v>
      </c>
      <c r="CK578" s="2" t="n">
        <v>0</v>
      </c>
      <c r="CL578" s="2" t="n">
        <v>46.68</v>
      </c>
      <c r="CM578" s="2" t="n">
        <v>46.68</v>
      </c>
      <c r="CN578" s="2" t="n">
        <v>0</v>
      </c>
      <c r="CO578" s="2" t="n">
        <v>58.21</v>
      </c>
      <c r="CP578" s="2" t="n">
        <v>58.67</v>
      </c>
      <c r="CQ578" s="2" t="n">
        <v>0</v>
      </c>
      <c r="CR578" s="2" t="n">
        <v>62.82</v>
      </c>
      <c r="CS578" s="2" t="n">
        <v>62.82</v>
      </c>
      <c r="CT578" s="2" t="n">
        <v>0</v>
      </c>
      <c r="CU578" s="2" t="n">
        <v>75.28</v>
      </c>
      <c r="CV578" s="2" t="n">
        <v>75.28</v>
      </c>
      <c r="CW578" s="2" t="n">
        <v>0</v>
      </c>
      <c r="CX578" s="2" t="n">
        <v>85.89</v>
      </c>
      <c r="CY578" s="2" t="n">
        <v>85.89</v>
      </c>
      <c r="CZ578" s="2" t="n">
        <v>0</v>
      </c>
      <c r="DA578" s="2" t="n">
        <v>91.89</v>
      </c>
      <c r="DB578" s="2" t="n">
        <v>91.89</v>
      </c>
      <c r="DC578" s="2" t="n">
        <v>0</v>
      </c>
      <c r="DD578" s="2" t="n">
        <v>95.70999999999999</v>
      </c>
      <c r="DE578" s="2" t="n">
        <v>95.70999999999999</v>
      </c>
      <c r="DF578" s="2" t="n">
        <v>0</v>
      </c>
      <c r="DG578" s="2" t="n">
        <v>100</v>
      </c>
      <c r="DH578" s="2" t="n">
        <v>100</v>
      </c>
      <c r="DI578" s="2" t="n">
        <v>0</v>
      </c>
      <c r="DJ578" s="2" t="n">
        <v>100</v>
      </c>
      <c r="DK578" s="2" t="n">
        <v>100</v>
      </c>
      <c r="DL578" s="2" t="n">
        <v>0</v>
      </c>
      <c r="DM578" s="2" t="n">
        <v>100</v>
      </c>
      <c r="DN578" s="2" t="n">
        <v>100</v>
      </c>
      <c r="DO578" s="2" t="n">
        <v>0</v>
      </c>
      <c r="DP578" s="2" t="n">
        <v>100</v>
      </c>
      <c r="DQ578" s="2" t="n">
        <v>100</v>
      </c>
      <c r="DR578" s="2" t="n">
        <v>0</v>
      </c>
      <c r="DS578" s="2" t="n">
        <v>100</v>
      </c>
      <c r="DT578" s="2" t="n">
        <v>100</v>
      </c>
      <c r="DU578" s="2" t="n">
        <v>0</v>
      </c>
      <c r="DV578" s="2" t="n">
        <v>100</v>
      </c>
      <c r="DW578" s="2" t="n">
        <v>100</v>
      </c>
      <c r="DX578" s="2" t="n">
        <v>0</v>
      </c>
      <c r="DY578" s="2" t="n">
        <v>100</v>
      </c>
      <c r="DZ578" s="2" t="n">
        <v>100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01/12/2026</t>
        </is>
      </c>
      <c r="E579" s="2" t="inlineStr">
        <is>
          <t>17/01/2028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1.38</v>
      </c>
      <c r="BR579" s="2" t="n">
        <v>0</v>
      </c>
      <c r="BS579" s="2" t="n">
        <v>0</v>
      </c>
      <c r="BT579" s="2" t="n">
        <v>6.92</v>
      </c>
      <c r="BU579" s="2" t="n">
        <v>6</v>
      </c>
      <c r="BV579" s="2" t="n">
        <v>0</v>
      </c>
      <c r="BW579" s="2" t="n">
        <v>12.46</v>
      </c>
      <c r="BX579" s="2" t="n">
        <v>12.46</v>
      </c>
      <c r="BY579" s="2" t="n">
        <v>0</v>
      </c>
      <c r="BZ579" s="2" t="n">
        <v>16.61</v>
      </c>
      <c r="CA579" s="2" t="n">
        <v>16.61</v>
      </c>
      <c r="CB579" s="2" t="n">
        <v>0</v>
      </c>
      <c r="CC579" s="2" t="n">
        <v>20.76</v>
      </c>
      <c r="CD579" s="2" t="n">
        <v>20.76</v>
      </c>
      <c r="CE579" s="2" t="n">
        <v>0</v>
      </c>
      <c r="CF579" s="2" t="n">
        <v>26.84</v>
      </c>
      <c r="CG579" s="2" t="n">
        <v>26.84</v>
      </c>
      <c r="CH579" s="2" t="n">
        <v>0</v>
      </c>
      <c r="CI579" s="2" t="n">
        <v>37.91</v>
      </c>
      <c r="CJ579" s="2" t="n">
        <v>37.91</v>
      </c>
      <c r="CK579" s="2" t="n">
        <v>0</v>
      </c>
      <c r="CL579" s="2" t="n">
        <v>46.68</v>
      </c>
      <c r="CM579" s="2" t="n">
        <v>46.68</v>
      </c>
      <c r="CN579" s="2" t="n">
        <v>0</v>
      </c>
      <c r="CO579" s="2" t="n">
        <v>58.21</v>
      </c>
      <c r="CP579" s="2" t="n">
        <v>58.67</v>
      </c>
      <c r="CQ579" s="2" t="n">
        <v>0</v>
      </c>
      <c r="CR579" s="2" t="n">
        <v>62.82</v>
      </c>
      <c r="CS579" s="2" t="n">
        <v>62.82</v>
      </c>
      <c r="CT579" s="2" t="n">
        <v>0</v>
      </c>
      <c r="CU579" s="2" t="n">
        <v>75.28</v>
      </c>
      <c r="CV579" s="2" t="n">
        <v>75.28</v>
      </c>
      <c r="CW579" s="2" t="n">
        <v>0</v>
      </c>
      <c r="CX579" s="2" t="n">
        <v>85.89</v>
      </c>
      <c r="CY579" s="2" t="n">
        <v>85.89</v>
      </c>
      <c r="CZ579" s="2" t="n">
        <v>0</v>
      </c>
      <c r="DA579" s="2" t="n">
        <v>91.89</v>
      </c>
      <c r="DB579" s="2" t="n">
        <v>91.89</v>
      </c>
      <c r="DC579" s="2" t="n">
        <v>0</v>
      </c>
      <c r="DD579" s="2" t="n">
        <v>95.70999999999999</v>
      </c>
      <c r="DE579" s="2" t="n">
        <v>95.70999999999999</v>
      </c>
      <c r="DF579" s="2" t="n">
        <v>0</v>
      </c>
      <c r="DG579" s="2" t="n">
        <v>100</v>
      </c>
      <c r="DH579" s="2" t="n">
        <v>100</v>
      </c>
      <c r="DI579" s="2" t="n">
        <v>0</v>
      </c>
      <c r="DJ579" s="2" t="n">
        <v>100</v>
      </c>
      <c r="DK579" s="2" t="n">
        <v>100</v>
      </c>
      <c r="DL579" s="2" t="n">
        <v>0</v>
      </c>
      <c r="DM579" s="2" t="n">
        <v>100</v>
      </c>
      <c r="DN579" s="2" t="n">
        <v>100</v>
      </c>
      <c r="DO579" s="2" t="n">
        <v>0</v>
      </c>
      <c r="DP579" s="2" t="n">
        <v>100</v>
      </c>
      <c r="DQ579" s="2" t="n">
        <v>100</v>
      </c>
      <c r="DR579" s="2" t="n">
        <v>0</v>
      </c>
      <c r="DS579" s="2" t="n">
        <v>100</v>
      </c>
      <c r="DT579" s="2" t="n">
        <v>100</v>
      </c>
      <c r="DU579" s="2" t="n">
        <v>0</v>
      </c>
      <c r="DV579" s="2" t="n">
        <v>100</v>
      </c>
      <c r="DW579" s="2" t="n">
        <v>100</v>
      </c>
      <c r="DX579" s="2" t="n">
        <v>0</v>
      </c>
      <c r="DY579" s="2" t="n">
        <v>100</v>
      </c>
      <c r="DZ579" s="2" t="n">
        <v>100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01/12/2026</t>
        </is>
      </c>
      <c r="E580" s="2" t="inlineStr">
        <is>
          <t>17/01/2028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1.38</v>
      </c>
      <c r="BR580" s="2" t="n">
        <v>0</v>
      </c>
      <c r="BS580" s="2" t="n">
        <v>0</v>
      </c>
      <c r="BT580" s="2" t="n">
        <v>6.92</v>
      </c>
      <c r="BU580" s="2" t="n">
        <v>6</v>
      </c>
      <c r="BV580" s="2" t="n">
        <v>0</v>
      </c>
      <c r="BW580" s="2" t="n">
        <v>12.46</v>
      </c>
      <c r="BX580" s="2" t="n">
        <v>12.46</v>
      </c>
      <c r="BY580" s="2" t="n">
        <v>0</v>
      </c>
      <c r="BZ580" s="2" t="n">
        <v>16.61</v>
      </c>
      <c r="CA580" s="2" t="n">
        <v>16.61</v>
      </c>
      <c r="CB580" s="2" t="n">
        <v>0</v>
      </c>
      <c r="CC580" s="2" t="n">
        <v>20.76</v>
      </c>
      <c r="CD580" s="2" t="n">
        <v>20.76</v>
      </c>
      <c r="CE580" s="2" t="n">
        <v>0</v>
      </c>
      <c r="CF580" s="2" t="n">
        <v>26.84</v>
      </c>
      <c r="CG580" s="2" t="n">
        <v>26.84</v>
      </c>
      <c r="CH580" s="2" t="n">
        <v>0</v>
      </c>
      <c r="CI580" s="2" t="n">
        <v>37.91</v>
      </c>
      <c r="CJ580" s="2" t="n">
        <v>37.91</v>
      </c>
      <c r="CK580" s="2" t="n">
        <v>0</v>
      </c>
      <c r="CL580" s="2" t="n">
        <v>46.68</v>
      </c>
      <c r="CM580" s="2" t="n">
        <v>46.68</v>
      </c>
      <c r="CN580" s="2" t="n">
        <v>0</v>
      </c>
      <c r="CO580" s="2" t="n">
        <v>58.21</v>
      </c>
      <c r="CP580" s="2" t="n">
        <v>58.67</v>
      </c>
      <c r="CQ580" s="2" t="n">
        <v>0</v>
      </c>
      <c r="CR580" s="2" t="n">
        <v>62.82</v>
      </c>
      <c r="CS580" s="2" t="n">
        <v>62.82</v>
      </c>
      <c r="CT580" s="2" t="n">
        <v>0</v>
      </c>
      <c r="CU580" s="2" t="n">
        <v>75.28</v>
      </c>
      <c r="CV580" s="2" t="n">
        <v>75.28</v>
      </c>
      <c r="CW580" s="2" t="n">
        <v>0</v>
      </c>
      <c r="CX580" s="2" t="n">
        <v>85.89</v>
      </c>
      <c r="CY580" s="2" t="n">
        <v>85.89</v>
      </c>
      <c r="CZ580" s="2" t="n">
        <v>0</v>
      </c>
      <c r="DA580" s="2" t="n">
        <v>91.89</v>
      </c>
      <c r="DB580" s="2" t="n">
        <v>91.89</v>
      </c>
      <c r="DC580" s="2" t="n">
        <v>0</v>
      </c>
      <c r="DD580" s="2" t="n">
        <v>95.70999999999999</v>
      </c>
      <c r="DE580" s="2" t="n">
        <v>95.70999999999999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01/12/2026</t>
        </is>
      </c>
      <c r="E581" s="2" t="inlineStr">
        <is>
          <t>17/01/2028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1.38</v>
      </c>
      <c r="BR581" s="2" t="n">
        <v>0</v>
      </c>
      <c r="BS581" s="2" t="n">
        <v>0</v>
      </c>
      <c r="BT581" s="2" t="n">
        <v>6.92</v>
      </c>
      <c r="BU581" s="2" t="n">
        <v>6</v>
      </c>
      <c r="BV581" s="2" t="n">
        <v>0</v>
      </c>
      <c r="BW581" s="2" t="n">
        <v>12.46</v>
      </c>
      <c r="BX581" s="2" t="n">
        <v>12.46</v>
      </c>
      <c r="BY581" s="2" t="n">
        <v>0</v>
      </c>
      <c r="BZ581" s="2" t="n">
        <v>16.61</v>
      </c>
      <c r="CA581" s="2" t="n">
        <v>16.61</v>
      </c>
      <c r="CB581" s="2" t="n">
        <v>0</v>
      </c>
      <c r="CC581" s="2" t="n">
        <v>20.76</v>
      </c>
      <c r="CD581" s="2" t="n">
        <v>20.76</v>
      </c>
      <c r="CE581" s="2" t="n">
        <v>0</v>
      </c>
      <c r="CF581" s="2" t="n">
        <v>26.84</v>
      </c>
      <c r="CG581" s="2" t="n">
        <v>26.84</v>
      </c>
      <c r="CH581" s="2" t="n">
        <v>0</v>
      </c>
      <c r="CI581" s="2" t="n">
        <v>37.91</v>
      </c>
      <c r="CJ581" s="2" t="n">
        <v>37.91</v>
      </c>
      <c r="CK581" s="2" t="n">
        <v>0</v>
      </c>
      <c r="CL581" s="2" t="n">
        <v>46.68</v>
      </c>
      <c r="CM581" s="2" t="n">
        <v>46.68</v>
      </c>
      <c r="CN581" s="2" t="n">
        <v>0</v>
      </c>
      <c r="CO581" s="2" t="n">
        <v>58.21</v>
      </c>
      <c r="CP581" s="2" t="n">
        <v>58.67</v>
      </c>
      <c r="CQ581" s="2" t="n">
        <v>0</v>
      </c>
      <c r="CR581" s="2" t="n">
        <v>62.82</v>
      </c>
      <c r="CS581" s="2" t="n">
        <v>62.82</v>
      </c>
      <c r="CT581" s="2" t="n">
        <v>0</v>
      </c>
      <c r="CU581" s="2" t="n">
        <v>75.28</v>
      </c>
      <c r="CV581" s="2" t="n">
        <v>75.28</v>
      </c>
      <c r="CW581" s="2" t="n">
        <v>0</v>
      </c>
      <c r="CX581" s="2" t="n">
        <v>85.89</v>
      </c>
      <c r="CY581" s="2" t="n">
        <v>85.89</v>
      </c>
      <c r="CZ581" s="2" t="n">
        <v>0</v>
      </c>
      <c r="DA581" s="2" t="n">
        <v>91.89</v>
      </c>
      <c r="DB581" s="2" t="n">
        <v>91.89</v>
      </c>
      <c r="DC581" s="2" t="n">
        <v>0</v>
      </c>
      <c r="DD581" s="2" t="n">
        <v>95.70999999999999</v>
      </c>
      <c r="DE581" s="2" t="n">
        <v>95.70999999999999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0.55</v>
      </c>
      <c r="BI582" s="2" t="n">
        <v>0</v>
      </c>
      <c r="BJ582" s="2" t="n">
        <v>0</v>
      </c>
      <c r="BK582" s="2" t="n">
        <v>2.29</v>
      </c>
      <c r="BL582" s="2" t="n">
        <v>2.29</v>
      </c>
      <c r="BM582" s="2" t="n">
        <v>0</v>
      </c>
      <c r="BN582" s="2" t="n">
        <v>5.98</v>
      </c>
      <c r="BO582" s="2" t="n">
        <v>5.57</v>
      </c>
      <c r="BP582" s="2" t="n">
        <v>0</v>
      </c>
      <c r="BQ582" s="2" t="n">
        <v>8.44</v>
      </c>
      <c r="BR582" s="2" t="n">
        <v>8.44</v>
      </c>
      <c r="BS582" s="2" t="n">
        <v>0</v>
      </c>
      <c r="BT582" s="2" t="n">
        <v>10.38</v>
      </c>
      <c r="BU582" s="2" t="n">
        <v>9.67</v>
      </c>
      <c r="BV582" s="2" t="n">
        <v>0</v>
      </c>
      <c r="BW582" s="2" t="n">
        <v>16.31</v>
      </c>
      <c r="BX582" s="2" t="n">
        <v>15.79</v>
      </c>
      <c r="BY582" s="2" t="n">
        <v>0</v>
      </c>
      <c r="BZ582" s="2" t="n">
        <v>26.59</v>
      </c>
      <c r="CA582" s="2" t="n">
        <v>26.25</v>
      </c>
      <c r="CB582" s="2" t="n">
        <v>0</v>
      </c>
      <c r="CC582" s="2" t="n">
        <v>46.63</v>
      </c>
      <c r="CD582" s="2" t="n">
        <v>46.33</v>
      </c>
      <c r="CE582" s="2" t="n">
        <v>0</v>
      </c>
      <c r="CF582" s="2" t="n">
        <v>77.41</v>
      </c>
      <c r="CG582" s="2" t="n">
        <v>78.23</v>
      </c>
      <c r="CH582" s="2" t="n">
        <v>0</v>
      </c>
      <c r="CI582" s="2" t="n">
        <v>80.67</v>
      </c>
      <c r="CJ582" s="2" t="n">
        <v>80.67</v>
      </c>
      <c r="CK582" s="2" t="n">
        <v>0</v>
      </c>
      <c r="CL582" s="2" t="n">
        <v>85.52</v>
      </c>
      <c r="CM582" s="2" t="n">
        <v>85.52</v>
      </c>
      <c r="CN582" s="2" t="n">
        <v>0</v>
      </c>
      <c r="CO582" s="2" t="n">
        <v>91.88</v>
      </c>
      <c r="CP582" s="2" t="n">
        <v>91.88</v>
      </c>
      <c r="CQ582" s="2" t="n">
        <v>0</v>
      </c>
      <c r="CR582" s="2" t="n">
        <v>96.39</v>
      </c>
      <c r="CS582" s="2" t="n">
        <v>96.39</v>
      </c>
      <c r="CT582" s="2" t="n">
        <v>0</v>
      </c>
      <c r="CU582" s="2" t="n">
        <v>97.12</v>
      </c>
      <c r="CV582" s="2" t="n">
        <v>97.12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3.75</v>
      </c>
      <c r="BU583" s="2" t="n">
        <v>0</v>
      </c>
      <c r="BV583" s="2" t="n">
        <v>0</v>
      </c>
      <c r="BW583" s="2" t="n">
        <v>28.75</v>
      </c>
      <c r="BX583" s="2" t="n">
        <v>25.97</v>
      </c>
      <c r="BY583" s="2" t="n">
        <v>0</v>
      </c>
      <c r="BZ583" s="2" t="n">
        <v>53.75</v>
      </c>
      <c r="CA583" s="2" t="n">
        <v>51.95</v>
      </c>
      <c r="CB583" s="2" t="n">
        <v>0</v>
      </c>
      <c r="CC583" s="2" t="n">
        <v>81.25</v>
      </c>
      <c r="CD583" s="2" t="n">
        <v>80.52</v>
      </c>
      <c r="CE583" s="2" t="n">
        <v>0</v>
      </c>
      <c r="CF583" s="2" t="n">
        <v>100</v>
      </c>
      <c r="CG583" s="2" t="n">
        <v>100</v>
      </c>
      <c r="CH583" s="2" t="n">
        <v>0</v>
      </c>
      <c r="CI583" s="2" t="n">
        <v>100</v>
      </c>
      <c r="CJ583" s="2" t="n">
        <v>100</v>
      </c>
      <c r="CK583" s="2" t="n">
        <v>0</v>
      </c>
      <c r="CL583" s="2" t="n">
        <v>100</v>
      </c>
      <c r="CM583" s="2" t="n">
        <v>100</v>
      </c>
      <c r="CN583" s="2" t="n">
        <v>0</v>
      </c>
      <c r="CO583" s="2" t="n">
        <v>100</v>
      </c>
      <c r="CP583" s="2" t="n">
        <v>100</v>
      </c>
      <c r="CQ583" s="2" t="n">
        <v>0</v>
      </c>
      <c r="CR583" s="2" t="n">
        <v>100</v>
      </c>
      <c r="CS583" s="2" t="n">
        <v>100</v>
      </c>
      <c r="CT583" s="2" t="n">
        <v>0</v>
      </c>
      <c r="CU583" s="2" t="n">
        <v>100</v>
      </c>
      <c r="CV583" s="2" t="n">
        <v>100</v>
      </c>
      <c r="CW583" s="2" t="n">
        <v>0</v>
      </c>
      <c r="CX583" s="2" t="n">
        <v>100</v>
      </c>
      <c r="CY583" s="2" t="n">
        <v>100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1.13</v>
      </c>
      <c r="BI584" s="2" t="n">
        <v>0</v>
      </c>
      <c r="BJ584" s="2" t="n">
        <v>0</v>
      </c>
      <c r="BK584" s="2" t="n">
        <v>4.7</v>
      </c>
      <c r="BL584" s="2" t="n">
        <v>4.7</v>
      </c>
      <c r="BM584" s="2" t="n">
        <v>0</v>
      </c>
      <c r="BN584" s="2" t="n">
        <v>12.28</v>
      </c>
      <c r="BO584" s="2" t="n">
        <v>11.44</v>
      </c>
      <c r="BP584" s="2" t="n">
        <v>0</v>
      </c>
      <c r="BQ584" s="2" t="n">
        <v>17.33</v>
      </c>
      <c r="BR584" s="2" t="n">
        <v>17.33</v>
      </c>
      <c r="BS584" s="2" t="n">
        <v>0</v>
      </c>
      <c r="BT584" s="2" t="n">
        <v>19.86</v>
      </c>
      <c r="BU584" s="2" t="n">
        <v>19.86</v>
      </c>
      <c r="BV584" s="2" t="n">
        <v>0</v>
      </c>
      <c r="BW584" s="2" t="n">
        <v>22.39</v>
      </c>
      <c r="BX584" s="2" t="n">
        <v>22.39</v>
      </c>
      <c r="BY584" s="2" t="n">
        <v>0</v>
      </c>
      <c r="BZ584" s="2" t="n">
        <v>33.84</v>
      </c>
      <c r="CA584" s="2" t="n">
        <v>33.84</v>
      </c>
      <c r="CB584" s="2" t="n">
        <v>0</v>
      </c>
      <c r="CC584" s="2" t="n">
        <v>44.79</v>
      </c>
      <c r="CD584" s="2" t="n">
        <v>44.79</v>
      </c>
      <c r="CE584" s="2" t="n">
        <v>0</v>
      </c>
      <c r="CF584" s="2" t="n">
        <v>53.63</v>
      </c>
      <c r="CG584" s="2" t="n">
        <v>55.32</v>
      </c>
      <c r="CH584" s="2" t="n">
        <v>0</v>
      </c>
      <c r="CI584" s="2" t="n">
        <v>60.33</v>
      </c>
      <c r="CJ584" s="2" t="n">
        <v>60.33</v>
      </c>
      <c r="CK584" s="2" t="n">
        <v>0</v>
      </c>
      <c r="CL584" s="2" t="n">
        <v>70.27</v>
      </c>
      <c r="CM584" s="2" t="n">
        <v>70.27</v>
      </c>
      <c r="CN584" s="2" t="n">
        <v>0</v>
      </c>
      <c r="CO584" s="2" t="n">
        <v>83.33</v>
      </c>
      <c r="CP584" s="2" t="n">
        <v>83.33</v>
      </c>
      <c r="CQ584" s="2" t="n">
        <v>0</v>
      </c>
      <c r="CR584" s="2" t="n">
        <v>92.59</v>
      </c>
      <c r="CS584" s="2" t="n">
        <v>92.59</v>
      </c>
      <c r="CT584" s="2" t="n">
        <v>0</v>
      </c>
      <c r="CU584" s="2" t="n">
        <v>94.09</v>
      </c>
      <c r="CV584" s="2" t="n">
        <v>94.09</v>
      </c>
      <c r="CW584" s="2" t="n">
        <v>0</v>
      </c>
      <c r="CX584" s="2" t="n">
        <v>100</v>
      </c>
      <c r="CY584" s="2" t="n">
        <v>100</v>
      </c>
      <c r="CZ584" s="2" t="n">
        <v>0</v>
      </c>
      <c r="DA584" s="2" t="n">
        <v>100</v>
      </c>
      <c r="DB584" s="2" t="n">
        <v>100</v>
      </c>
      <c r="DC584" s="2" t="n">
        <v>0</v>
      </c>
      <c r="DD584" s="2" t="n">
        <v>100</v>
      </c>
      <c r="DE584" s="2" t="n">
        <v>100</v>
      </c>
      <c r="DF584" s="2" t="n">
        <v>0</v>
      </c>
      <c r="DG584" s="2" t="n">
        <v>100</v>
      </c>
      <c r="DH584" s="2" t="n">
        <v>100</v>
      </c>
      <c r="DI584" s="2" t="n">
        <v>0</v>
      </c>
      <c r="DJ584" s="2" t="n">
        <v>100</v>
      </c>
      <c r="DK584" s="2" t="n">
        <v>100</v>
      </c>
      <c r="DL584" s="2" t="n">
        <v>0</v>
      </c>
      <c r="DM584" s="2" t="n">
        <v>100</v>
      </c>
      <c r="DN584" s="2" t="n">
        <v>100</v>
      </c>
      <c r="DO584" s="2" t="n">
        <v>0</v>
      </c>
      <c r="DP584" s="2" t="n">
        <v>100</v>
      </c>
      <c r="DQ584" s="2" t="n">
        <v>100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29.35</v>
      </c>
      <c r="CD585" s="2" t="n">
        <v>28.84</v>
      </c>
      <c r="CE585" s="2" t="n">
        <v>0</v>
      </c>
      <c r="CF585" s="2" t="n">
        <v>100</v>
      </c>
      <c r="CG585" s="2" t="n">
        <v>100</v>
      </c>
      <c r="CH585" s="2" t="n">
        <v>0</v>
      </c>
      <c r="CI585" s="2" t="n">
        <v>100</v>
      </c>
      <c r="CJ585" s="2" t="n">
        <v>100</v>
      </c>
      <c r="CK585" s="2" t="n">
        <v>0</v>
      </c>
      <c r="CL585" s="2" t="n">
        <v>100</v>
      </c>
      <c r="CM585" s="2" t="n">
        <v>100</v>
      </c>
      <c r="CN585" s="2" t="n">
        <v>0</v>
      </c>
      <c r="CO585" s="2" t="n">
        <v>100</v>
      </c>
      <c r="CP585" s="2" t="n">
        <v>100</v>
      </c>
      <c r="CQ585" s="2" t="n">
        <v>0</v>
      </c>
      <c r="CR585" s="2" t="n">
        <v>100</v>
      </c>
      <c r="CS585" s="2" t="n">
        <v>100</v>
      </c>
      <c r="CT585" s="2" t="n">
        <v>0</v>
      </c>
      <c r="CU585" s="2" t="n">
        <v>100</v>
      </c>
      <c r="CV585" s="2" t="n">
        <v>100</v>
      </c>
      <c r="CW585" s="2" t="n">
        <v>0</v>
      </c>
      <c r="CX585" s="2" t="n">
        <v>100</v>
      </c>
      <c r="CY585" s="2" t="n">
        <v>100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17/12/2027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0.21</v>
      </c>
      <c r="CG586" s="2" t="n">
        <v>0.21</v>
      </c>
      <c r="CH586" s="2" t="n">
        <v>0</v>
      </c>
      <c r="CI586" s="2" t="n">
        <v>1.06</v>
      </c>
      <c r="CJ586" s="2" t="n">
        <v>1.06</v>
      </c>
      <c r="CK586" s="2" t="n">
        <v>0</v>
      </c>
      <c r="CL586" s="2" t="n">
        <v>6.43</v>
      </c>
      <c r="CM586" s="2" t="n">
        <v>6.43</v>
      </c>
      <c r="CN586" s="2" t="n">
        <v>0</v>
      </c>
      <c r="CO586" s="2" t="n">
        <v>23.43</v>
      </c>
      <c r="CP586" s="2" t="n">
        <v>23.43</v>
      </c>
      <c r="CQ586" s="2" t="n">
        <v>0</v>
      </c>
      <c r="CR586" s="2" t="n">
        <v>40.44</v>
      </c>
      <c r="CS586" s="2" t="n">
        <v>40.44</v>
      </c>
      <c r="CT586" s="2" t="n">
        <v>0</v>
      </c>
      <c r="CU586" s="2" t="n">
        <v>57.34</v>
      </c>
      <c r="CV586" s="2" t="n">
        <v>57.34</v>
      </c>
      <c r="CW586" s="2" t="n">
        <v>0</v>
      </c>
      <c r="CX586" s="2" t="n">
        <v>73.44</v>
      </c>
      <c r="CY586" s="2" t="n">
        <v>73.44</v>
      </c>
      <c r="CZ586" s="2" t="n">
        <v>0</v>
      </c>
      <c r="DA586" s="2" t="n">
        <v>89.54000000000001</v>
      </c>
      <c r="DB586" s="2" t="n">
        <v>89.54000000000001</v>
      </c>
      <c r="DC586" s="2" t="n">
        <v>0</v>
      </c>
      <c r="DD586" s="2" t="n">
        <v>100</v>
      </c>
      <c r="DE586" s="2" t="n">
        <v>100</v>
      </c>
      <c r="DF586" s="2" t="n">
        <v>0</v>
      </c>
      <c r="DG586" s="2" t="n">
        <v>100</v>
      </c>
      <c r="DH586" s="2" t="n">
        <v>100</v>
      </c>
      <c r="DI586" s="2" t="n">
        <v>0</v>
      </c>
      <c r="DJ586" s="2" t="n">
        <v>100</v>
      </c>
      <c r="DK586" s="2" t="n">
        <v>100</v>
      </c>
      <c r="DL586" s="2" t="n">
        <v>0</v>
      </c>
      <c r="DM586" s="2" t="n">
        <v>100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17/12/2027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0.21</v>
      </c>
      <c r="CG587" s="2" t="n">
        <v>0.21</v>
      </c>
      <c r="CH587" s="2" t="n">
        <v>0</v>
      </c>
      <c r="CI587" s="2" t="n">
        <v>1.06</v>
      </c>
      <c r="CJ587" s="2" t="n">
        <v>1.06</v>
      </c>
      <c r="CK587" s="2" t="n">
        <v>0</v>
      </c>
      <c r="CL587" s="2" t="n">
        <v>6.43</v>
      </c>
      <c r="CM587" s="2" t="n">
        <v>6.43</v>
      </c>
      <c r="CN587" s="2" t="n">
        <v>0</v>
      </c>
      <c r="CO587" s="2" t="n">
        <v>23.43</v>
      </c>
      <c r="CP587" s="2" t="n">
        <v>23.43</v>
      </c>
      <c r="CQ587" s="2" t="n">
        <v>0</v>
      </c>
      <c r="CR587" s="2" t="n">
        <v>40.44</v>
      </c>
      <c r="CS587" s="2" t="n">
        <v>40.44</v>
      </c>
      <c r="CT587" s="2" t="n">
        <v>0</v>
      </c>
      <c r="CU587" s="2" t="n">
        <v>57.34</v>
      </c>
      <c r="CV587" s="2" t="n">
        <v>57.34</v>
      </c>
      <c r="CW587" s="2" t="n">
        <v>0</v>
      </c>
      <c r="CX587" s="2" t="n">
        <v>73.44</v>
      </c>
      <c r="CY587" s="2" t="n">
        <v>73.44</v>
      </c>
      <c r="CZ587" s="2" t="n">
        <v>0</v>
      </c>
      <c r="DA587" s="2" t="n">
        <v>89.54000000000001</v>
      </c>
      <c r="DB587" s="2" t="n">
        <v>89.54000000000001</v>
      </c>
      <c r="DC587" s="2" t="n">
        <v>0</v>
      </c>
      <c r="DD587" s="2" t="n">
        <v>100</v>
      </c>
      <c r="DE587" s="2" t="n">
        <v>100</v>
      </c>
      <c r="DF587" s="2" t="n">
        <v>0</v>
      </c>
      <c r="DG587" s="2" t="n">
        <v>100</v>
      </c>
      <c r="DH587" s="2" t="n">
        <v>100</v>
      </c>
      <c r="DI587" s="2" t="n">
        <v>0</v>
      </c>
      <c r="DJ587" s="2" t="n">
        <v>100</v>
      </c>
      <c r="DK587" s="2" t="n">
        <v>100</v>
      </c>
      <c r="DL587" s="2" t="n">
        <v>0</v>
      </c>
      <c r="DM587" s="2" t="n">
        <v>100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17/12/2027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4.55</v>
      </c>
      <c r="CM588" s="2" t="n">
        <v>4.55</v>
      </c>
      <c r="CN588" s="2" t="n">
        <v>0</v>
      </c>
      <c r="CO588" s="2" t="n">
        <v>21.21</v>
      </c>
      <c r="CP588" s="2" t="n">
        <v>21.21</v>
      </c>
      <c r="CQ588" s="2" t="n">
        <v>0</v>
      </c>
      <c r="CR588" s="2" t="n">
        <v>38.33</v>
      </c>
      <c r="CS588" s="2" t="n">
        <v>38.33</v>
      </c>
      <c r="CT588" s="2" t="n">
        <v>0</v>
      </c>
      <c r="CU588" s="2" t="n">
        <v>55.83</v>
      </c>
      <c r="CV588" s="2" t="n">
        <v>55.83</v>
      </c>
      <c r="CW588" s="2" t="n">
        <v>0</v>
      </c>
      <c r="CX588" s="2" t="n">
        <v>72.5</v>
      </c>
      <c r="CY588" s="2" t="n">
        <v>72.5</v>
      </c>
      <c r="CZ588" s="2" t="n">
        <v>0</v>
      </c>
      <c r="DA588" s="2" t="n">
        <v>89.17</v>
      </c>
      <c r="DB588" s="2" t="n">
        <v>89.17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17/12/2027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4.55</v>
      </c>
      <c r="CM589" s="2" t="n">
        <v>4.55</v>
      </c>
      <c r="CN589" s="2" t="n">
        <v>0</v>
      </c>
      <c r="CO589" s="2" t="n">
        <v>21.21</v>
      </c>
      <c r="CP589" s="2" t="n">
        <v>21.21</v>
      </c>
      <c r="CQ589" s="2" t="n">
        <v>0</v>
      </c>
      <c r="CR589" s="2" t="n">
        <v>38.33</v>
      </c>
      <c r="CS589" s="2" t="n">
        <v>38.33</v>
      </c>
      <c r="CT589" s="2" t="n">
        <v>0</v>
      </c>
      <c r="CU589" s="2" t="n">
        <v>55.83</v>
      </c>
      <c r="CV589" s="2" t="n">
        <v>55.83</v>
      </c>
      <c r="CW589" s="2" t="n">
        <v>0</v>
      </c>
      <c r="CX589" s="2" t="n">
        <v>72.5</v>
      </c>
      <c r="CY589" s="2" t="n">
        <v>72.5</v>
      </c>
      <c r="CZ589" s="2" t="n">
        <v>0</v>
      </c>
      <c r="DA589" s="2" t="n">
        <v>89.17</v>
      </c>
      <c r="DB589" s="2" t="n">
        <v>89.17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6.06</v>
      </c>
      <c r="CG590" s="2" t="n">
        <v>6.06</v>
      </c>
      <c r="CH590" s="2" t="n">
        <v>0</v>
      </c>
      <c r="CI590" s="2" t="n">
        <v>31.06</v>
      </c>
      <c r="CJ590" s="2" t="n">
        <v>31.06</v>
      </c>
      <c r="CK590" s="2" t="n">
        <v>0</v>
      </c>
      <c r="CL590" s="2" t="n">
        <v>59.85</v>
      </c>
      <c r="CM590" s="2" t="n">
        <v>59.85</v>
      </c>
      <c r="CN590" s="2" t="n">
        <v>0</v>
      </c>
      <c r="CO590" s="2" t="n">
        <v>86.36</v>
      </c>
      <c r="CP590" s="2" t="n">
        <v>86.36</v>
      </c>
      <c r="CQ590" s="2" t="n">
        <v>0</v>
      </c>
      <c r="CR590" s="2" t="n">
        <v>100</v>
      </c>
      <c r="CS590" s="2" t="n">
        <v>100</v>
      </c>
      <c r="CT590" s="2" t="n">
        <v>0</v>
      </c>
      <c r="CU590" s="2" t="n">
        <v>100</v>
      </c>
      <c r="CV590" s="2" t="n">
        <v>100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6.06</v>
      </c>
      <c r="CG591" s="2" t="n">
        <v>6.06</v>
      </c>
      <c r="CH591" s="2" t="n">
        <v>0</v>
      </c>
      <c r="CI591" s="2" t="n">
        <v>31.06</v>
      </c>
      <c r="CJ591" s="2" t="n">
        <v>31.06</v>
      </c>
      <c r="CK591" s="2" t="n">
        <v>0</v>
      </c>
      <c r="CL591" s="2" t="n">
        <v>59.85</v>
      </c>
      <c r="CM591" s="2" t="n">
        <v>59.85</v>
      </c>
      <c r="CN591" s="2" t="n">
        <v>0</v>
      </c>
      <c r="CO591" s="2" t="n">
        <v>86.36</v>
      </c>
      <c r="CP591" s="2" t="n">
        <v>86.36</v>
      </c>
      <c r="CQ591" s="2" t="n">
        <v>0</v>
      </c>
      <c r="CR591" s="2" t="n">
        <v>100</v>
      </c>
      <c r="CS591" s="2" t="n">
        <v>100</v>
      </c>
      <c r="CT591" s="2" t="n">
        <v>0</v>
      </c>
      <c r="CU591" s="2" t="n">
        <v>100</v>
      </c>
      <c r="CV591" s="2" t="n">
        <v>100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6.06</v>
      </c>
      <c r="CG592" s="2" t="n">
        <v>6.06</v>
      </c>
      <c r="CH592" s="2" t="n">
        <v>0</v>
      </c>
      <c r="CI592" s="2" t="n">
        <v>31.06</v>
      </c>
      <c r="CJ592" s="2" t="n">
        <v>31.06</v>
      </c>
      <c r="CK592" s="2" t="n">
        <v>0</v>
      </c>
      <c r="CL592" s="2" t="n">
        <v>59.85</v>
      </c>
      <c r="CM592" s="2" t="n">
        <v>59.85</v>
      </c>
      <c r="CN592" s="2" t="n">
        <v>0</v>
      </c>
      <c r="CO592" s="2" t="n">
        <v>86.36</v>
      </c>
      <c r="CP592" s="2" t="n">
        <v>86.36</v>
      </c>
      <c r="CQ592" s="2" t="n">
        <v>0</v>
      </c>
      <c r="CR592" s="2" t="n">
        <v>100</v>
      </c>
      <c r="CS592" s="2" t="n">
        <v>100</v>
      </c>
      <c r="CT592" s="2" t="n">
        <v>0</v>
      </c>
      <c r="CU592" s="2" t="n">
        <v>100</v>
      </c>
      <c r="CV592" s="2" t="n">
        <v>100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6.06</v>
      </c>
      <c r="CG593" s="2" t="n">
        <v>6.06</v>
      </c>
      <c r="CH593" s="2" t="n">
        <v>0</v>
      </c>
      <c r="CI593" s="2" t="n">
        <v>31.06</v>
      </c>
      <c r="CJ593" s="2" t="n">
        <v>31.06</v>
      </c>
      <c r="CK593" s="2" t="n">
        <v>0</v>
      </c>
      <c r="CL593" s="2" t="n">
        <v>59.85</v>
      </c>
      <c r="CM593" s="2" t="n">
        <v>59.85</v>
      </c>
      <c r="CN593" s="2" t="n">
        <v>0</v>
      </c>
      <c r="CO593" s="2" t="n">
        <v>86.36</v>
      </c>
      <c r="CP593" s="2" t="n">
        <v>86.36</v>
      </c>
      <c r="CQ593" s="2" t="n">
        <v>0</v>
      </c>
      <c r="CR593" s="2" t="n">
        <v>100</v>
      </c>
      <c r="CS593" s="2" t="n">
        <v>100</v>
      </c>
      <c r="CT593" s="2" t="n">
        <v>0</v>
      </c>
      <c r="CU593" s="2" t="n">
        <v>100</v>
      </c>
      <c r="CV593" s="2" t="n">
        <v>100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14/06/2028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0.14</v>
      </c>
      <c r="BL594" s="2" t="n">
        <v>0.14</v>
      </c>
      <c r="BM594" s="2" t="n">
        <v>0</v>
      </c>
      <c r="BN594" s="2" t="n">
        <v>1.1</v>
      </c>
      <c r="BO594" s="2" t="n">
        <v>1.05</v>
      </c>
      <c r="BP594" s="2" t="n">
        <v>0</v>
      </c>
      <c r="BQ594" s="2" t="n">
        <v>2.08</v>
      </c>
      <c r="BR594" s="2" t="n">
        <v>2.08</v>
      </c>
      <c r="BS594" s="2" t="n">
        <v>0</v>
      </c>
      <c r="BT594" s="2" t="n">
        <v>2.79</v>
      </c>
      <c r="BU594" s="2" t="n">
        <v>2.79</v>
      </c>
      <c r="BV594" s="2" t="n">
        <v>0</v>
      </c>
      <c r="BW594" s="2" t="n">
        <v>2.94</v>
      </c>
      <c r="BX594" s="2" t="n">
        <v>2.94</v>
      </c>
      <c r="BY594" s="2" t="n">
        <v>0</v>
      </c>
      <c r="BZ594" s="2" t="n">
        <v>3.68</v>
      </c>
      <c r="CA594" s="2" t="n">
        <v>3.67</v>
      </c>
      <c r="CB594" s="2" t="n">
        <v>0</v>
      </c>
      <c r="CC594" s="2" t="n">
        <v>5.46</v>
      </c>
      <c r="CD594" s="2" t="n">
        <v>5.46</v>
      </c>
      <c r="CE594" s="2" t="n">
        <v>0</v>
      </c>
      <c r="CF594" s="2" t="n">
        <v>11.64</v>
      </c>
      <c r="CG594" s="2" t="n">
        <v>11.64</v>
      </c>
      <c r="CH594" s="2" t="n">
        <v>0</v>
      </c>
      <c r="CI594" s="2" t="n">
        <v>18.53</v>
      </c>
      <c r="CJ594" s="2" t="n">
        <v>18.69</v>
      </c>
      <c r="CK594" s="2" t="n">
        <v>0</v>
      </c>
      <c r="CL594" s="2" t="n">
        <v>27.59</v>
      </c>
      <c r="CM594" s="2" t="n">
        <v>27.43</v>
      </c>
      <c r="CN594" s="2" t="n">
        <v>0</v>
      </c>
      <c r="CO594" s="2" t="n">
        <v>36.33</v>
      </c>
      <c r="CP594" s="2" t="n">
        <v>36.33</v>
      </c>
      <c r="CQ594" s="2" t="n">
        <v>0</v>
      </c>
      <c r="CR594" s="2" t="n">
        <v>41.6</v>
      </c>
      <c r="CS594" s="2" t="n">
        <v>41.58</v>
      </c>
      <c r="CT594" s="2" t="n">
        <v>0</v>
      </c>
      <c r="CU594" s="2" t="n">
        <v>51.46</v>
      </c>
      <c r="CV594" s="2" t="n">
        <v>52.16</v>
      </c>
      <c r="CW594" s="2" t="n">
        <v>0</v>
      </c>
      <c r="CX594" s="2" t="n">
        <v>61.51</v>
      </c>
      <c r="CY594" s="2" t="n">
        <v>59.7</v>
      </c>
      <c r="CZ594" s="2" t="n">
        <v>0</v>
      </c>
      <c r="DA594" s="2" t="n">
        <v>68.26000000000001</v>
      </c>
      <c r="DB594" s="2" t="n">
        <v>67.13</v>
      </c>
      <c r="DC594" s="2" t="n">
        <v>0</v>
      </c>
      <c r="DD594" s="2" t="n">
        <v>72.06999999999999</v>
      </c>
      <c r="DE594" s="2" t="n">
        <v>72.06999999999999</v>
      </c>
      <c r="DF594" s="2" t="n">
        <v>0</v>
      </c>
      <c r="DG594" s="2" t="n">
        <v>77.67</v>
      </c>
      <c r="DH594" s="2" t="n">
        <v>77.67</v>
      </c>
      <c r="DI594" s="2" t="n">
        <v>0</v>
      </c>
      <c r="DJ594" s="2" t="n">
        <v>93.43000000000001</v>
      </c>
      <c r="DK594" s="2" t="n">
        <v>93.43000000000001</v>
      </c>
      <c r="DL594" s="2" t="n">
        <v>0</v>
      </c>
      <c r="DM594" s="2" t="n">
        <v>98.42</v>
      </c>
      <c r="DN594" s="2" t="n">
        <v>98.42</v>
      </c>
      <c r="DO594" s="2" t="n">
        <v>0</v>
      </c>
      <c r="DP594" s="2" t="n">
        <v>98.48</v>
      </c>
      <c r="DQ594" s="2" t="n">
        <v>98.48</v>
      </c>
      <c r="DR594" s="2" t="n">
        <v>0</v>
      </c>
      <c r="DS594" s="2" t="n">
        <v>99.51000000000001</v>
      </c>
      <c r="DT594" s="2" t="n">
        <v>99.51000000000001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93.43000000000001</v>
      </c>
      <c r="EF594" s="2" t="n">
        <v>93.43000000000001</v>
      </c>
      <c r="EG594" s="2" t="n">
        <v>0</v>
      </c>
      <c r="EH594" s="2" t="n">
        <v>98.42</v>
      </c>
      <c r="EI594" s="2" t="n">
        <v>98.42</v>
      </c>
      <c r="EJ594" s="2" t="n">
        <v>0</v>
      </c>
      <c r="EK594" s="2" t="n">
        <v>98.48</v>
      </c>
      <c r="EL594" s="2" t="n">
        <v>98.48</v>
      </c>
      <c r="EM594" s="2" t="n">
        <v>0</v>
      </c>
      <c r="EN594" s="2" t="n">
        <v>99.51000000000001</v>
      </c>
      <c r="EO594" s="2" t="n">
        <v>99.51000000000001</v>
      </c>
      <c r="EP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2.41</v>
      </c>
      <c r="BL595" s="2" t="n">
        <v>2.41</v>
      </c>
      <c r="BM595" s="2" t="n">
        <v>0</v>
      </c>
      <c r="BN595" s="2" t="n">
        <v>12.26</v>
      </c>
      <c r="BO595" s="2" t="n">
        <v>11.42</v>
      </c>
      <c r="BP595" s="2" t="n">
        <v>0</v>
      </c>
      <c r="BQ595" s="2" t="n">
        <v>18.14</v>
      </c>
      <c r="BR595" s="2" t="n">
        <v>18.14</v>
      </c>
      <c r="BS595" s="2" t="n">
        <v>0</v>
      </c>
      <c r="BT595" s="2" t="n">
        <v>20.64</v>
      </c>
      <c r="BU595" s="2" t="n">
        <v>20.64</v>
      </c>
      <c r="BV595" s="2" t="n">
        <v>0</v>
      </c>
      <c r="BW595" s="2" t="n">
        <v>23.15</v>
      </c>
      <c r="BX595" s="2" t="n">
        <v>23.15</v>
      </c>
      <c r="BY595" s="2" t="n">
        <v>0</v>
      </c>
      <c r="BZ595" s="2" t="n">
        <v>27.89</v>
      </c>
      <c r="CA595" s="2" t="n">
        <v>27.89</v>
      </c>
      <c r="CB595" s="2" t="n">
        <v>0</v>
      </c>
      <c r="CC595" s="2" t="n">
        <v>37.82</v>
      </c>
      <c r="CD595" s="2" t="n">
        <v>37.82</v>
      </c>
      <c r="CE595" s="2" t="n">
        <v>0</v>
      </c>
      <c r="CF595" s="2" t="n">
        <v>47.41</v>
      </c>
      <c r="CG595" s="2" t="n">
        <v>47.41</v>
      </c>
      <c r="CH595" s="2" t="n">
        <v>0</v>
      </c>
      <c r="CI595" s="2" t="n">
        <v>54.92</v>
      </c>
      <c r="CJ595" s="2" t="n">
        <v>57.42</v>
      </c>
      <c r="CK595" s="2" t="n">
        <v>0</v>
      </c>
      <c r="CL595" s="2" t="n">
        <v>65.56</v>
      </c>
      <c r="CM595" s="2" t="n">
        <v>65.56</v>
      </c>
      <c r="CN595" s="2" t="n">
        <v>0</v>
      </c>
      <c r="CO595" s="2" t="n">
        <v>72.23</v>
      </c>
      <c r="CP595" s="2" t="n">
        <v>72.23</v>
      </c>
      <c r="CQ595" s="2" t="n">
        <v>0</v>
      </c>
      <c r="CR595" s="2" t="n">
        <v>85.16</v>
      </c>
      <c r="CS595" s="2" t="n">
        <v>85.16</v>
      </c>
      <c r="CT595" s="2" t="n">
        <v>0</v>
      </c>
      <c r="CU595" s="2" t="n">
        <v>94.15000000000001</v>
      </c>
      <c r="CV595" s="2" t="n">
        <v>94.15000000000001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2.41</v>
      </c>
      <c r="BL596" s="2" t="n">
        <v>2.41</v>
      </c>
      <c r="BM596" s="2" t="n">
        <v>0</v>
      </c>
      <c r="BN596" s="2" t="n">
        <v>12.26</v>
      </c>
      <c r="BO596" s="2" t="n">
        <v>11.42</v>
      </c>
      <c r="BP596" s="2" t="n">
        <v>0</v>
      </c>
      <c r="BQ596" s="2" t="n">
        <v>18.14</v>
      </c>
      <c r="BR596" s="2" t="n">
        <v>18.14</v>
      </c>
      <c r="BS596" s="2" t="n">
        <v>0</v>
      </c>
      <c r="BT596" s="2" t="n">
        <v>20.64</v>
      </c>
      <c r="BU596" s="2" t="n">
        <v>20.64</v>
      </c>
      <c r="BV596" s="2" t="n">
        <v>0</v>
      </c>
      <c r="BW596" s="2" t="n">
        <v>23.15</v>
      </c>
      <c r="BX596" s="2" t="n">
        <v>23.15</v>
      </c>
      <c r="BY596" s="2" t="n">
        <v>0</v>
      </c>
      <c r="BZ596" s="2" t="n">
        <v>27.89</v>
      </c>
      <c r="CA596" s="2" t="n">
        <v>27.89</v>
      </c>
      <c r="CB596" s="2" t="n">
        <v>0</v>
      </c>
      <c r="CC596" s="2" t="n">
        <v>37.82</v>
      </c>
      <c r="CD596" s="2" t="n">
        <v>37.82</v>
      </c>
      <c r="CE596" s="2" t="n">
        <v>0</v>
      </c>
      <c r="CF596" s="2" t="n">
        <v>47.41</v>
      </c>
      <c r="CG596" s="2" t="n">
        <v>47.41</v>
      </c>
      <c r="CH596" s="2" t="n">
        <v>0</v>
      </c>
      <c r="CI596" s="2" t="n">
        <v>54.92</v>
      </c>
      <c r="CJ596" s="2" t="n">
        <v>57.42</v>
      </c>
      <c r="CK596" s="2" t="n">
        <v>0</v>
      </c>
      <c r="CL596" s="2" t="n">
        <v>65.56</v>
      </c>
      <c r="CM596" s="2" t="n">
        <v>65.56</v>
      </c>
      <c r="CN596" s="2" t="n">
        <v>0</v>
      </c>
      <c r="CO596" s="2" t="n">
        <v>72.23</v>
      </c>
      <c r="CP596" s="2" t="n">
        <v>72.23</v>
      </c>
      <c r="CQ596" s="2" t="n">
        <v>0</v>
      </c>
      <c r="CR596" s="2" t="n">
        <v>85.16</v>
      </c>
      <c r="CS596" s="2" t="n">
        <v>85.16</v>
      </c>
      <c r="CT596" s="2" t="n">
        <v>0</v>
      </c>
      <c r="CU596" s="2" t="n">
        <v>94.15000000000001</v>
      </c>
      <c r="CV596" s="2" t="n">
        <v>94.15000000000001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14/06/2028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0.43</v>
      </c>
      <c r="BO597" s="2" t="n">
        <v>0.43</v>
      </c>
      <c r="BP597" s="2" t="n">
        <v>0</v>
      </c>
      <c r="BQ597" s="2" t="n">
        <v>1.12</v>
      </c>
      <c r="BR597" s="2" t="n">
        <v>1.12</v>
      </c>
      <c r="BS597" s="2" t="n">
        <v>0</v>
      </c>
      <c r="BT597" s="2" t="n">
        <v>1.72</v>
      </c>
      <c r="BU597" s="2" t="n">
        <v>1.72</v>
      </c>
      <c r="BV597" s="2" t="n">
        <v>0</v>
      </c>
      <c r="BW597" s="2" t="n">
        <v>1.72</v>
      </c>
      <c r="BX597" s="2" t="n">
        <v>1.72</v>
      </c>
      <c r="BY597" s="2" t="n">
        <v>0</v>
      </c>
      <c r="BZ597" s="2" t="n">
        <v>2.14</v>
      </c>
      <c r="CA597" s="2" t="n">
        <v>2.14</v>
      </c>
      <c r="CB597" s="2" t="n">
        <v>0</v>
      </c>
      <c r="CC597" s="2" t="n">
        <v>3.4</v>
      </c>
      <c r="CD597" s="2" t="n">
        <v>3.4</v>
      </c>
      <c r="CE597" s="2" t="n">
        <v>0</v>
      </c>
      <c r="CF597" s="2" t="n">
        <v>9.4</v>
      </c>
      <c r="CG597" s="2" t="n">
        <v>9.4</v>
      </c>
      <c r="CH597" s="2" t="n">
        <v>0</v>
      </c>
      <c r="CI597" s="2" t="n">
        <v>16.28</v>
      </c>
      <c r="CJ597" s="2" t="n">
        <v>16.28</v>
      </c>
      <c r="CK597" s="2" t="n">
        <v>0</v>
      </c>
      <c r="CL597" s="2" t="n">
        <v>25.21</v>
      </c>
      <c r="CM597" s="2" t="n">
        <v>25.05</v>
      </c>
      <c r="CN597" s="2" t="n">
        <v>0</v>
      </c>
      <c r="CO597" s="2" t="n">
        <v>34.12</v>
      </c>
      <c r="CP597" s="2" t="n">
        <v>34.12</v>
      </c>
      <c r="CQ597" s="2" t="n">
        <v>0</v>
      </c>
      <c r="CR597" s="2" t="n">
        <v>38.81</v>
      </c>
      <c r="CS597" s="2" t="n">
        <v>38.92</v>
      </c>
      <c r="CT597" s="2" t="n">
        <v>0</v>
      </c>
      <c r="CU597" s="2" t="n">
        <v>48.77</v>
      </c>
      <c r="CV597" s="2" t="n">
        <v>49.52</v>
      </c>
      <c r="CW597" s="2" t="n">
        <v>0</v>
      </c>
      <c r="CX597" s="2" t="n">
        <v>59.07</v>
      </c>
      <c r="CY597" s="2" t="n">
        <v>57.15</v>
      </c>
      <c r="CZ597" s="2" t="n">
        <v>0</v>
      </c>
      <c r="DA597" s="2" t="n">
        <v>66.26000000000001</v>
      </c>
      <c r="DB597" s="2" t="n">
        <v>65.06999999999999</v>
      </c>
      <c r="DC597" s="2" t="n">
        <v>0</v>
      </c>
      <c r="DD597" s="2" t="n">
        <v>70.33</v>
      </c>
      <c r="DE597" s="2" t="n">
        <v>70.33</v>
      </c>
      <c r="DF597" s="2" t="n">
        <v>0</v>
      </c>
      <c r="DG597" s="2" t="n">
        <v>76.29000000000001</v>
      </c>
      <c r="DH597" s="2" t="n">
        <v>76.29000000000001</v>
      </c>
      <c r="DI597" s="2" t="n">
        <v>0</v>
      </c>
      <c r="DJ597" s="2" t="n">
        <v>93.06999999999999</v>
      </c>
      <c r="DK597" s="2" t="n">
        <v>93.06999999999999</v>
      </c>
      <c r="DL597" s="2" t="n">
        <v>0</v>
      </c>
      <c r="DM597" s="2" t="n">
        <v>98.38</v>
      </c>
      <c r="DN597" s="2" t="n">
        <v>98.38</v>
      </c>
      <c r="DO597" s="2" t="n">
        <v>0</v>
      </c>
      <c r="DP597" s="2" t="n">
        <v>98.38</v>
      </c>
      <c r="DQ597" s="2" t="n">
        <v>98.38</v>
      </c>
      <c r="DR597" s="2" t="n">
        <v>0</v>
      </c>
      <c r="DS597" s="2" t="n">
        <v>99.48</v>
      </c>
      <c r="DT597" s="2" t="n">
        <v>99.48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93.06999999999999</v>
      </c>
      <c r="EF597" s="2" t="n">
        <v>93.06999999999999</v>
      </c>
      <c r="EG597" s="2" t="n">
        <v>0</v>
      </c>
      <c r="EH597" s="2" t="n">
        <v>98.38</v>
      </c>
      <c r="EI597" s="2" t="n">
        <v>98.38</v>
      </c>
      <c r="EJ597" s="2" t="n">
        <v>0</v>
      </c>
      <c r="EK597" s="2" t="n">
        <v>98.38</v>
      </c>
      <c r="EL597" s="2" t="n">
        <v>98.38</v>
      </c>
      <c r="EM597" s="2" t="n">
        <v>0</v>
      </c>
      <c r="EN597" s="2" t="n">
        <v>99.48</v>
      </c>
      <c r="EO597" s="2" t="n">
        <v>99.48</v>
      </c>
      <c r="EP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14/06/2028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0.43</v>
      </c>
      <c r="BO598" s="2" t="n">
        <v>0.43</v>
      </c>
      <c r="BP598" s="2" t="n">
        <v>0</v>
      </c>
      <c r="BQ598" s="2" t="n">
        <v>1.12</v>
      </c>
      <c r="BR598" s="2" t="n">
        <v>1.12</v>
      </c>
      <c r="BS598" s="2" t="n">
        <v>0</v>
      </c>
      <c r="BT598" s="2" t="n">
        <v>1.72</v>
      </c>
      <c r="BU598" s="2" t="n">
        <v>1.72</v>
      </c>
      <c r="BV598" s="2" t="n">
        <v>0</v>
      </c>
      <c r="BW598" s="2" t="n">
        <v>1.72</v>
      </c>
      <c r="BX598" s="2" t="n">
        <v>1.72</v>
      </c>
      <c r="BY598" s="2" t="n">
        <v>0</v>
      </c>
      <c r="BZ598" s="2" t="n">
        <v>2.14</v>
      </c>
      <c r="CA598" s="2" t="n">
        <v>2.14</v>
      </c>
      <c r="CB598" s="2" t="n">
        <v>0</v>
      </c>
      <c r="CC598" s="2" t="n">
        <v>3.4</v>
      </c>
      <c r="CD598" s="2" t="n">
        <v>3.4</v>
      </c>
      <c r="CE598" s="2" t="n">
        <v>0</v>
      </c>
      <c r="CF598" s="2" t="n">
        <v>9.4</v>
      </c>
      <c r="CG598" s="2" t="n">
        <v>9.4</v>
      </c>
      <c r="CH598" s="2" t="n">
        <v>0</v>
      </c>
      <c r="CI598" s="2" t="n">
        <v>16.28</v>
      </c>
      <c r="CJ598" s="2" t="n">
        <v>16.28</v>
      </c>
      <c r="CK598" s="2" t="n">
        <v>0</v>
      </c>
      <c r="CL598" s="2" t="n">
        <v>25.21</v>
      </c>
      <c r="CM598" s="2" t="n">
        <v>25.05</v>
      </c>
      <c r="CN598" s="2" t="n">
        <v>0</v>
      </c>
      <c r="CO598" s="2" t="n">
        <v>34.12</v>
      </c>
      <c r="CP598" s="2" t="n">
        <v>34.12</v>
      </c>
      <c r="CQ598" s="2" t="n">
        <v>0</v>
      </c>
      <c r="CR598" s="2" t="n">
        <v>38.81</v>
      </c>
      <c r="CS598" s="2" t="n">
        <v>38.92</v>
      </c>
      <c r="CT598" s="2" t="n">
        <v>0</v>
      </c>
      <c r="CU598" s="2" t="n">
        <v>48.77</v>
      </c>
      <c r="CV598" s="2" t="n">
        <v>49.52</v>
      </c>
      <c r="CW598" s="2" t="n">
        <v>0</v>
      </c>
      <c r="CX598" s="2" t="n">
        <v>59.07</v>
      </c>
      <c r="CY598" s="2" t="n">
        <v>57.15</v>
      </c>
      <c r="CZ598" s="2" t="n">
        <v>0</v>
      </c>
      <c r="DA598" s="2" t="n">
        <v>66.26000000000001</v>
      </c>
      <c r="DB598" s="2" t="n">
        <v>65.06999999999999</v>
      </c>
      <c r="DC598" s="2" t="n">
        <v>0</v>
      </c>
      <c r="DD598" s="2" t="n">
        <v>70.33</v>
      </c>
      <c r="DE598" s="2" t="n">
        <v>70.33</v>
      </c>
      <c r="DF598" s="2" t="n">
        <v>0</v>
      </c>
      <c r="DG598" s="2" t="n">
        <v>76.29000000000001</v>
      </c>
      <c r="DH598" s="2" t="n">
        <v>76.29000000000001</v>
      </c>
      <c r="DI598" s="2" t="n">
        <v>0</v>
      </c>
      <c r="DJ598" s="2" t="n">
        <v>93.06999999999999</v>
      </c>
      <c r="DK598" s="2" t="n">
        <v>93.06999999999999</v>
      </c>
      <c r="DL598" s="2" t="n">
        <v>0</v>
      </c>
      <c r="DM598" s="2" t="n">
        <v>98.38</v>
      </c>
      <c r="DN598" s="2" t="n">
        <v>98.38</v>
      </c>
      <c r="DO598" s="2" t="n">
        <v>0</v>
      </c>
      <c r="DP598" s="2" t="n">
        <v>98.38</v>
      </c>
      <c r="DQ598" s="2" t="n">
        <v>98.38</v>
      </c>
      <c r="DR598" s="2" t="n">
        <v>0</v>
      </c>
      <c r="DS598" s="2" t="n">
        <v>99.48</v>
      </c>
      <c r="DT598" s="2" t="n">
        <v>99.48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93.06999999999999</v>
      </c>
      <c r="EF598" s="2" t="n">
        <v>93.06999999999999</v>
      </c>
      <c r="EG598" s="2" t="n">
        <v>0</v>
      </c>
      <c r="EH598" s="2" t="n">
        <v>98.38</v>
      </c>
      <c r="EI598" s="2" t="n">
        <v>98.38</v>
      </c>
      <c r="EJ598" s="2" t="n">
        <v>0</v>
      </c>
      <c r="EK598" s="2" t="n">
        <v>98.38</v>
      </c>
      <c r="EL598" s="2" t="n">
        <v>98.38</v>
      </c>
      <c r="EM598" s="2" t="n">
        <v>0</v>
      </c>
      <c r="EN598" s="2" t="n">
        <v>99.48</v>
      </c>
      <c r="EO598" s="2" t="n">
        <v>99.48</v>
      </c>
      <c r="EP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1.72</v>
      </c>
      <c r="BX599" s="2" t="n">
        <v>2.4</v>
      </c>
      <c r="BY599" s="2" t="n">
        <v>0</v>
      </c>
      <c r="BZ599" s="2" t="n">
        <v>18.58</v>
      </c>
      <c r="CA599" s="2" t="n">
        <v>16.88</v>
      </c>
      <c r="CB599" s="2" t="n">
        <v>0</v>
      </c>
      <c r="CC599" s="2" t="n">
        <v>26.2</v>
      </c>
      <c r="CD599" s="2" t="n">
        <v>26.2</v>
      </c>
      <c r="CE599" s="2" t="n">
        <v>0</v>
      </c>
      <c r="CF599" s="2" t="n">
        <v>26.2</v>
      </c>
      <c r="CG599" s="2" t="n">
        <v>26.2</v>
      </c>
      <c r="CH599" s="2" t="n">
        <v>0</v>
      </c>
      <c r="CI599" s="2" t="n">
        <v>26.2</v>
      </c>
      <c r="CJ599" s="2" t="n">
        <v>30.91</v>
      </c>
      <c r="CK599" s="2" t="n">
        <v>0</v>
      </c>
      <c r="CL599" s="2" t="n">
        <v>43.48</v>
      </c>
      <c r="CM599" s="2" t="n">
        <v>43.48</v>
      </c>
      <c r="CN599" s="2" t="n">
        <v>0</v>
      </c>
      <c r="CO599" s="2" t="n">
        <v>43.48</v>
      </c>
      <c r="CP599" s="2" t="n">
        <v>43.48</v>
      </c>
      <c r="CQ599" s="2" t="n">
        <v>0</v>
      </c>
      <c r="CR599" s="2" t="n">
        <v>74.08</v>
      </c>
      <c r="CS599" s="2" t="n">
        <v>43.48</v>
      </c>
      <c r="CT599" s="2" t="n">
        <v>0</v>
      </c>
      <c r="CU599" s="2" t="n">
        <v>74.08</v>
      </c>
      <c r="CV599" s="2" t="n">
        <v>74.08</v>
      </c>
      <c r="CW599" s="2" t="n">
        <v>0</v>
      </c>
      <c r="CX599" s="2" t="n">
        <v>83.51000000000001</v>
      </c>
      <c r="CY599" s="2" t="n">
        <v>83.51000000000001</v>
      </c>
      <c r="CZ599" s="2" t="n">
        <v>0</v>
      </c>
      <c r="DA599" s="2" t="n">
        <v>83.51000000000001</v>
      </c>
      <c r="DB599" s="2" t="n">
        <v>83.51000000000001</v>
      </c>
      <c r="DC599" s="2" t="n">
        <v>0</v>
      </c>
      <c r="DD599" s="2" t="n">
        <v>83.51000000000001</v>
      </c>
      <c r="DE599" s="2" t="n">
        <v>83.51000000000001</v>
      </c>
      <c r="DF599" s="2" t="n">
        <v>0</v>
      </c>
      <c r="DG599" s="2" t="n">
        <v>83.51000000000001</v>
      </c>
      <c r="DH599" s="2" t="n">
        <v>83.51000000000001</v>
      </c>
      <c r="DI599" s="2" t="n">
        <v>0</v>
      </c>
      <c r="DJ599" s="2" t="n">
        <v>83.51000000000001</v>
      </c>
      <c r="DK599" s="2" t="n">
        <v>83.51000000000001</v>
      </c>
      <c r="DL599" s="2" t="n">
        <v>0</v>
      </c>
      <c r="DM599" s="2" t="n">
        <v>83.51000000000001</v>
      </c>
      <c r="DN599" s="2" t="n">
        <v>83.51000000000001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1.72</v>
      </c>
      <c r="BX600" s="2" t="n">
        <v>2.4</v>
      </c>
      <c r="BY600" s="2" t="n">
        <v>0</v>
      </c>
      <c r="BZ600" s="2" t="n">
        <v>18.58</v>
      </c>
      <c r="CA600" s="2" t="n">
        <v>16.88</v>
      </c>
      <c r="CB600" s="2" t="n">
        <v>0</v>
      </c>
      <c r="CC600" s="2" t="n">
        <v>26.2</v>
      </c>
      <c r="CD600" s="2" t="n">
        <v>26.2</v>
      </c>
      <c r="CE600" s="2" t="n">
        <v>0</v>
      </c>
      <c r="CF600" s="2" t="n">
        <v>26.2</v>
      </c>
      <c r="CG600" s="2" t="n">
        <v>26.2</v>
      </c>
      <c r="CH600" s="2" t="n">
        <v>0</v>
      </c>
      <c r="CI600" s="2" t="n">
        <v>26.2</v>
      </c>
      <c r="CJ600" s="2" t="n">
        <v>30.91</v>
      </c>
      <c r="CK600" s="2" t="n">
        <v>0</v>
      </c>
      <c r="CL600" s="2" t="n">
        <v>43.48</v>
      </c>
      <c r="CM600" s="2" t="n">
        <v>43.48</v>
      </c>
      <c r="CN600" s="2" t="n">
        <v>0</v>
      </c>
      <c r="CO600" s="2" t="n">
        <v>43.48</v>
      </c>
      <c r="CP600" s="2" t="n">
        <v>43.48</v>
      </c>
      <c r="CQ600" s="2" t="n">
        <v>0</v>
      </c>
      <c r="CR600" s="2" t="n">
        <v>74.08</v>
      </c>
      <c r="CS600" s="2" t="n">
        <v>43.48</v>
      </c>
      <c r="CT600" s="2" t="n">
        <v>0</v>
      </c>
      <c r="CU600" s="2" t="n">
        <v>74.08</v>
      </c>
      <c r="CV600" s="2" t="n">
        <v>74.08</v>
      </c>
      <c r="CW600" s="2" t="n">
        <v>0</v>
      </c>
      <c r="CX600" s="2" t="n">
        <v>83.51000000000001</v>
      </c>
      <c r="CY600" s="2" t="n">
        <v>83.51000000000001</v>
      </c>
      <c r="CZ600" s="2" t="n">
        <v>0</v>
      </c>
      <c r="DA600" s="2" t="n">
        <v>83.51000000000001</v>
      </c>
      <c r="DB600" s="2" t="n">
        <v>83.51000000000001</v>
      </c>
      <c r="DC600" s="2" t="n">
        <v>0</v>
      </c>
      <c r="DD600" s="2" t="n">
        <v>83.51000000000001</v>
      </c>
      <c r="DE600" s="2" t="n">
        <v>83.51000000000001</v>
      </c>
      <c r="DF600" s="2" t="n">
        <v>0</v>
      </c>
      <c r="DG600" s="2" t="n">
        <v>83.51000000000001</v>
      </c>
      <c r="DH600" s="2" t="n">
        <v>83.51000000000001</v>
      </c>
      <c r="DI600" s="2" t="n">
        <v>0</v>
      </c>
      <c r="DJ600" s="2" t="n">
        <v>83.51000000000001</v>
      </c>
      <c r="DK600" s="2" t="n">
        <v>83.51000000000001</v>
      </c>
      <c r="DL600" s="2" t="n">
        <v>0</v>
      </c>
      <c r="DM600" s="2" t="n">
        <v>83.51000000000001</v>
      </c>
      <c r="DN600" s="2" t="n">
        <v>83.51000000000001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1.72</v>
      </c>
      <c r="BX601" s="2" t="n">
        <v>2.4</v>
      </c>
      <c r="BY601" s="2" t="n">
        <v>0</v>
      </c>
      <c r="BZ601" s="2" t="n">
        <v>18.58</v>
      </c>
      <c r="CA601" s="2" t="n">
        <v>16.88</v>
      </c>
      <c r="CB601" s="2" t="n">
        <v>0</v>
      </c>
      <c r="CC601" s="2" t="n">
        <v>26.2</v>
      </c>
      <c r="CD601" s="2" t="n">
        <v>26.2</v>
      </c>
      <c r="CE601" s="2" t="n">
        <v>0</v>
      </c>
      <c r="CF601" s="2" t="n">
        <v>26.2</v>
      </c>
      <c r="CG601" s="2" t="n">
        <v>26.2</v>
      </c>
      <c r="CH601" s="2" t="n">
        <v>0</v>
      </c>
      <c r="CI601" s="2" t="n">
        <v>26.2</v>
      </c>
      <c r="CJ601" s="2" t="n">
        <v>30.91</v>
      </c>
      <c r="CK601" s="2" t="n">
        <v>0</v>
      </c>
      <c r="CL601" s="2" t="n">
        <v>43.48</v>
      </c>
      <c r="CM601" s="2" t="n">
        <v>43.48</v>
      </c>
      <c r="CN601" s="2" t="n">
        <v>0</v>
      </c>
      <c r="CO601" s="2" t="n">
        <v>43.48</v>
      </c>
      <c r="CP601" s="2" t="n">
        <v>43.48</v>
      </c>
      <c r="CQ601" s="2" t="n">
        <v>0</v>
      </c>
      <c r="CR601" s="2" t="n">
        <v>74.08</v>
      </c>
      <c r="CS601" s="2" t="n">
        <v>43.48</v>
      </c>
      <c r="CT601" s="2" t="n">
        <v>0</v>
      </c>
      <c r="CU601" s="2" t="n">
        <v>74.08</v>
      </c>
      <c r="CV601" s="2" t="n">
        <v>74.08</v>
      </c>
      <c r="CW601" s="2" t="n">
        <v>0</v>
      </c>
      <c r="CX601" s="2" t="n">
        <v>83.51000000000001</v>
      </c>
      <c r="CY601" s="2" t="n">
        <v>83.51000000000001</v>
      </c>
      <c r="CZ601" s="2" t="n">
        <v>0</v>
      </c>
      <c r="DA601" s="2" t="n">
        <v>83.51000000000001</v>
      </c>
      <c r="DB601" s="2" t="n">
        <v>83.51000000000001</v>
      </c>
      <c r="DC601" s="2" t="n">
        <v>0</v>
      </c>
      <c r="DD601" s="2" t="n">
        <v>83.51000000000001</v>
      </c>
      <c r="DE601" s="2" t="n">
        <v>83.51000000000001</v>
      </c>
      <c r="DF601" s="2" t="n">
        <v>0</v>
      </c>
      <c r="DG601" s="2" t="n">
        <v>83.51000000000001</v>
      </c>
      <c r="DH601" s="2" t="n">
        <v>83.51000000000001</v>
      </c>
      <c r="DI601" s="2" t="n">
        <v>0</v>
      </c>
      <c r="DJ601" s="2" t="n">
        <v>83.51000000000001</v>
      </c>
      <c r="DK601" s="2" t="n">
        <v>83.51000000000001</v>
      </c>
      <c r="DL601" s="2" t="n">
        <v>0</v>
      </c>
      <c r="DM601" s="2" t="n">
        <v>83.51000000000001</v>
      </c>
      <c r="DN601" s="2" t="n">
        <v>83.51000000000001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1.72</v>
      </c>
      <c r="BX602" s="2" t="n">
        <v>2.4</v>
      </c>
      <c r="BY602" s="2" t="n">
        <v>0</v>
      </c>
      <c r="BZ602" s="2" t="n">
        <v>18.58</v>
      </c>
      <c r="CA602" s="2" t="n">
        <v>16.88</v>
      </c>
      <c r="CB602" s="2" t="n">
        <v>0</v>
      </c>
      <c r="CC602" s="2" t="n">
        <v>26.2</v>
      </c>
      <c r="CD602" s="2" t="n">
        <v>26.2</v>
      </c>
      <c r="CE602" s="2" t="n">
        <v>0</v>
      </c>
      <c r="CF602" s="2" t="n">
        <v>26.2</v>
      </c>
      <c r="CG602" s="2" t="n">
        <v>26.2</v>
      </c>
      <c r="CH602" s="2" t="n">
        <v>0</v>
      </c>
      <c r="CI602" s="2" t="n">
        <v>26.2</v>
      </c>
      <c r="CJ602" s="2" t="n">
        <v>30.91</v>
      </c>
      <c r="CK602" s="2" t="n">
        <v>0</v>
      </c>
      <c r="CL602" s="2" t="n">
        <v>43.48</v>
      </c>
      <c r="CM602" s="2" t="n">
        <v>43.48</v>
      </c>
      <c r="CN602" s="2" t="n">
        <v>0</v>
      </c>
      <c r="CO602" s="2" t="n">
        <v>43.48</v>
      </c>
      <c r="CP602" s="2" t="n">
        <v>43.48</v>
      </c>
      <c r="CQ602" s="2" t="n">
        <v>0</v>
      </c>
      <c r="CR602" s="2" t="n">
        <v>74.08</v>
      </c>
      <c r="CS602" s="2" t="n">
        <v>43.48</v>
      </c>
      <c r="CT602" s="2" t="n">
        <v>0</v>
      </c>
      <c r="CU602" s="2" t="n">
        <v>74.08</v>
      </c>
      <c r="CV602" s="2" t="n">
        <v>74.08</v>
      </c>
      <c r="CW602" s="2" t="n">
        <v>0</v>
      </c>
      <c r="CX602" s="2" t="n">
        <v>83.51000000000001</v>
      </c>
      <c r="CY602" s="2" t="n">
        <v>83.51000000000001</v>
      </c>
      <c r="CZ602" s="2" t="n">
        <v>0</v>
      </c>
      <c r="DA602" s="2" t="n">
        <v>83.51000000000001</v>
      </c>
      <c r="DB602" s="2" t="n">
        <v>83.51000000000001</v>
      </c>
      <c r="DC602" s="2" t="n">
        <v>0</v>
      </c>
      <c r="DD602" s="2" t="n">
        <v>83.51000000000001</v>
      </c>
      <c r="DE602" s="2" t="n">
        <v>83.51000000000001</v>
      </c>
      <c r="DF602" s="2" t="n">
        <v>0</v>
      </c>
      <c r="DG602" s="2" t="n">
        <v>83.51000000000001</v>
      </c>
      <c r="DH602" s="2" t="n">
        <v>83.51000000000001</v>
      </c>
      <c r="DI602" s="2" t="n">
        <v>0</v>
      </c>
      <c r="DJ602" s="2" t="n">
        <v>83.51000000000001</v>
      </c>
      <c r="DK602" s="2" t="n">
        <v>83.51000000000001</v>
      </c>
      <c r="DL602" s="2" t="n">
        <v>0</v>
      </c>
      <c r="DM602" s="2" t="n">
        <v>83.51000000000001</v>
      </c>
      <c r="DN602" s="2" t="n">
        <v>83.51000000000001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1.72</v>
      </c>
      <c r="BX603" s="2" t="n">
        <v>2.4</v>
      </c>
      <c r="BY603" s="2" t="n">
        <v>0</v>
      </c>
      <c r="BZ603" s="2" t="n">
        <v>18.58</v>
      </c>
      <c r="CA603" s="2" t="n">
        <v>16.88</v>
      </c>
      <c r="CB603" s="2" t="n">
        <v>0</v>
      </c>
      <c r="CC603" s="2" t="n">
        <v>26.2</v>
      </c>
      <c r="CD603" s="2" t="n">
        <v>26.2</v>
      </c>
      <c r="CE603" s="2" t="n">
        <v>0</v>
      </c>
      <c r="CF603" s="2" t="n">
        <v>26.2</v>
      </c>
      <c r="CG603" s="2" t="n">
        <v>26.2</v>
      </c>
      <c r="CH603" s="2" t="n">
        <v>0</v>
      </c>
      <c r="CI603" s="2" t="n">
        <v>26.2</v>
      </c>
      <c r="CJ603" s="2" t="n">
        <v>30.91</v>
      </c>
      <c r="CK603" s="2" t="n">
        <v>0</v>
      </c>
      <c r="CL603" s="2" t="n">
        <v>43.48</v>
      </c>
      <c r="CM603" s="2" t="n">
        <v>43.48</v>
      </c>
      <c r="CN603" s="2" t="n">
        <v>0</v>
      </c>
      <c r="CO603" s="2" t="n">
        <v>43.48</v>
      </c>
      <c r="CP603" s="2" t="n">
        <v>43.48</v>
      </c>
      <c r="CQ603" s="2" t="n">
        <v>0</v>
      </c>
      <c r="CR603" s="2" t="n">
        <v>74.08</v>
      </c>
      <c r="CS603" s="2" t="n">
        <v>43.48</v>
      </c>
      <c r="CT603" s="2" t="n">
        <v>0</v>
      </c>
      <c r="CU603" s="2" t="n">
        <v>74.08</v>
      </c>
      <c r="CV603" s="2" t="n">
        <v>74.08</v>
      </c>
      <c r="CW603" s="2" t="n">
        <v>0</v>
      </c>
      <c r="CX603" s="2" t="n">
        <v>83.51000000000001</v>
      </c>
      <c r="CY603" s="2" t="n">
        <v>83.51000000000001</v>
      </c>
      <c r="CZ603" s="2" t="n">
        <v>0</v>
      </c>
      <c r="DA603" s="2" t="n">
        <v>83.51000000000001</v>
      </c>
      <c r="DB603" s="2" t="n">
        <v>83.51000000000001</v>
      </c>
      <c r="DC603" s="2" t="n">
        <v>0</v>
      </c>
      <c r="DD603" s="2" t="n">
        <v>83.51000000000001</v>
      </c>
      <c r="DE603" s="2" t="n">
        <v>83.51000000000001</v>
      </c>
      <c r="DF603" s="2" t="n">
        <v>0</v>
      </c>
      <c r="DG603" s="2" t="n">
        <v>83.51000000000001</v>
      </c>
      <c r="DH603" s="2" t="n">
        <v>83.51000000000001</v>
      </c>
      <c r="DI603" s="2" t="n">
        <v>0</v>
      </c>
      <c r="DJ603" s="2" t="n">
        <v>83.51000000000001</v>
      </c>
      <c r="DK603" s="2" t="n">
        <v>83.51000000000001</v>
      </c>
      <c r="DL603" s="2" t="n">
        <v>0</v>
      </c>
      <c r="DM603" s="2" t="n">
        <v>83.51000000000001</v>
      </c>
      <c r="DN603" s="2" t="n">
        <v>83.51000000000001</v>
      </c>
      <c r="DO603" s="2" t="n">
        <v>0</v>
      </c>
      <c r="DP603" s="2" t="n">
        <v>100</v>
      </c>
      <c r="DQ603" s="2" t="n">
        <v>100</v>
      </c>
      <c r="DR603" s="2" t="n">
        <v>0</v>
      </c>
      <c r="DS603" s="2" t="n">
        <v>100</v>
      </c>
      <c r="DT603" s="2" t="n">
        <v>100</v>
      </c>
      <c r="DU603" s="2" t="n">
        <v>0</v>
      </c>
      <c r="DV603" s="2" t="n">
        <v>100</v>
      </c>
      <c r="DW603" s="2" t="n">
        <v>100</v>
      </c>
      <c r="DX603" s="2" t="n">
        <v>0</v>
      </c>
      <c r="DY603" s="2" t="n">
        <v>100</v>
      </c>
      <c r="DZ603" s="2" t="n">
        <v>100</v>
      </c>
      <c r="EA603" s="2" t="n">
        <v>0</v>
      </c>
      <c r="EB603" s="2" t="n">
        <v>100</v>
      </c>
      <c r="EC603" s="2" t="n">
        <v>100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16/08/2027</t>
        </is>
      </c>
      <c r="E604" s="2" t="inlineStr">
        <is>
          <t>14/08/2028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3.07</v>
      </c>
      <c r="CS604" s="2" t="n">
        <v>3.07</v>
      </c>
      <c r="CT604" s="2" t="n">
        <v>0</v>
      </c>
      <c r="CU604" s="2" t="n">
        <v>5.02</v>
      </c>
      <c r="CV604" s="2" t="n">
        <v>5.02</v>
      </c>
      <c r="CW604" s="2" t="n">
        <v>0</v>
      </c>
      <c r="CX604" s="2" t="n">
        <v>8.369999999999999</v>
      </c>
      <c r="CY604" s="2" t="n">
        <v>8.369999999999999</v>
      </c>
      <c r="CZ604" s="2" t="n">
        <v>0</v>
      </c>
      <c r="DA604" s="2" t="n">
        <v>10.05</v>
      </c>
      <c r="DB604" s="2" t="n">
        <v>10.05</v>
      </c>
      <c r="DC604" s="2" t="n">
        <v>0</v>
      </c>
      <c r="DD604" s="2" t="n">
        <v>13.06</v>
      </c>
      <c r="DE604" s="2" t="n">
        <v>13.06</v>
      </c>
      <c r="DF604" s="2" t="n">
        <v>0</v>
      </c>
      <c r="DG604" s="2" t="n">
        <v>26.75</v>
      </c>
      <c r="DH604" s="2" t="n">
        <v>26.75</v>
      </c>
      <c r="DI604" s="2" t="n">
        <v>0</v>
      </c>
      <c r="DJ604" s="2" t="n">
        <v>44.89</v>
      </c>
      <c r="DK604" s="2" t="n">
        <v>44.89</v>
      </c>
      <c r="DL604" s="2" t="n">
        <v>0</v>
      </c>
      <c r="DM604" s="2" t="n">
        <v>72.77</v>
      </c>
      <c r="DN604" s="2" t="n">
        <v>72.77</v>
      </c>
      <c r="DO604" s="2" t="n">
        <v>0</v>
      </c>
      <c r="DP604" s="2" t="n">
        <v>78.06999999999999</v>
      </c>
      <c r="DQ604" s="2" t="n">
        <v>78.06999999999999</v>
      </c>
      <c r="DR604" s="2" t="n">
        <v>0</v>
      </c>
      <c r="DS604" s="2" t="n">
        <v>86.44</v>
      </c>
      <c r="DT604" s="2" t="n">
        <v>86.44</v>
      </c>
      <c r="DU604" s="2" t="n">
        <v>0</v>
      </c>
      <c r="DV604" s="2" t="n">
        <v>91.73999999999999</v>
      </c>
      <c r="DW604" s="2" t="n">
        <v>91.73999999999999</v>
      </c>
      <c r="DX604" s="2" t="n">
        <v>0</v>
      </c>
      <c r="DY604" s="2" t="n">
        <v>97.73</v>
      </c>
      <c r="DZ604" s="2" t="n">
        <v>97.73</v>
      </c>
      <c r="EA604" s="2" t="n">
        <v>0</v>
      </c>
      <c r="EB604" s="2" t="n">
        <v>100</v>
      </c>
      <c r="EC604" s="2" t="n">
        <v>100</v>
      </c>
      <c r="ED604" s="2" t="n">
        <v>0</v>
      </c>
      <c r="EE604" s="2" t="n">
        <v>44.89</v>
      </c>
      <c r="EF604" s="2" t="n">
        <v>44.89</v>
      </c>
      <c r="EG604" s="2" t="n">
        <v>0</v>
      </c>
      <c r="EH604" s="2" t="n">
        <v>72.77</v>
      </c>
      <c r="EI604" s="2" t="n">
        <v>72.77</v>
      </c>
      <c r="EJ604" s="2" t="n">
        <v>0</v>
      </c>
      <c r="EK604" s="2" t="n">
        <v>78.06999999999999</v>
      </c>
      <c r="EL604" s="2" t="n">
        <v>78.06999999999999</v>
      </c>
      <c r="EM604" s="2" t="n">
        <v>0</v>
      </c>
      <c r="EN604" s="2" t="n">
        <v>86.44</v>
      </c>
      <c r="EO604" s="2" t="n">
        <v>86.44</v>
      </c>
      <c r="EP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16/08/2027</t>
        </is>
      </c>
      <c r="E605" s="2" t="inlineStr">
        <is>
          <t>14/08/2028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3.07</v>
      </c>
      <c r="CS605" s="2" t="n">
        <v>3.07</v>
      </c>
      <c r="CT605" s="2" t="n">
        <v>0</v>
      </c>
      <c r="CU605" s="2" t="n">
        <v>5.02</v>
      </c>
      <c r="CV605" s="2" t="n">
        <v>5.02</v>
      </c>
      <c r="CW605" s="2" t="n">
        <v>0</v>
      </c>
      <c r="CX605" s="2" t="n">
        <v>8.369999999999999</v>
      </c>
      <c r="CY605" s="2" t="n">
        <v>8.369999999999999</v>
      </c>
      <c r="CZ605" s="2" t="n">
        <v>0</v>
      </c>
      <c r="DA605" s="2" t="n">
        <v>10.05</v>
      </c>
      <c r="DB605" s="2" t="n">
        <v>10.05</v>
      </c>
      <c r="DC605" s="2" t="n">
        <v>0</v>
      </c>
      <c r="DD605" s="2" t="n">
        <v>13.06</v>
      </c>
      <c r="DE605" s="2" t="n">
        <v>13.06</v>
      </c>
      <c r="DF605" s="2" t="n">
        <v>0</v>
      </c>
      <c r="DG605" s="2" t="n">
        <v>26.75</v>
      </c>
      <c r="DH605" s="2" t="n">
        <v>26.75</v>
      </c>
      <c r="DI605" s="2" t="n">
        <v>0</v>
      </c>
      <c r="DJ605" s="2" t="n">
        <v>44.89</v>
      </c>
      <c r="DK605" s="2" t="n">
        <v>44.89</v>
      </c>
      <c r="DL605" s="2" t="n">
        <v>0</v>
      </c>
      <c r="DM605" s="2" t="n">
        <v>72.77</v>
      </c>
      <c r="DN605" s="2" t="n">
        <v>72.77</v>
      </c>
      <c r="DO605" s="2" t="n">
        <v>0</v>
      </c>
      <c r="DP605" s="2" t="n">
        <v>78.06999999999999</v>
      </c>
      <c r="DQ605" s="2" t="n">
        <v>78.06999999999999</v>
      </c>
      <c r="DR605" s="2" t="n">
        <v>0</v>
      </c>
      <c r="DS605" s="2" t="n">
        <v>86.44</v>
      </c>
      <c r="DT605" s="2" t="n">
        <v>86.44</v>
      </c>
      <c r="DU605" s="2" t="n">
        <v>0</v>
      </c>
      <c r="DV605" s="2" t="n">
        <v>91.73999999999999</v>
      </c>
      <c r="DW605" s="2" t="n">
        <v>91.73999999999999</v>
      </c>
      <c r="DX605" s="2" t="n">
        <v>0</v>
      </c>
      <c r="DY605" s="2" t="n">
        <v>97.73</v>
      </c>
      <c r="DZ605" s="2" t="n">
        <v>97.73</v>
      </c>
      <c r="EA605" s="2" t="n">
        <v>0</v>
      </c>
      <c r="EB605" s="2" t="n">
        <v>100</v>
      </c>
      <c r="EC605" s="2" t="n">
        <v>100</v>
      </c>
      <c r="ED605" s="2" t="n">
        <v>0</v>
      </c>
      <c r="EE605" s="2" t="n">
        <v>44.89</v>
      </c>
      <c r="EF605" s="2" t="n">
        <v>44.89</v>
      </c>
      <c r="EG605" s="2" t="n">
        <v>0</v>
      </c>
      <c r="EH605" s="2" t="n">
        <v>72.77</v>
      </c>
      <c r="EI605" s="2" t="n">
        <v>72.77</v>
      </c>
      <c r="EJ605" s="2" t="n">
        <v>0</v>
      </c>
      <c r="EK605" s="2" t="n">
        <v>78.06999999999999</v>
      </c>
      <c r="EL605" s="2" t="n">
        <v>78.06999999999999</v>
      </c>
      <c r="EM605" s="2" t="n">
        <v>0</v>
      </c>
      <c r="EN605" s="2" t="n">
        <v>86.44</v>
      </c>
      <c r="EO605" s="2" t="n">
        <v>86.44</v>
      </c>
      <c r="EP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16/08/2027</t>
        </is>
      </c>
      <c r="E606" s="2" t="inlineStr">
        <is>
          <t>14/08/2028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3.07</v>
      </c>
      <c r="CS606" s="2" t="n">
        <v>3.07</v>
      </c>
      <c r="CT606" s="2" t="n">
        <v>0</v>
      </c>
      <c r="CU606" s="2" t="n">
        <v>5.02</v>
      </c>
      <c r="CV606" s="2" t="n">
        <v>5.02</v>
      </c>
      <c r="CW606" s="2" t="n">
        <v>0</v>
      </c>
      <c r="CX606" s="2" t="n">
        <v>8.369999999999999</v>
      </c>
      <c r="CY606" s="2" t="n">
        <v>8.369999999999999</v>
      </c>
      <c r="CZ606" s="2" t="n">
        <v>0</v>
      </c>
      <c r="DA606" s="2" t="n">
        <v>10.05</v>
      </c>
      <c r="DB606" s="2" t="n">
        <v>10.05</v>
      </c>
      <c r="DC606" s="2" t="n">
        <v>0</v>
      </c>
      <c r="DD606" s="2" t="n">
        <v>13.06</v>
      </c>
      <c r="DE606" s="2" t="n">
        <v>13.06</v>
      </c>
      <c r="DF606" s="2" t="n">
        <v>0</v>
      </c>
      <c r="DG606" s="2" t="n">
        <v>26.75</v>
      </c>
      <c r="DH606" s="2" t="n">
        <v>26.75</v>
      </c>
      <c r="DI606" s="2" t="n">
        <v>0</v>
      </c>
      <c r="DJ606" s="2" t="n">
        <v>44.89</v>
      </c>
      <c r="DK606" s="2" t="n">
        <v>44.89</v>
      </c>
      <c r="DL606" s="2" t="n">
        <v>0</v>
      </c>
      <c r="DM606" s="2" t="n">
        <v>72.77</v>
      </c>
      <c r="DN606" s="2" t="n">
        <v>72.77</v>
      </c>
      <c r="DO606" s="2" t="n">
        <v>0</v>
      </c>
      <c r="DP606" s="2" t="n">
        <v>78.06999999999999</v>
      </c>
      <c r="DQ606" s="2" t="n">
        <v>78.06999999999999</v>
      </c>
      <c r="DR606" s="2" t="n">
        <v>0</v>
      </c>
      <c r="DS606" s="2" t="n">
        <v>86.44</v>
      </c>
      <c r="DT606" s="2" t="n">
        <v>86.44</v>
      </c>
      <c r="DU606" s="2" t="n">
        <v>0</v>
      </c>
      <c r="DV606" s="2" t="n">
        <v>91.73999999999999</v>
      </c>
      <c r="DW606" s="2" t="n">
        <v>91.73999999999999</v>
      </c>
      <c r="DX606" s="2" t="n">
        <v>0</v>
      </c>
      <c r="DY606" s="2" t="n">
        <v>97.73</v>
      </c>
      <c r="DZ606" s="2" t="n">
        <v>97.73</v>
      </c>
      <c r="EA606" s="2" t="n">
        <v>0</v>
      </c>
      <c r="EB606" s="2" t="n">
        <v>100</v>
      </c>
      <c r="EC606" s="2" t="n">
        <v>100</v>
      </c>
      <c r="ED606" s="2" t="n">
        <v>0</v>
      </c>
      <c r="EE606" s="2" t="n">
        <v>44.89</v>
      </c>
      <c r="EF606" s="2" t="n">
        <v>44.89</v>
      </c>
      <c r="EG606" s="2" t="n">
        <v>0</v>
      </c>
      <c r="EH606" s="2" t="n">
        <v>72.77</v>
      </c>
      <c r="EI606" s="2" t="n">
        <v>72.77</v>
      </c>
      <c r="EJ606" s="2" t="n">
        <v>0</v>
      </c>
      <c r="EK606" s="2" t="n">
        <v>78.06999999999999</v>
      </c>
      <c r="EL606" s="2" t="n">
        <v>78.06999999999999</v>
      </c>
      <c r="EM606" s="2" t="n">
        <v>0</v>
      </c>
      <c r="EN606" s="2" t="n">
        <v>86.44</v>
      </c>
      <c r="EO606" s="2" t="n">
        <v>86.44</v>
      </c>
      <c r="EP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16/08/2027</t>
        </is>
      </c>
      <c r="E607" s="2" t="inlineStr">
        <is>
          <t>14/08/2028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3.07</v>
      </c>
      <c r="CS607" s="2" t="n">
        <v>3.07</v>
      </c>
      <c r="CT607" s="2" t="n">
        <v>0</v>
      </c>
      <c r="CU607" s="2" t="n">
        <v>5.02</v>
      </c>
      <c r="CV607" s="2" t="n">
        <v>5.02</v>
      </c>
      <c r="CW607" s="2" t="n">
        <v>0</v>
      </c>
      <c r="CX607" s="2" t="n">
        <v>8.369999999999999</v>
      </c>
      <c r="CY607" s="2" t="n">
        <v>8.369999999999999</v>
      </c>
      <c r="CZ607" s="2" t="n">
        <v>0</v>
      </c>
      <c r="DA607" s="2" t="n">
        <v>10.05</v>
      </c>
      <c r="DB607" s="2" t="n">
        <v>10.05</v>
      </c>
      <c r="DC607" s="2" t="n">
        <v>0</v>
      </c>
      <c r="DD607" s="2" t="n">
        <v>13.06</v>
      </c>
      <c r="DE607" s="2" t="n">
        <v>13.06</v>
      </c>
      <c r="DF607" s="2" t="n">
        <v>0</v>
      </c>
      <c r="DG607" s="2" t="n">
        <v>26.75</v>
      </c>
      <c r="DH607" s="2" t="n">
        <v>26.75</v>
      </c>
      <c r="DI607" s="2" t="n">
        <v>0</v>
      </c>
      <c r="DJ607" s="2" t="n">
        <v>44.89</v>
      </c>
      <c r="DK607" s="2" t="n">
        <v>44.89</v>
      </c>
      <c r="DL607" s="2" t="n">
        <v>0</v>
      </c>
      <c r="DM607" s="2" t="n">
        <v>72.77</v>
      </c>
      <c r="DN607" s="2" t="n">
        <v>72.77</v>
      </c>
      <c r="DO607" s="2" t="n">
        <v>0</v>
      </c>
      <c r="DP607" s="2" t="n">
        <v>78.06999999999999</v>
      </c>
      <c r="DQ607" s="2" t="n">
        <v>78.06999999999999</v>
      </c>
      <c r="DR607" s="2" t="n">
        <v>0</v>
      </c>
      <c r="DS607" s="2" t="n">
        <v>86.44</v>
      </c>
      <c r="DT607" s="2" t="n">
        <v>86.44</v>
      </c>
      <c r="DU607" s="2" t="n">
        <v>0</v>
      </c>
      <c r="DV607" s="2" t="n">
        <v>91.73999999999999</v>
      </c>
      <c r="DW607" s="2" t="n">
        <v>91.73999999999999</v>
      </c>
      <c r="DX607" s="2" t="n">
        <v>0</v>
      </c>
      <c r="DY607" s="2" t="n">
        <v>97.73</v>
      </c>
      <c r="DZ607" s="2" t="n">
        <v>97.73</v>
      </c>
      <c r="EA607" s="2" t="n">
        <v>0</v>
      </c>
      <c r="EB607" s="2" t="n">
        <v>100</v>
      </c>
      <c r="EC607" s="2" t="n">
        <v>100</v>
      </c>
      <c r="ED607" s="2" t="n">
        <v>0</v>
      </c>
      <c r="EE607" s="2" t="n">
        <v>44.89</v>
      </c>
      <c r="EF607" s="2" t="n">
        <v>44.89</v>
      </c>
      <c r="EG607" s="2" t="n">
        <v>0</v>
      </c>
      <c r="EH607" s="2" t="n">
        <v>72.77</v>
      </c>
      <c r="EI607" s="2" t="n">
        <v>72.77</v>
      </c>
      <c r="EJ607" s="2" t="n">
        <v>0</v>
      </c>
      <c r="EK607" s="2" t="n">
        <v>78.06999999999999</v>
      </c>
      <c r="EL607" s="2" t="n">
        <v>78.06999999999999</v>
      </c>
      <c r="EM607" s="2" t="n">
        <v>0</v>
      </c>
      <c r="EN607" s="2" t="n">
        <v>86.44</v>
      </c>
      <c r="EO607" s="2" t="n">
        <v>86.44</v>
      </c>
      <c r="EP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16/08/2027</t>
        </is>
      </c>
      <c r="E608" s="2" t="inlineStr">
        <is>
          <t>14/08/2028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3.07</v>
      </c>
      <c r="CS608" s="2" t="n">
        <v>3.07</v>
      </c>
      <c r="CT608" s="2" t="n">
        <v>0</v>
      </c>
      <c r="CU608" s="2" t="n">
        <v>5.02</v>
      </c>
      <c r="CV608" s="2" t="n">
        <v>5.02</v>
      </c>
      <c r="CW608" s="2" t="n">
        <v>0</v>
      </c>
      <c r="CX608" s="2" t="n">
        <v>8.369999999999999</v>
      </c>
      <c r="CY608" s="2" t="n">
        <v>8.369999999999999</v>
      </c>
      <c r="CZ608" s="2" t="n">
        <v>0</v>
      </c>
      <c r="DA608" s="2" t="n">
        <v>10.05</v>
      </c>
      <c r="DB608" s="2" t="n">
        <v>10.05</v>
      </c>
      <c r="DC608" s="2" t="n">
        <v>0</v>
      </c>
      <c r="DD608" s="2" t="n">
        <v>13.06</v>
      </c>
      <c r="DE608" s="2" t="n">
        <v>13.06</v>
      </c>
      <c r="DF608" s="2" t="n">
        <v>0</v>
      </c>
      <c r="DG608" s="2" t="n">
        <v>26.75</v>
      </c>
      <c r="DH608" s="2" t="n">
        <v>26.75</v>
      </c>
      <c r="DI608" s="2" t="n">
        <v>0</v>
      </c>
      <c r="DJ608" s="2" t="n">
        <v>44.89</v>
      </c>
      <c r="DK608" s="2" t="n">
        <v>44.89</v>
      </c>
      <c r="DL608" s="2" t="n">
        <v>0</v>
      </c>
      <c r="DM608" s="2" t="n">
        <v>72.77</v>
      </c>
      <c r="DN608" s="2" t="n">
        <v>72.77</v>
      </c>
      <c r="DO608" s="2" t="n">
        <v>0</v>
      </c>
      <c r="DP608" s="2" t="n">
        <v>78.06999999999999</v>
      </c>
      <c r="DQ608" s="2" t="n">
        <v>78.06999999999999</v>
      </c>
      <c r="DR608" s="2" t="n">
        <v>0</v>
      </c>
      <c r="DS608" s="2" t="n">
        <v>86.44</v>
      </c>
      <c r="DT608" s="2" t="n">
        <v>86.44</v>
      </c>
      <c r="DU608" s="2" t="n">
        <v>0</v>
      </c>
      <c r="DV608" s="2" t="n">
        <v>91.73999999999999</v>
      </c>
      <c r="DW608" s="2" t="n">
        <v>91.73999999999999</v>
      </c>
      <c r="DX608" s="2" t="n">
        <v>0</v>
      </c>
      <c r="DY608" s="2" t="n">
        <v>97.73</v>
      </c>
      <c r="DZ608" s="2" t="n">
        <v>97.73</v>
      </c>
      <c r="EA608" s="2" t="n">
        <v>0</v>
      </c>
      <c r="EB608" s="2" t="n">
        <v>100</v>
      </c>
      <c r="EC608" s="2" t="n">
        <v>100</v>
      </c>
      <c r="ED608" s="2" t="n">
        <v>0</v>
      </c>
      <c r="EE608" s="2" t="n">
        <v>44.89</v>
      </c>
      <c r="EF608" s="2" t="n">
        <v>44.89</v>
      </c>
      <c r="EG608" s="2" t="n">
        <v>0</v>
      </c>
      <c r="EH608" s="2" t="n">
        <v>72.77</v>
      </c>
      <c r="EI608" s="2" t="n">
        <v>72.77</v>
      </c>
      <c r="EJ608" s="2" t="n">
        <v>0</v>
      </c>
      <c r="EK608" s="2" t="n">
        <v>78.06999999999999</v>
      </c>
      <c r="EL608" s="2" t="n">
        <v>78.06999999999999</v>
      </c>
      <c r="EM608" s="2" t="n">
        <v>0</v>
      </c>
      <c r="EN608" s="2" t="n">
        <v>86.44</v>
      </c>
      <c r="EO608" s="2" t="n">
        <v>86.44</v>
      </c>
      <c r="EP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16/08/2027</t>
        </is>
      </c>
      <c r="E609" s="2" t="inlineStr">
        <is>
          <t>14/08/2028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3.07</v>
      </c>
      <c r="CS609" s="2" t="n">
        <v>3.07</v>
      </c>
      <c r="CT609" s="2" t="n">
        <v>0</v>
      </c>
      <c r="CU609" s="2" t="n">
        <v>5.02</v>
      </c>
      <c r="CV609" s="2" t="n">
        <v>5.02</v>
      </c>
      <c r="CW609" s="2" t="n">
        <v>0</v>
      </c>
      <c r="CX609" s="2" t="n">
        <v>8.369999999999999</v>
      </c>
      <c r="CY609" s="2" t="n">
        <v>8.369999999999999</v>
      </c>
      <c r="CZ609" s="2" t="n">
        <v>0</v>
      </c>
      <c r="DA609" s="2" t="n">
        <v>10.05</v>
      </c>
      <c r="DB609" s="2" t="n">
        <v>10.05</v>
      </c>
      <c r="DC609" s="2" t="n">
        <v>0</v>
      </c>
      <c r="DD609" s="2" t="n">
        <v>13.06</v>
      </c>
      <c r="DE609" s="2" t="n">
        <v>13.06</v>
      </c>
      <c r="DF609" s="2" t="n">
        <v>0</v>
      </c>
      <c r="DG609" s="2" t="n">
        <v>26.75</v>
      </c>
      <c r="DH609" s="2" t="n">
        <v>26.75</v>
      </c>
      <c r="DI609" s="2" t="n">
        <v>0</v>
      </c>
      <c r="DJ609" s="2" t="n">
        <v>44.89</v>
      </c>
      <c r="DK609" s="2" t="n">
        <v>44.89</v>
      </c>
      <c r="DL609" s="2" t="n">
        <v>0</v>
      </c>
      <c r="DM609" s="2" t="n">
        <v>72.77</v>
      </c>
      <c r="DN609" s="2" t="n">
        <v>72.77</v>
      </c>
      <c r="DO609" s="2" t="n">
        <v>0</v>
      </c>
      <c r="DP609" s="2" t="n">
        <v>78.06999999999999</v>
      </c>
      <c r="DQ609" s="2" t="n">
        <v>78.06999999999999</v>
      </c>
      <c r="DR609" s="2" t="n">
        <v>0</v>
      </c>
      <c r="DS609" s="2" t="n">
        <v>86.44</v>
      </c>
      <c r="DT609" s="2" t="n">
        <v>86.44</v>
      </c>
      <c r="DU609" s="2" t="n">
        <v>0</v>
      </c>
      <c r="DV609" s="2" t="n">
        <v>91.73999999999999</v>
      </c>
      <c r="DW609" s="2" t="n">
        <v>91.73999999999999</v>
      </c>
      <c r="DX609" s="2" t="n">
        <v>0</v>
      </c>
      <c r="DY609" s="2" t="n">
        <v>97.73</v>
      </c>
      <c r="DZ609" s="2" t="n">
        <v>97.73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44.89</v>
      </c>
      <c r="EF609" s="2" t="n">
        <v>44.89</v>
      </c>
      <c r="EG609" s="2" t="n">
        <v>0</v>
      </c>
      <c r="EH609" s="2" t="n">
        <v>72.77</v>
      </c>
      <c r="EI609" s="2" t="n">
        <v>72.77</v>
      </c>
      <c r="EJ609" s="2" t="n">
        <v>0</v>
      </c>
      <c r="EK609" s="2" t="n">
        <v>78.06999999999999</v>
      </c>
      <c r="EL609" s="2" t="n">
        <v>78.06999999999999</v>
      </c>
      <c r="EM609" s="2" t="n">
        <v>0</v>
      </c>
      <c r="EN609" s="2" t="n">
        <v>86.44</v>
      </c>
      <c r="EO609" s="2" t="n">
        <v>86.44</v>
      </c>
      <c r="EP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16/08/2027</t>
        </is>
      </c>
      <c r="E610" s="2" t="inlineStr">
        <is>
          <t>14/08/2028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3.07</v>
      </c>
      <c r="CS610" s="2" t="n">
        <v>3.07</v>
      </c>
      <c r="CT610" s="2" t="n">
        <v>0</v>
      </c>
      <c r="CU610" s="2" t="n">
        <v>5.02</v>
      </c>
      <c r="CV610" s="2" t="n">
        <v>5.02</v>
      </c>
      <c r="CW610" s="2" t="n">
        <v>0</v>
      </c>
      <c r="CX610" s="2" t="n">
        <v>8.369999999999999</v>
      </c>
      <c r="CY610" s="2" t="n">
        <v>8.369999999999999</v>
      </c>
      <c r="CZ610" s="2" t="n">
        <v>0</v>
      </c>
      <c r="DA610" s="2" t="n">
        <v>10.05</v>
      </c>
      <c r="DB610" s="2" t="n">
        <v>10.05</v>
      </c>
      <c r="DC610" s="2" t="n">
        <v>0</v>
      </c>
      <c r="DD610" s="2" t="n">
        <v>13.06</v>
      </c>
      <c r="DE610" s="2" t="n">
        <v>13.06</v>
      </c>
      <c r="DF610" s="2" t="n">
        <v>0</v>
      </c>
      <c r="DG610" s="2" t="n">
        <v>26.75</v>
      </c>
      <c r="DH610" s="2" t="n">
        <v>26.75</v>
      </c>
      <c r="DI610" s="2" t="n">
        <v>0</v>
      </c>
      <c r="DJ610" s="2" t="n">
        <v>44.89</v>
      </c>
      <c r="DK610" s="2" t="n">
        <v>44.89</v>
      </c>
      <c r="DL610" s="2" t="n">
        <v>0</v>
      </c>
      <c r="DM610" s="2" t="n">
        <v>72.77</v>
      </c>
      <c r="DN610" s="2" t="n">
        <v>72.77</v>
      </c>
      <c r="DO610" s="2" t="n">
        <v>0</v>
      </c>
      <c r="DP610" s="2" t="n">
        <v>78.06999999999999</v>
      </c>
      <c r="DQ610" s="2" t="n">
        <v>78.06999999999999</v>
      </c>
      <c r="DR610" s="2" t="n">
        <v>0</v>
      </c>
      <c r="DS610" s="2" t="n">
        <v>86.44</v>
      </c>
      <c r="DT610" s="2" t="n">
        <v>86.44</v>
      </c>
      <c r="DU610" s="2" t="n">
        <v>0</v>
      </c>
      <c r="DV610" s="2" t="n">
        <v>91.73999999999999</v>
      </c>
      <c r="DW610" s="2" t="n">
        <v>91.73999999999999</v>
      </c>
      <c r="DX610" s="2" t="n">
        <v>0</v>
      </c>
      <c r="DY610" s="2" t="n">
        <v>97.73</v>
      </c>
      <c r="DZ610" s="2" t="n">
        <v>97.73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44.89</v>
      </c>
      <c r="EF610" s="2" t="n">
        <v>44.89</v>
      </c>
      <c r="EG610" s="2" t="n">
        <v>0</v>
      </c>
      <c r="EH610" s="2" t="n">
        <v>72.77</v>
      </c>
      <c r="EI610" s="2" t="n">
        <v>72.77</v>
      </c>
      <c r="EJ610" s="2" t="n">
        <v>0</v>
      </c>
      <c r="EK610" s="2" t="n">
        <v>78.06999999999999</v>
      </c>
      <c r="EL610" s="2" t="n">
        <v>78.06999999999999</v>
      </c>
      <c r="EM610" s="2" t="n">
        <v>0</v>
      </c>
      <c r="EN610" s="2" t="n">
        <v>86.44</v>
      </c>
      <c r="EO610" s="2" t="n">
        <v>86.44</v>
      </c>
      <c r="EP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16/08/2027</t>
        </is>
      </c>
      <c r="E611" s="2" t="inlineStr">
        <is>
          <t>14/08/2028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3.07</v>
      </c>
      <c r="CS611" s="2" t="n">
        <v>3.07</v>
      </c>
      <c r="CT611" s="2" t="n">
        <v>0</v>
      </c>
      <c r="CU611" s="2" t="n">
        <v>5.02</v>
      </c>
      <c r="CV611" s="2" t="n">
        <v>5.02</v>
      </c>
      <c r="CW611" s="2" t="n">
        <v>0</v>
      </c>
      <c r="CX611" s="2" t="n">
        <v>8.369999999999999</v>
      </c>
      <c r="CY611" s="2" t="n">
        <v>8.369999999999999</v>
      </c>
      <c r="CZ611" s="2" t="n">
        <v>0</v>
      </c>
      <c r="DA611" s="2" t="n">
        <v>10.05</v>
      </c>
      <c r="DB611" s="2" t="n">
        <v>10.05</v>
      </c>
      <c r="DC611" s="2" t="n">
        <v>0</v>
      </c>
      <c r="DD611" s="2" t="n">
        <v>13.06</v>
      </c>
      <c r="DE611" s="2" t="n">
        <v>13.06</v>
      </c>
      <c r="DF611" s="2" t="n">
        <v>0</v>
      </c>
      <c r="DG611" s="2" t="n">
        <v>26.75</v>
      </c>
      <c r="DH611" s="2" t="n">
        <v>26.75</v>
      </c>
      <c r="DI611" s="2" t="n">
        <v>0</v>
      </c>
      <c r="DJ611" s="2" t="n">
        <v>44.89</v>
      </c>
      <c r="DK611" s="2" t="n">
        <v>44.89</v>
      </c>
      <c r="DL611" s="2" t="n">
        <v>0</v>
      </c>
      <c r="DM611" s="2" t="n">
        <v>72.77</v>
      </c>
      <c r="DN611" s="2" t="n">
        <v>72.77</v>
      </c>
      <c r="DO611" s="2" t="n">
        <v>0</v>
      </c>
      <c r="DP611" s="2" t="n">
        <v>78.06999999999999</v>
      </c>
      <c r="DQ611" s="2" t="n">
        <v>78.06999999999999</v>
      </c>
      <c r="DR611" s="2" t="n">
        <v>0</v>
      </c>
      <c r="DS611" s="2" t="n">
        <v>86.44</v>
      </c>
      <c r="DT611" s="2" t="n">
        <v>86.44</v>
      </c>
      <c r="DU611" s="2" t="n">
        <v>0</v>
      </c>
      <c r="DV611" s="2" t="n">
        <v>91.73999999999999</v>
      </c>
      <c r="DW611" s="2" t="n">
        <v>91.73999999999999</v>
      </c>
      <c r="DX611" s="2" t="n">
        <v>0</v>
      </c>
      <c r="DY611" s="2" t="n">
        <v>97.73</v>
      </c>
      <c r="DZ611" s="2" t="n">
        <v>97.73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44.89</v>
      </c>
      <c r="EF611" s="2" t="n">
        <v>44.89</v>
      </c>
      <c r="EG611" s="2" t="n">
        <v>0</v>
      </c>
      <c r="EH611" s="2" t="n">
        <v>72.77</v>
      </c>
      <c r="EI611" s="2" t="n">
        <v>72.77</v>
      </c>
      <c r="EJ611" s="2" t="n">
        <v>0</v>
      </c>
      <c r="EK611" s="2" t="n">
        <v>78.06999999999999</v>
      </c>
      <c r="EL611" s="2" t="n">
        <v>78.06999999999999</v>
      </c>
      <c r="EM611" s="2" t="n">
        <v>0</v>
      </c>
      <c r="EN611" s="2" t="n">
        <v>86.44</v>
      </c>
      <c r="EO611" s="2" t="n">
        <v>86.44</v>
      </c>
      <c r="EP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16/08/2027</t>
        </is>
      </c>
      <c r="E612" s="2" t="inlineStr">
        <is>
          <t>14/08/2028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3.07</v>
      </c>
      <c r="CS612" s="2" t="n">
        <v>3.07</v>
      </c>
      <c r="CT612" s="2" t="n">
        <v>0</v>
      </c>
      <c r="CU612" s="2" t="n">
        <v>5.02</v>
      </c>
      <c r="CV612" s="2" t="n">
        <v>5.02</v>
      </c>
      <c r="CW612" s="2" t="n">
        <v>0</v>
      </c>
      <c r="CX612" s="2" t="n">
        <v>8.369999999999999</v>
      </c>
      <c r="CY612" s="2" t="n">
        <v>8.369999999999999</v>
      </c>
      <c r="CZ612" s="2" t="n">
        <v>0</v>
      </c>
      <c r="DA612" s="2" t="n">
        <v>10.05</v>
      </c>
      <c r="DB612" s="2" t="n">
        <v>10.05</v>
      </c>
      <c r="DC612" s="2" t="n">
        <v>0</v>
      </c>
      <c r="DD612" s="2" t="n">
        <v>13.06</v>
      </c>
      <c r="DE612" s="2" t="n">
        <v>13.06</v>
      </c>
      <c r="DF612" s="2" t="n">
        <v>0</v>
      </c>
      <c r="DG612" s="2" t="n">
        <v>26.75</v>
      </c>
      <c r="DH612" s="2" t="n">
        <v>26.75</v>
      </c>
      <c r="DI612" s="2" t="n">
        <v>0</v>
      </c>
      <c r="DJ612" s="2" t="n">
        <v>44.89</v>
      </c>
      <c r="DK612" s="2" t="n">
        <v>44.89</v>
      </c>
      <c r="DL612" s="2" t="n">
        <v>0</v>
      </c>
      <c r="DM612" s="2" t="n">
        <v>72.77</v>
      </c>
      <c r="DN612" s="2" t="n">
        <v>72.77</v>
      </c>
      <c r="DO612" s="2" t="n">
        <v>0</v>
      </c>
      <c r="DP612" s="2" t="n">
        <v>78.06999999999999</v>
      </c>
      <c r="DQ612" s="2" t="n">
        <v>78.06999999999999</v>
      </c>
      <c r="DR612" s="2" t="n">
        <v>0</v>
      </c>
      <c r="DS612" s="2" t="n">
        <v>86.44</v>
      </c>
      <c r="DT612" s="2" t="n">
        <v>86.44</v>
      </c>
      <c r="DU612" s="2" t="n">
        <v>0</v>
      </c>
      <c r="DV612" s="2" t="n">
        <v>91.73999999999999</v>
      </c>
      <c r="DW612" s="2" t="n">
        <v>91.73999999999999</v>
      </c>
      <c r="DX612" s="2" t="n">
        <v>0</v>
      </c>
      <c r="DY612" s="2" t="n">
        <v>97.73</v>
      </c>
      <c r="DZ612" s="2" t="n">
        <v>97.73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44.89</v>
      </c>
      <c r="EF612" s="2" t="n">
        <v>44.89</v>
      </c>
      <c r="EG612" s="2" t="n">
        <v>0</v>
      </c>
      <c r="EH612" s="2" t="n">
        <v>72.77</v>
      </c>
      <c r="EI612" s="2" t="n">
        <v>72.77</v>
      </c>
      <c r="EJ612" s="2" t="n">
        <v>0</v>
      </c>
      <c r="EK612" s="2" t="n">
        <v>78.06999999999999</v>
      </c>
      <c r="EL612" s="2" t="n">
        <v>78.06999999999999</v>
      </c>
      <c r="EM612" s="2" t="n">
        <v>0</v>
      </c>
      <c r="EN612" s="2" t="n">
        <v>86.44</v>
      </c>
      <c r="EO612" s="2" t="n">
        <v>86.44</v>
      </c>
      <c r="EP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16/08/2027</t>
        </is>
      </c>
      <c r="E613" s="2" t="inlineStr">
        <is>
          <t>14/08/2028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3.07</v>
      </c>
      <c r="CS613" s="2" t="n">
        <v>3.07</v>
      </c>
      <c r="CT613" s="2" t="n">
        <v>0</v>
      </c>
      <c r="CU613" s="2" t="n">
        <v>5.02</v>
      </c>
      <c r="CV613" s="2" t="n">
        <v>5.02</v>
      </c>
      <c r="CW613" s="2" t="n">
        <v>0</v>
      </c>
      <c r="CX613" s="2" t="n">
        <v>8.369999999999999</v>
      </c>
      <c r="CY613" s="2" t="n">
        <v>8.369999999999999</v>
      </c>
      <c r="CZ613" s="2" t="n">
        <v>0</v>
      </c>
      <c r="DA613" s="2" t="n">
        <v>10.05</v>
      </c>
      <c r="DB613" s="2" t="n">
        <v>10.05</v>
      </c>
      <c r="DC613" s="2" t="n">
        <v>0</v>
      </c>
      <c r="DD613" s="2" t="n">
        <v>13.06</v>
      </c>
      <c r="DE613" s="2" t="n">
        <v>13.06</v>
      </c>
      <c r="DF613" s="2" t="n">
        <v>0</v>
      </c>
      <c r="DG613" s="2" t="n">
        <v>26.75</v>
      </c>
      <c r="DH613" s="2" t="n">
        <v>26.75</v>
      </c>
      <c r="DI613" s="2" t="n">
        <v>0</v>
      </c>
      <c r="DJ613" s="2" t="n">
        <v>44.89</v>
      </c>
      <c r="DK613" s="2" t="n">
        <v>44.89</v>
      </c>
      <c r="DL613" s="2" t="n">
        <v>0</v>
      </c>
      <c r="DM613" s="2" t="n">
        <v>72.77</v>
      </c>
      <c r="DN613" s="2" t="n">
        <v>72.77</v>
      </c>
      <c r="DO613" s="2" t="n">
        <v>0</v>
      </c>
      <c r="DP613" s="2" t="n">
        <v>78.06999999999999</v>
      </c>
      <c r="DQ613" s="2" t="n">
        <v>78.06999999999999</v>
      </c>
      <c r="DR613" s="2" t="n">
        <v>0</v>
      </c>
      <c r="DS613" s="2" t="n">
        <v>86.44</v>
      </c>
      <c r="DT613" s="2" t="n">
        <v>86.44</v>
      </c>
      <c r="DU613" s="2" t="n">
        <v>0</v>
      </c>
      <c r="DV613" s="2" t="n">
        <v>91.73999999999999</v>
      </c>
      <c r="DW613" s="2" t="n">
        <v>91.73999999999999</v>
      </c>
      <c r="DX613" s="2" t="n">
        <v>0</v>
      </c>
      <c r="DY613" s="2" t="n">
        <v>97.73</v>
      </c>
      <c r="DZ613" s="2" t="n">
        <v>97.73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44.89</v>
      </c>
      <c r="EF613" s="2" t="n">
        <v>44.89</v>
      </c>
      <c r="EG613" s="2" t="n">
        <v>0</v>
      </c>
      <c r="EH613" s="2" t="n">
        <v>72.77</v>
      </c>
      <c r="EI613" s="2" t="n">
        <v>72.77</v>
      </c>
      <c r="EJ613" s="2" t="n">
        <v>0</v>
      </c>
      <c r="EK613" s="2" t="n">
        <v>78.06999999999999</v>
      </c>
      <c r="EL613" s="2" t="n">
        <v>78.06999999999999</v>
      </c>
      <c r="EM613" s="2" t="n">
        <v>0</v>
      </c>
      <c r="EN613" s="2" t="n">
        <v>86.44</v>
      </c>
      <c r="EO613" s="2" t="n">
        <v>86.44</v>
      </c>
      <c r="EP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16/08/2027</t>
        </is>
      </c>
      <c r="E614" s="2" t="inlineStr">
        <is>
          <t>14/08/2028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3.07</v>
      </c>
      <c r="CS614" s="2" t="n">
        <v>3.07</v>
      </c>
      <c r="CT614" s="2" t="n">
        <v>0</v>
      </c>
      <c r="CU614" s="2" t="n">
        <v>5.02</v>
      </c>
      <c r="CV614" s="2" t="n">
        <v>5.02</v>
      </c>
      <c r="CW614" s="2" t="n">
        <v>0</v>
      </c>
      <c r="CX614" s="2" t="n">
        <v>8.369999999999999</v>
      </c>
      <c r="CY614" s="2" t="n">
        <v>8.369999999999999</v>
      </c>
      <c r="CZ614" s="2" t="n">
        <v>0</v>
      </c>
      <c r="DA614" s="2" t="n">
        <v>10.05</v>
      </c>
      <c r="DB614" s="2" t="n">
        <v>10.05</v>
      </c>
      <c r="DC614" s="2" t="n">
        <v>0</v>
      </c>
      <c r="DD614" s="2" t="n">
        <v>13.06</v>
      </c>
      <c r="DE614" s="2" t="n">
        <v>13.06</v>
      </c>
      <c r="DF614" s="2" t="n">
        <v>0</v>
      </c>
      <c r="DG614" s="2" t="n">
        <v>26.75</v>
      </c>
      <c r="DH614" s="2" t="n">
        <v>26.75</v>
      </c>
      <c r="DI614" s="2" t="n">
        <v>0</v>
      </c>
      <c r="DJ614" s="2" t="n">
        <v>44.89</v>
      </c>
      <c r="DK614" s="2" t="n">
        <v>44.89</v>
      </c>
      <c r="DL614" s="2" t="n">
        <v>0</v>
      </c>
      <c r="DM614" s="2" t="n">
        <v>72.77</v>
      </c>
      <c r="DN614" s="2" t="n">
        <v>72.77</v>
      </c>
      <c r="DO614" s="2" t="n">
        <v>0</v>
      </c>
      <c r="DP614" s="2" t="n">
        <v>78.06999999999999</v>
      </c>
      <c r="DQ614" s="2" t="n">
        <v>78.06999999999999</v>
      </c>
      <c r="DR614" s="2" t="n">
        <v>0</v>
      </c>
      <c r="DS614" s="2" t="n">
        <v>86.44</v>
      </c>
      <c r="DT614" s="2" t="n">
        <v>86.44</v>
      </c>
      <c r="DU614" s="2" t="n">
        <v>0</v>
      </c>
      <c r="DV614" s="2" t="n">
        <v>91.73999999999999</v>
      </c>
      <c r="DW614" s="2" t="n">
        <v>91.73999999999999</v>
      </c>
      <c r="DX614" s="2" t="n">
        <v>0</v>
      </c>
      <c r="DY614" s="2" t="n">
        <v>97.73</v>
      </c>
      <c r="DZ614" s="2" t="n">
        <v>97.73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44.89</v>
      </c>
      <c r="EF614" s="2" t="n">
        <v>44.89</v>
      </c>
      <c r="EG614" s="2" t="n">
        <v>0</v>
      </c>
      <c r="EH614" s="2" t="n">
        <v>72.77</v>
      </c>
      <c r="EI614" s="2" t="n">
        <v>72.77</v>
      </c>
      <c r="EJ614" s="2" t="n">
        <v>0</v>
      </c>
      <c r="EK614" s="2" t="n">
        <v>78.06999999999999</v>
      </c>
      <c r="EL614" s="2" t="n">
        <v>78.06999999999999</v>
      </c>
      <c r="EM614" s="2" t="n">
        <v>0</v>
      </c>
      <c r="EN614" s="2" t="n">
        <v>86.44</v>
      </c>
      <c r="EO614" s="2" t="n">
        <v>86.44</v>
      </c>
      <c r="EP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16/08/2027</t>
        </is>
      </c>
      <c r="E615" s="2" t="inlineStr">
        <is>
          <t>14/08/2028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3.07</v>
      </c>
      <c r="CS615" s="2" t="n">
        <v>3.07</v>
      </c>
      <c r="CT615" s="2" t="n">
        <v>0</v>
      </c>
      <c r="CU615" s="2" t="n">
        <v>5.02</v>
      </c>
      <c r="CV615" s="2" t="n">
        <v>5.02</v>
      </c>
      <c r="CW615" s="2" t="n">
        <v>0</v>
      </c>
      <c r="CX615" s="2" t="n">
        <v>8.369999999999999</v>
      </c>
      <c r="CY615" s="2" t="n">
        <v>8.369999999999999</v>
      </c>
      <c r="CZ615" s="2" t="n">
        <v>0</v>
      </c>
      <c r="DA615" s="2" t="n">
        <v>10.05</v>
      </c>
      <c r="DB615" s="2" t="n">
        <v>10.05</v>
      </c>
      <c r="DC615" s="2" t="n">
        <v>0</v>
      </c>
      <c r="DD615" s="2" t="n">
        <v>13.06</v>
      </c>
      <c r="DE615" s="2" t="n">
        <v>13.06</v>
      </c>
      <c r="DF615" s="2" t="n">
        <v>0</v>
      </c>
      <c r="DG615" s="2" t="n">
        <v>26.75</v>
      </c>
      <c r="DH615" s="2" t="n">
        <v>26.75</v>
      </c>
      <c r="DI615" s="2" t="n">
        <v>0</v>
      </c>
      <c r="DJ615" s="2" t="n">
        <v>44.89</v>
      </c>
      <c r="DK615" s="2" t="n">
        <v>44.89</v>
      </c>
      <c r="DL615" s="2" t="n">
        <v>0</v>
      </c>
      <c r="DM615" s="2" t="n">
        <v>72.77</v>
      </c>
      <c r="DN615" s="2" t="n">
        <v>72.77</v>
      </c>
      <c r="DO615" s="2" t="n">
        <v>0</v>
      </c>
      <c r="DP615" s="2" t="n">
        <v>78.06999999999999</v>
      </c>
      <c r="DQ615" s="2" t="n">
        <v>78.06999999999999</v>
      </c>
      <c r="DR615" s="2" t="n">
        <v>0</v>
      </c>
      <c r="DS615" s="2" t="n">
        <v>86.44</v>
      </c>
      <c r="DT615" s="2" t="n">
        <v>86.44</v>
      </c>
      <c r="DU615" s="2" t="n">
        <v>0</v>
      </c>
      <c r="DV615" s="2" t="n">
        <v>91.73999999999999</v>
      </c>
      <c r="DW615" s="2" t="n">
        <v>91.73999999999999</v>
      </c>
      <c r="DX615" s="2" t="n">
        <v>0</v>
      </c>
      <c r="DY615" s="2" t="n">
        <v>97.73</v>
      </c>
      <c r="DZ615" s="2" t="n">
        <v>97.73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44.89</v>
      </c>
      <c r="EF615" s="2" t="n">
        <v>44.89</v>
      </c>
      <c r="EG615" s="2" t="n">
        <v>0</v>
      </c>
      <c r="EH615" s="2" t="n">
        <v>72.77</v>
      </c>
      <c r="EI615" s="2" t="n">
        <v>72.77</v>
      </c>
      <c r="EJ615" s="2" t="n">
        <v>0</v>
      </c>
      <c r="EK615" s="2" t="n">
        <v>78.06999999999999</v>
      </c>
      <c r="EL615" s="2" t="n">
        <v>78.06999999999999</v>
      </c>
      <c r="EM615" s="2" t="n">
        <v>0</v>
      </c>
      <c r="EN615" s="2" t="n">
        <v>86.44</v>
      </c>
      <c r="EO615" s="2" t="n">
        <v>86.44</v>
      </c>
      <c r="EP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16/08/2027</t>
        </is>
      </c>
      <c r="E616" s="2" t="inlineStr">
        <is>
          <t>14/08/2028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3.07</v>
      </c>
      <c r="CS616" s="2" t="n">
        <v>3.07</v>
      </c>
      <c r="CT616" s="2" t="n">
        <v>0</v>
      </c>
      <c r="CU616" s="2" t="n">
        <v>5.02</v>
      </c>
      <c r="CV616" s="2" t="n">
        <v>5.02</v>
      </c>
      <c r="CW616" s="2" t="n">
        <v>0</v>
      </c>
      <c r="CX616" s="2" t="n">
        <v>8.369999999999999</v>
      </c>
      <c r="CY616" s="2" t="n">
        <v>8.369999999999999</v>
      </c>
      <c r="CZ616" s="2" t="n">
        <v>0</v>
      </c>
      <c r="DA616" s="2" t="n">
        <v>10.05</v>
      </c>
      <c r="DB616" s="2" t="n">
        <v>10.05</v>
      </c>
      <c r="DC616" s="2" t="n">
        <v>0</v>
      </c>
      <c r="DD616" s="2" t="n">
        <v>13.06</v>
      </c>
      <c r="DE616" s="2" t="n">
        <v>13.06</v>
      </c>
      <c r="DF616" s="2" t="n">
        <v>0</v>
      </c>
      <c r="DG616" s="2" t="n">
        <v>26.75</v>
      </c>
      <c r="DH616" s="2" t="n">
        <v>26.75</v>
      </c>
      <c r="DI616" s="2" t="n">
        <v>0</v>
      </c>
      <c r="DJ616" s="2" t="n">
        <v>44.89</v>
      </c>
      <c r="DK616" s="2" t="n">
        <v>44.89</v>
      </c>
      <c r="DL616" s="2" t="n">
        <v>0</v>
      </c>
      <c r="DM616" s="2" t="n">
        <v>72.77</v>
      </c>
      <c r="DN616" s="2" t="n">
        <v>72.77</v>
      </c>
      <c r="DO616" s="2" t="n">
        <v>0</v>
      </c>
      <c r="DP616" s="2" t="n">
        <v>78.06999999999999</v>
      </c>
      <c r="DQ616" s="2" t="n">
        <v>78.06999999999999</v>
      </c>
      <c r="DR616" s="2" t="n">
        <v>0</v>
      </c>
      <c r="DS616" s="2" t="n">
        <v>86.44</v>
      </c>
      <c r="DT616" s="2" t="n">
        <v>86.44</v>
      </c>
      <c r="DU616" s="2" t="n">
        <v>0</v>
      </c>
      <c r="DV616" s="2" t="n">
        <v>91.73999999999999</v>
      </c>
      <c r="DW616" s="2" t="n">
        <v>91.73999999999999</v>
      </c>
      <c r="DX616" s="2" t="n">
        <v>0</v>
      </c>
      <c r="DY616" s="2" t="n">
        <v>97.73</v>
      </c>
      <c r="DZ616" s="2" t="n">
        <v>97.73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44.89</v>
      </c>
      <c r="EF616" s="2" t="n">
        <v>44.89</v>
      </c>
      <c r="EG616" s="2" t="n">
        <v>0</v>
      </c>
      <c r="EH616" s="2" t="n">
        <v>72.77</v>
      </c>
      <c r="EI616" s="2" t="n">
        <v>72.77</v>
      </c>
      <c r="EJ616" s="2" t="n">
        <v>0</v>
      </c>
      <c r="EK616" s="2" t="n">
        <v>78.06999999999999</v>
      </c>
      <c r="EL616" s="2" t="n">
        <v>78.06999999999999</v>
      </c>
      <c r="EM616" s="2" t="n">
        <v>0</v>
      </c>
      <c r="EN616" s="2" t="n">
        <v>86.44</v>
      </c>
      <c r="EO616" s="2" t="n">
        <v>86.44</v>
      </c>
      <c r="EP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16/08/2027</t>
        </is>
      </c>
      <c r="E617" s="2" t="inlineStr">
        <is>
          <t>14/08/2028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3.07</v>
      </c>
      <c r="CS617" s="2" t="n">
        <v>3.07</v>
      </c>
      <c r="CT617" s="2" t="n">
        <v>0</v>
      </c>
      <c r="CU617" s="2" t="n">
        <v>5.02</v>
      </c>
      <c r="CV617" s="2" t="n">
        <v>5.02</v>
      </c>
      <c r="CW617" s="2" t="n">
        <v>0</v>
      </c>
      <c r="CX617" s="2" t="n">
        <v>8.369999999999999</v>
      </c>
      <c r="CY617" s="2" t="n">
        <v>8.369999999999999</v>
      </c>
      <c r="CZ617" s="2" t="n">
        <v>0</v>
      </c>
      <c r="DA617" s="2" t="n">
        <v>10.05</v>
      </c>
      <c r="DB617" s="2" t="n">
        <v>10.05</v>
      </c>
      <c r="DC617" s="2" t="n">
        <v>0</v>
      </c>
      <c r="DD617" s="2" t="n">
        <v>13.06</v>
      </c>
      <c r="DE617" s="2" t="n">
        <v>13.06</v>
      </c>
      <c r="DF617" s="2" t="n">
        <v>0</v>
      </c>
      <c r="DG617" s="2" t="n">
        <v>26.75</v>
      </c>
      <c r="DH617" s="2" t="n">
        <v>26.75</v>
      </c>
      <c r="DI617" s="2" t="n">
        <v>0</v>
      </c>
      <c r="DJ617" s="2" t="n">
        <v>44.89</v>
      </c>
      <c r="DK617" s="2" t="n">
        <v>44.89</v>
      </c>
      <c r="DL617" s="2" t="n">
        <v>0</v>
      </c>
      <c r="DM617" s="2" t="n">
        <v>72.77</v>
      </c>
      <c r="DN617" s="2" t="n">
        <v>72.77</v>
      </c>
      <c r="DO617" s="2" t="n">
        <v>0</v>
      </c>
      <c r="DP617" s="2" t="n">
        <v>78.06999999999999</v>
      </c>
      <c r="DQ617" s="2" t="n">
        <v>78.06999999999999</v>
      </c>
      <c r="DR617" s="2" t="n">
        <v>0</v>
      </c>
      <c r="DS617" s="2" t="n">
        <v>86.44</v>
      </c>
      <c r="DT617" s="2" t="n">
        <v>86.44</v>
      </c>
      <c r="DU617" s="2" t="n">
        <v>0</v>
      </c>
      <c r="DV617" s="2" t="n">
        <v>91.73999999999999</v>
      </c>
      <c r="DW617" s="2" t="n">
        <v>91.73999999999999</v>
      </c>
      <c r="DX617" s="2" t="n">
        <v>0</v>
      </c>
      <c r="DY617" s="2" t="n">
        <v>97.73</v>
      </c>
      <c r="DZ617" s="2" t="n">
        <v>97.73</v>
      </c>
      <c r="EA617" s="2" t="n">
        <v>0</v>
      </c>
      <c r="EB617" s="2" t="n">
        <v>100</v>
      </c>
      <c r="EC617" s="2" t="n">
        <v>100</v>
      </c>
      <c r="ED617" s="2" t="n">
        <v>0</v>
      </c>
      <c r="EE617" s="2" t="n">
        <v>44.89</v>
      </c>
      <c r="EF617" s="2" t="n">
        <v>44.89</v>
      </c>
      <c r="EG617" s="2" t="n">
        <v>0</v>
      </c>
      <c r="EH617" s="2" t="n">
        <v>72.77</v>
      </c>
      <c r="EI617" s="2" t="n">
        <v>72.77</v>
      </c>
      <c r="EJ617" s="2" t="n">
        <v>0</v>
      </c>
      <c r="EK617" s="2" t="n">
        <v>78.06999999999999</v>
      </c>
      <c r="EL617" s="2" t="n">
        <v>78.06999999999999</v>
      </c>
      <c r="EM617" s="2" t="n">
        <v>0</v>
      </c>
      <c r="EN617" s="2" t="n">
        <v>86.44</v>
      </c>
      <c r="EO617" s="2" t="n">
        <v>86.44</v>
      </c>
      <c r="EP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16/08/2027</t>
        </is>
      </c>
      <c r="E618" s="2" t="inlineStr">
        <is>
          <t>14/08/2028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3.07</v>
      </c>
      <c r="CS618" s="2" t="n">
        <v>3.07</v>
      </c>
      <c r="CT618" s="2" t="n">
        <v>0</v>
      </c>
      <c r="CU618" s="2" t="n">
        <v>5.02</v>
      </c>
      <c r="CV618" s="2" t="n">
        <v>5.02</v>
      </c>
      <c r="CW618" s="2" t="n">
        <v>0</v>
      </c>
      <c r="CX618" s="2" t="n">
        <v>8.369999999999999</v>
      </c>
      <c r="CY618" s="2" t="n">
        <v>8.369999999999999</v>
      </c>
      <c r="CZ618" s="2" t="n">
        <v>0</v>
      </c>
      <c r="DA618" s="2" t="n">
        <v>10.05</v>
      </c>
      <c r="DB618" s="2" t="n">
        <v>10.05</v>
      </c>
      <c r="DC618" s="2" t="n">
        <v>0</v>
      </c>
      <c r="DD618" s="2" t="n">
        <v>13.06</v>
      </c>
      <c r="DE618" s="2" t="n">
        <v>13.06</v>
      </c>
      <c r="DF618" s="2" t="n">
        <v>0</v>
      </c>
      <c r="DG618" s="2" t="n">
        <v>26.75</v>
      </c>
      <c r="DH618" s="2" t="n">
        <v>26.75</v>
      </c>
      <c r="DI618" s="2" t="n">
        <v>0</v>
      </c>
      <c r="DJ618" s="2" t="n">
        <v>44.89</v>
      </c>
      <c r="DK618" s="2" t="n">
        <v>44.89</v>
      </c>
      <c r="DL618" s="2" t="n">
        <v>0</v>
      </c>
      <c r="DM618" s="2" t="n">
        <v>72.77</v>
      </c>
      <c r="DN618" s="2" t="n">
        <v>72.77</v>
      </c>
      <c r="DO618" s="2" t="n">
        <v>0</v>
      </c>
      <c r="DP618" s="2" t="n">
        <v>78.06999999999999</v>
      </c>
      <c r="DQ618" s="2" t="n">
        <v>78.06999999999999</v>
      </c>
      <c r="DR618" s="2" t="n">
        <v>0</v>
      </c>
      <c r="DS618" s="2" t="n">
        <v>86.44</v>
      </c>
      <c r="DT618" s="2" t="n">
        <v>86.44</v>
      </c>
      <c r="DU618" s="2" t="n">
        <v>0</v>
      </c>
      <c r="DV618" s="2" t="n">
        <v>91.73999999999999</v>
      </c>
      <c r="DW618" s="2" t="n">
        <v>91.73999999999999</v>
      </c>
      <c r="DX618" s="2" t="n">
        <v>0</v>
      </c>
      <c r="DY618" s="2" t="n">
        <v>97.73</v>
      </c>
      <c r="DZ618" s="2" t="n">
        <v>97.73</v>
      </c>
      <c r="EA618" s="2" t="n">
        <v>0</v>
      </c>
      <c r="EB618" s="2" t="n">
        <v>100</v>
      </c>
      <c r="EC618" s="2" t="n">
        <v>100</v>
      </c>
      <c r="ED618" s="2" t="n">
        <v>0</v>
      </c>
      <c r="EE618" s="2" t="n">
        <v>44.89</v>
      </c>
      <c r="EF618" s="2" t="n">
        <v>44.89</v>
      </c>
      <c r="EG618" s="2" t="n">
        <v>0</v>
      </c>
      <c r="EH618" s="2" t="n">
        <v>72.77</v>
      </c>
      <c r="EI618" s="2" t="n">
        <v>72.77</v>
      </c>
      <c r="EJ618" s="2" t="n">
        <v>0</v>
      </c>
      <c r="EK618" s="2" t="n">
        <v>78.06999999999999</v>
      </c>
      <c r="EL618" s="2" t="n">
        <v>78.06999999999999</v>
      </c>
      <c r="EM618" s="2" t="n">
        <v>0</v>
      </c>
      <c r="EN618" s="2" t="n">
        <v>86.44</v>
      </c>
      <c r="EO618" s="2" t="n">
        <v>86.44</v>
      </c>
      <c r="EP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16/08/2027</t>
        </is>
      </c>
      <c r="E619" s="2" t="inlineStr">
        <is>
          <t>14/08/2028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3.07</v>
      </c>
      <c r="CS619" s="2" t="n">
        <v>3.07</v>
      </c>
      <c r="CT619" s="2" t="n">
        <v>0</v>
      </c>
      <c r="CU619" s="2" t="n">
        <v>5.02</v>
      </c>
      <c r="CV619" s="2" t="n">
        <v>5.02</v>
      </c>
      <c r="CW619" s="2" t="n">
        <v>0</v>
      </c>
      <c r="CX619" s="2" t="n">
        <v>8.369999999999999</v>
      </c>
      <c r="CY619" s="2" t="n">
        <v>8.369999999999999</v>
      </c>
      <c r="CZ619" s="2" t="n">
        <v>0</v>
      </c>
      <c r="DA619" s="2" t="n">
        <v>10.05</v>
      </c>
      <c r="DB619" s="2" t="n">
        <v>10.05</v>
      </c>
      <c r="DC619" s="2" t="n">
        <v>0</v>
      </c>
      <c r="DD619" s="2" t="n">
        <v>13.06</v>
      </c>
      <c r="DE619" s="2" t="n">
        <v>13.06</v>
      </c>
      <c r="DF619" s="2" t="n">
        <v>0</v>
      </c>
      <c r="DG619" s="2" t="n">
        <v>26.75</v>
      </c>
      <c r="DH619" s="2" t="n">
        <v>26.75</v>
      </c>
      <c r="DI619" s="2" t="n">
        <v>0</v>
      </c>
      <c r="DJ619" s="2" t="n">
        <v>44.89</v>
      </c>
      <c r="DK619" s="2" t="n">
        <v>44.89</v>
      </c>
      <c r="DL619" s="2" t="n">
        <v>0</v>
      </c>
      <c r="DM619" s="2" t="n">
        <v>72.77</v>
      </c>
      <c r="DN619" s="2" t="n">
        <v>72.77</v>
      </c>
      <c r="DO619" s="2" t="n">
        <v>0</v>
      </c>
      <c r="DP619" s="2" t="n">
        <v>78.06999999999999</v>
      </c>
      <c r="DQ619" s="2" t="n">
        <v>78.06999999999999</v>
      </c>
      <c r="DR619" s="2" t="n">
        <v>0</v>
      </c>
      <c r="DS619" s="2" t="n">
        <v>86.44</v>
      </c>
      <c r="DT619" s="2" t="n">
        <v>86.44</v>
      </c>
      <c r="DU619" s="2" t="n">
        <v>0</v>
      </c>
      <c r="DV619" s="2" t="n">
        <v>91.73999999999999</v>
      </c>
      <c r="DW619" s="2" t="n">
        <v>91.73999999999999</v>
      </c>
      <c r="DX619" s="2" t="n">
        <v>0</v>
      </c>
      <c r="DY619" s="2" t="n">
        <v>97.73</v>
      </c>
      <c r="DZ619" s="2" t="n">
        <v>97.73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44.89</v>
      </c>
      <c r="EF619" s="2" t="n">
        <v>44.89</v>
      </c>
      <c r="EG619" s="2" t="n">
        <v>0</v>
      </c>
      <c r="EH619" s="2" t="n">
        <v>72.77</v>
      </c>
      <c r="EI619" s="2" t="n">
        <v>72.77</v>
      </c>
      <c r="EJ619" s="2" t="n">
        <v>0</v>
      </c>
      <c r="EK619" s="2" t="n">
        <v>78.06999999999999</v>
      </c>
      <c r="EL619" s="2" t="n">
        <v>78.06999999999999</v>
      </c>
      <c r="EM619" s="2" t="n">
        <v>0</v>
      </c>
      <c r="EN619" s="2" t="n">
        <v>86.44</v>
      </c>
      <c r="EO619" s="2" t="n">
        <v>86.44</v>
      </c>
      <c r="EP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16/08/2027</t>
        </is>
      </c>
      <c r="E620" s="2" t="inlineStr">
        <is>
          <t>14/08/2028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3.07</v>
      </c>
      <c r="CS620" s="2" t="n">
        <v>3.07</v>
      </c>
      <c r="CT620" s="2" t="n">
        <v>0</v>
      </c>
      <c r="CU620" s="2" t="n">
        <v>5.02</v>
      </c>
      <c r="CV620" s="2" t="n">
        <v>5.02</v>
      </c>
      <c r="CW620" s="2" t="n">
        <v>0</v>
      </c>
      <c r="CX620" s="2" t="n">
        <v>8.369999999999999</v>
      </c>
      <c r="CY620" s="2" t="n">
        <v>8.369999999999999</v>
      </c>
      <c r="CZ620" s="2" t="n">
        <v>0</v>
      </c>
      <c r="DA620" s="2" t="n">
        <v>10.05</v>
      </c>
      <c r="DB620" s="2" t="n">
        <v>10.05</v>
      </c>
      <c r="DC620" s="2" t="n">
        <v>0</v>
      </c>
      <c r="DD620" s="2" t="n">
        <v>13.06</v>
      </c>
      <c r="DE620" s="2" t="n">
        <v>13.06</v>
      </c>
      <c r="DF620" s="2" t="n">
        <v>0</v>
      </c>
      <c r="DG620" s="2" t="n">
        <v>26.75</v>
      </c>
      <c r="DH620" s="2" t="n">
        <v>26.75</v>
      </c>
      <c r="DI620" s="2" t="n">
        <v>0</v>
      </c>
      <c r="DJ620" s="2" t="n">
        <v>44.89</v>
      </c>
      <c r="DK620" s="2" t="n">
        <v>44.89</v>
      </c>
      <c r="DL620" s="2" t="n">
        <v>0</v>
      </c>
      <c r="DM620" s="2" t="n">
        <v>72.77</v>
      </c>
      <c r="DN620" s="2" t="n">
        <v>72.77</v>
      </c>
      <c r="DO620" s="2" t="n">
        <v>0</v>
      </c>
      <c r="DP620" s="2" t="n">
        <v>78.06999999999999</v>
      </c>
      <c r="DQ620" s="2" t="n">
        <v>78.06999999999999</v>
      </c>
      <c r="DR620" s="2" t="n">
        <v>0</v>
      </c>
      <c r="DS620" s="2" t="n">
        <v>86.44</v>
      </c>
      <c r="DT620" s="2" t="n">
        <v>86.44</v>
      </c>
      <c r="DU620" s="2" t="n">
        <v>0</v>
      </c>
      <c r="DV620" s="2" t="n">
        <v>91.73999999999999</v>
      </c>
      <c r="DW620" s="2" t="n">
        <v>91.73999999999999</v>
      </c>
      <c r="DX620" s="2" t="n">
        <v>0</v>
      </c>
      <c r="DY620" s="2" t="n">
        <v>97.73</v>
      </c>
      <c r="DZ620" s="2" t="n">
        <v>97.73</v>
      </c>
      <c r="EA620" s="2" t="n">
        <v>0</v>
      </c>
      <c r="EB620" s="2" t="n">
        <v>100</v>
      </c>
      <c r="EC620" s="2" t="n">
        <v>100</v>
      </c>
      <c r="ED620" s="2" t="n">
        <v>0</v>
      </c>
      <c r="EE620" s="2" t="n">
        <v>44.89</v>
      </c>
      <c r="EF620" s="2" t="n">
        <v>44.89</v>
      </c>
      <c r="EG620" s="2" t="n">
        <v>0</v>
      </c>
      <c r="EH620" s="2" t="n">
        <v>72.77</v>
      </c>
      <c r="EI620" s="2" t="n">
        <v>72.77</v>
      </c>
      <c r="EJ620" s="2" t="n">
        <v>0</v>
      </c>
      <c r="EK620" s="2" t="n">
        <v>78.06999999999999</v>
      </c>
      <c r="EL620" s="2" t="n">
        <v>78.06999999999999</v>
      </c>
      <c r="EM620" s="2" t="n">
        <v>0</v>
      </c>
      <c r="EN620" s="2" t="n">
        <v>86.44</v>
      </c>
      <c r="EO620" s="2" t="n">
        <v>86.44</v>
      </c>
      <c r="EP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16/08/2027</t>
        </is>
      </c>
      <c r="E621" s="2" t="inlineStr">
        <is>
          <t>14/08/2028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3.07</v>
      </c>
      <c r="CS621" s="2" t="n">
        <v>3.07</v>
      </c>
      <c r="CT621" s="2" t="n">
        <v>0</v>
      </c>
      <c r="CU621" s="2" t="n">
        <v>5.02</v>
      </c>
      <c r="CV621" s="2" t="n">
        <v>5.02</v>
      </c>
      <c r="CW621" s="2" t="n">
        <v>0</v>
      </c>
      <c r="CX621" s="2" t="n">
        <v>8.369999999999999</v>
      </c>
      <c r="CY621" s="2" t="n">
        <v>8.369999999999999</v>
      </c>
      <c r="CZ621" s="2" t="n">
        <v>0</v>
      </c>
      <c r="DA621" s="2" t="n">
        <v>10.05</v>
      </c>
      <c r="DB621" s="2" t="n">
        <v>10.05</v>
      </c>
      <c r="DC621" s="2" t="n">
        <v>0</v>
      </c>
      <c r="DD621" s="2" t="n">
        <v>13.06</v>
      </c>
      <c r="DE621" s="2" t="n">
        <v>13.06</v>
      </c>
      <c r="DF621" s="2" t="n">
        <v>0</v>
      </c>
      <c r="DG621" s="2" t="n">
        <v>26.75</v>
      </c>
      <c r="DH621" s="2" t="n">
        <v>26.75</v>
      </c>
      <c r="DI621" s="2" t="n">
        <v>0</v>
      </c>
      <c r="DJ621" s="2" t="n">
        <v>44.89</v>
      </c>
      <c r="DK621" s="2" t="n">
        <v>44.89</v>
      </c>
      <c r="DL621" s="2" t="n">
        <v>0</v>
      </c>
      <c r="DM621" s="2" t="n">
        <v>72.77</v>
      </c>
      <c r="DN621" s="2" t="n">
        <v>72.77</v>
      </c>
      <c r="DO621" s="2" t="n">
        <v>0</v>
      </c>
      <c r="DP621" s="2" t="n">
        <v>78.06999999999999</v>
      </c>
      <c r="DQ621" s="2" t="n">
        <v>78.06999999999999</v>
      </c>
      <c r="DR621" s="2" t="n">
        <v>0</v>
      </c>
      <c r="DS621" s="2" t="n">
        <v>86.44</v>
      </c>
      <c r="DT621" s="2" t="n">
        <v>86.44</v>
      </c>
      <c r="DU621" s="2" t="n">
        <v>0</v>
      </c>
      <c r="DV621" s="2" t="n">
        <v>91.73999999999999</v>
      </c>
      <c r="DW621" s="2" t="n">
        <v>91.73999999999999</v>
      </c>
      <c r="DX621" s="2" t="n">
        <v>0</v>
      </c>
      <c r="DY621" s="2" t="n">
        <v>97.73</v>
      </c>
      <c r="DZ621" s="2" t="n">
        <v>97.73</v>
      </c>
      <c r="EA621" s="2" t="n">
        <v>0</v>
      </c>
      <c r="EB621" s="2" t="n">
        <v>100</v>
      </c>
      <c r="EC621" s="2" t="n">
        <v>100</v>
      </c>
      <c r="ED621" s="2" t="n">
        <v>0</v>
      </c>
      <c r="EE621" s="2" t="n">
        <v>44.89</v>
      </c>
      <c r="EF621" s="2" t="n">
        <v>44.89</v>
      </c>
      <c r="EG621" s="2" t="n">
        <v>0</v>
      </c>
      <c r="EH621" s="2" t="n">
        <v>72.77</v>
      </c>
      <c r="EI621" s="2" t="n">
        <v>72.77</v>
      </c>
      <c r="EJ621" s="2" t="n">
        <v>0</v>
      </c>
      <c r="EK621" s="2" t="n">
        <v>78.06999999999999</v>
      </c>
      <c r="EL621" s="2" t="n">
        <v>78.06999999999999</v>
      </c>
      <c r="EM621" s="2" t="n">
        <v>0</v>
      </c>
      <c r="EN621" s="2" t="n">
        <v>86.44</v>
      </c>
      <c r="EO621" s="2" t="n">
        <v>86.44</v>
      </c>
      <c r="EP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04/06/2027</t>
        </is>
      </c>
      <c r="E622" s="2" t="inlineStr">
        <is>
          <t>23/05/2028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7.79</v>
      </c>
      <c r="CM622" s="2" t="n">
        <v>7.79</v>
      </c>
      <c r="CN622" s="2" t="n">
        <v>0</v>
      </c>
      <c r="CO622" s="2" t="n">
        <v>8.609999999999999</v>
      </c>
      <c r="CP622" s="2" t="n">
        <v>8.609999999999999</v>
      </c>
      <c r="CQ622" s="2" t="n">
        <v>0</v>
      </c>
      <c r="CR622" s="2" t="n">
        <v>19.03</v>
      </c>
      <c r="CS622" s="2" t="n">
        <v>19.03</v>
      </c>
      <c r="CT622" s="2" t="n">
        <v>0</v>
      </c>
      <c r="CU622" s="2" t="n">
        <v>22.48</v>
      </c>
      <c r="CV622" s="2" t="n">
        <v>22.48</v>
      </c>
      <c r="CW622" s="2" t="n">
        <v>0</v>
      </c>
      <c r="CX622" s="2" t="n">
        <v>28.05</v>
      </c>
      <c r="CY622" s="2" t="n">
        <v>28.05</v>
      </c>
      <c r="CZ622" s="2" t="n">
        <v>0</v>
      </c>
      <c r="DA622" s="2" t="n">
        <v>42.92</v>
      </c>
      <c r="DB622" s="2" t="n">
        <v>38.59</v>
      </c>
      <c r="DC622" s="2" t="n">
        <v>0</v>
      </c>
      <c r="DD622" s="2" t="n">
        <v>51.36</v>
      </c>
      <c r="DE622" s="2" t="n">
        <v>53.82</v>
      </c>
      <c r="DF622" s="2" t="n">
        <v>0</v>
      </c>
      <c r="DG622" s="2" t="n">
        <v>66.52</v>
      </c>
      <c r="DH622" s="2" t="n">
        <v>66.52</v>
      </c>
      <c r="DI622" s="2" t="n">
        <v>0</v>
      </c>
      <c r="DJ622" s="2" t="n">
        <v>74.31</v>
      </c>
      <c r="DK622" s="2" t="n">
        <v>74.31</v>
      </c>
      <c r="DL622" s="2" t="n">
        <v>0</v>
      </c>
      <c r="DM622" s="2" t="n">
        <v>87.83</v>
      </c>
      <c r="DN622" s="2" t="n">
        <v>87.83</v>
      </c>
      <c r="DO622" s="2" t="n">
        <v>0</v>
      </c>
      <c r="DP622" s="2" t="n">
        <v>95.20999999999999</v>
      </c>
      <c r="DQ622" s="2" t="n">
        <v>95.20999999999999</v>
      </c>
      <c r="DR622" s="2" t="n">
        <v>0</v>
      </c>
      <c r="DS622" s="2" t="n">
        <v>100</v>
      </c>
      <c r="DT622" s="2" t="n">
        <v>100</v>
      </c>
      <c r="DU622" s="2" t="n">
        <v>0</v>
      </c>
      <c r="DV622" s="2" t="n">
        <v>100</v>
      </c>
      <c r="DW622" s="2" t="n">
        <v>100</v>
      </c>
      <c r="DX622" s="2" t="n">
        <v>0</v>
      </c>
      <c r="DY622" s="2" t="n">
        <v>100</v>
      </c>
      <c r="DZ622" s="2" t="n">
        <v>100</v>
      </c>
      <c r="EA622" s="2" t="n">
        <v>0</v>
      </c>
      <c r="EB622" s="2" t="n">
        <v>100</v>
      </c>
      <c r="EC622" s="2" t="n">
        <v>100</v>
      </c>
      <c r="ED622" s="2" t="n">
        <v>0</v>
      </c>
      <c r="EE622" s="2" t="n">
        <v>74.31</v>
      </c>
      <c r="EF622" s="2" t="n">
        <v>74.31</v>
      </c>
      <c r="EG622" s="2" t="n">
        <v>0</v>
      </c>
      <c r="EH622" s="2" t="n">
        <v>87.83</v>
      </c>
      <c r="EI622" s="2" t="n">
        <v>87.83</v>
      </c>
      <c r="EJ622" s="2" t="n">
        <v>0</v>
      </c>
      <c r="EK622" s="2" t="n">
        <v>95.20999999999999</v>
      </c>
      <c r="EL622" s="2" t="n">
        <v>95.20999999999999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04/06/2027</t>
        </is>
      </c>
      <c r="E623" s="2" t="inlineStr">
        <is>
          <t>23/05/2028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7.79</v>
      </c>
      <c r="CM623" s="2" t="n">
        <v>7.79</v>
      </c>
      <c r="CN623" s="2" t="n">
        <v>0</v>
      </c>
      <c r="CO623" s="2" t="n">
        <v>8.609999999999999</v>
      </c>
      <c r="CP623" s="2" t="n">
        <v>8.609999999999999</v>
      </c>
      <c r="CQ623" s="2" t="n">
        <v>0</v>
      </c>
      <c r="CR623" s="2" t="n">
        <v>19.03</v>
      </c>
      <c r="CS623" s="2" t="n">
        <v>19.03</v>
      </c>
      <c r="CT623" s="2" t="n">
        <v>0</v>
      </c>
      <c r="CU623" s="2" t="n">
        <v>22.48</v>
      </c>
      <c r="CV623" s="2" t="n">
        <v>22.48</v>
      </c>
      <c r="CW623" s="2" t="n">
        <v>0</v>
      </c>
      <c r="CX623" s="2" t="n">
        <v>28.05</v>
      </c>
      <c r="CY623" s="2" t="n">
        <v>28.05</v>
      </c>
      <c r="CZ623" s="2" t="n">
        <v>0</v>
      </c>
      <c r="DA623" s="2" t="n">
        <v>42.92</v>
      </c>
      <c r="DB623" s="2" t="n">
        <v>38.59</v>
      </c>
      <c r="DC623" s="2" t="n">
        <v>0</v>
      </c>
      <c r="DD623" s="2" t="n">
        <v>51.36</v>
      </c>
      <c r="DE623" s="2" t="n">
        <v>53.82</v>
      </c>
      <c r="DF623" s="2" t="n">
        <v>0</v>
      </c>
      <c r="DG623" s="2" t="n">
        <v>66.52</v>
      </c>
      <c r="DH623" s="2" t="n">
        <v>66.52</v>
      </c>
      <c r="DI623" s="2" t="n">
        <v>0</v>
      </c>
      <c r="DJ623" s="2" t="n">
        <v>74.31</v>
      </c>
      <c r="DK623" s="2" t="n">
        <v>74.31</v>
      </c>
      <c r="DL623" s="2" t="n">
        <v>0</v>
      </c>
      <c r="DM623" s="2" t="n">
        <v>87.83</v>
      </c>
      <c r="DN623" s="2" t="n">
        <v>87.83</v>
      </c>
      <c r="DO623" s="2" t="n">
        <v>0</v>
      </c>
      <c r="DP623" s="2" t="n">
        <v>95.20999999999999</v>
      </c>
      <c r="DQ623" s="2" t="n">
        <v>95.20999999999999</v>
      </c>
      <c r="DR623" s="2" t="n">
        <v>0</v>
      </c>
      <c r="DS623" s="2" t="n">
        <v>100</v>
      </c>
      <c r="DT623" s="2" t="n">
        <v>100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74.31</v>
      </c>
      <c r="EF623" s="2" t="n">
        <v>74.31</v>
      </c>
      <c r="EG623" s="2" t="n">
        <v>0</v>
      </c>
      <c r="EH623" s="2" t="n">
        <v>87.83</v>
      </c>
      <c r="EI623" s="2" t="n">
        <v>87.83</v>
      </c>
      <c r="EJ623" s="2" t="n">
        <v>0</v>
      </c>
      <c r="EK623" s="2" t="n">
        <v>95.20999999999999</v>
      </c>
      <c r="EL623" s="2" t="n">
        <v>95.20999999999999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04/06/2027</t>
        </is>
      </c>
      <c r="E624" s="2" t="inlineStr">
        <is>
          <t>23/05/2028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7.79</v>
      </c>
      <c r="CM624" s="2" t="n">
        <v>7.79</v>
      </c>
      <c r="CN624" s="2" t="n">
        <v>0</v>
      </c>
      <c r="CO624" s="2" t="n">
        <v>8.609999999999999</v>
      </c>
      <c r="CP624" s="2" t="n">
        <v>8.609999999999999</v>
      </c>
      <c r="CQ624" s="2" t="n">
        <v>0</v>
      </c>
      <c r="CR624" s="2" t="n">
        <v>19.03</v>
      </c>
      <c r="CS624" s="2" t="n">
        <v>19.03</v>
      </c>
      <c r="CT624" s="2" t="n">
        <v>0</v>
      </c>
      <c r="CU624" s="2" t="n">
        <v>22.48</v>
      </c>
      <c r="CV624" s="2" t="n">
        <v>22.48</v>
      </c>
      <c r="CW624" s="2" t="n">
        <v>0</v>
      </c>
      <c r="CX624" s="2" t="n">
        <v>28.05</v>
      </c>
      <c r="CY624" s="2" t="n">
        <v>28.05</v>
      </c>
      <c r="CZ624" s="2" t="n">
        <v>0</v>
      </c>
      <c r="DA624" s="2" t="n">
        <v>42.92</v>
      </c>
      <c r="DB624" s="2" t="n">
        <v>38.59</v>
      </c>
      <c r="DC624" s="2" t="n">
        <v>0</v>
      </c>
      <c r="DD624" s="2" t="n">
        <v>51.36</v>
      </c>
      <c r="DE624" s="2" t="n">
        <v>53.82</v>
      </c>
      <c r="DF624" s="2" t="n">
        <v>0</v>
      </c>
      <c r="DG624" s="2" t="n">
        <v>66.52</v>
      </c>
      <c r="DH624" s="2" t="n">
        <v>66.52</v>
      </c>
      <c r="DI624" s="2" t="n">
        <v>0</v>
      </c>
      <c r="DJ624" s="2" t="n">
        <v>74.31</v>
      </c>
      <c r="DK624" s="2" t="n">
        <v>74.31</v>
      </c>
      <c r="DL624" s="2" t="n">
        <v>0</v>
      </c>
      <c r="DM624" s="2" t="n">
        <v>87.83</v>
      </c>
      <c r="DN624" s="2" t="n">
        <v>87.83</v>
      </c>
      <c r="DO624" s="2" t="n">
        <v>0</v>
      </c>
      <c r="DP624" s="2" t="n">
        <v>95.20999999999999</v>
      </c>
      <c r="DQ624" s="2" t="n">
        <v>95.20999999999999</v>
      </c>
      <c r="DR624" s="2" t="n">
        <v>0</v>
      </c>
      <c r="DS624" s="2" t="n">
        <v>100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74.31</v>
      </c>
      <c r="EF624" s="2" t="n">
        <v>74.31</v>
      </c>
      <c r="EG624" s="2" t="n">
        <v>0</v>
      </c>
      <c r="EH624" s="2" t="n">
        <v>87.83</v>
      </c>
      <c r="EI624" s="2" t="n">
        <v>87.83</v>
      </c>
      <c r="EJ624" s="2" t="n">
        <v>0</v>
      </c>
      <c r="EK624" s="2" t="n">
        <v>95.20999999999999</v>
      </c>
      <c r="EL624" s="2" t="n">
        <v>95.20999999999999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04/06/2027</t>
        </is>
      </c>
      <c r="E625" s="2" t="inlineStr">
        <is>
          <t>23/05/2028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7.79</v>
      </c>
      <c r="CM625" s="2" t="n">
        <v>7.79</v>
      </c>
      <c r="CN625" s="2" t="n">
        <v>0</v>
      </c>
      <c r="CO625" s="2" t="n">
        <v>8.609999999999999</v>
      </c>
      <c r="CP625" s="2" t="n">
        <v>8.609999999999999</v>
      </c>
      <c r="CQ625" s="2" t="n">
        <v>0</v>
      </c>
      <c r="CR625" s="2" t="n">
        <v>19.03</v>
      </c>
      <c r="CS625" s="2" t="n">
        <v>19.03</v>
      </c>
      <c r="CT625" s="2" t="n">
        <v>0</v>
      </c>
      <c r="CU625" s="2" t="n">
        <v>22.48</v>
      </c>
      <c r="CV625" s="2" t="n">
        <v>22.48</v>
      </c>
      <c r="CW625" s="2" t="n">
        <v>0</v>
      </c>
      <c r="CX625" s="2" t="n">
        <v>28.05</v>
      </c>
      <c r="CY625" s="2" t="n">
        <v>28.05</v>
      </c>
      <c r="CZ625" s="2" t="n">
        <v>0</v>
      </c>
      <c r="DA625" s="2" t="n">
        <v>42.92</v>
      </c>
      <c r="DB625" s="2" t="n">
        <v>38.59</v>
      </c>
      <c r="DC625" s="2" t="n">
        <v>0</v>
      </c>
      <c r="DD625" s="2" t="n">
        <v>51.36</v>
      </c>
      <c r="DE625" s="2" t="n">
        <v>53.82</v>
      </c>
      <c r="DF625" s="2" t="n">
        <v>0</v>
      </c>
      <c r="DG625" s="2" t="n">
        <v>66.52</v>
      </c>
      <c r="DH625" s="2" t="n">
        <v>66.52</v>
      </c>
      <c r="DI625" s="2" t="n">
        <v>0</v>
      </c>
      <c r="DJ625" s="2" t="n">
        <v>74.31</v>
      </c>
      <c r="DK625" s="2" t="n">
        <v>74.31</v>
      </c>
      <c r="DL625" s="2" t="n">
        <v>0</v>
      </c>
      <c r="DM625" s="2" t="n">
        <v>87.83</v>
      </c>
      <c r="DN625" s="2" t="n">
        <v>87.83</v>
      </c>
      <c r="DO625" s="2" t="n">
        <v>0</v>
      </c>
      <c r="DP625" s="2" t="n">
        <v>95.20999999999999</v>
      </c>
      <c r="DQ625" s="2" t="n">
        <v>95.20999999999999</v>
      </c>
      <c r="DR625" s="2" t="n">
        <v>0</v>
      </c>
      <c r="DS625" s="2" t="n">
        <v>100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74.31</v>
      </c>
      <c r="EF625" s="2" t="n">
        <v>74.31</v>
      </c>
      <c r="EG625" s="2" t="n">
        <v>0</v>
      </c>
      <c r="EH625" s="2" t="n">
        <v>87.83</v>
      </c>
      <c r="EI625" s="2" t="n">
        <v>87.83</v>
      </c>
      <c r="EJ625" s="2" t="n">
        <v>0</v>
      </c>
      <c r="EK625" s="2" t="n">
        <v>95.20999999999999</v>
      </c>
      <c r="EL625" s="2" t="n">
        <v>95.20999999999999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04/06/2027</t>
        </is>
      </c>
      <c r="E626" s="2" t="inlineStr">
        <is>
          <t>23/05/2028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7.79</v>
      </c>
      <c r="CM626" s="2" t="n">
        <v>7.79</v>
      </c>
      <c r="CN626" s="2" t="n">
        <v>0</v>
      </c>
      <c r="CO626" s="2" t="n">
        <v>8.609999999999999</v>
      </c>
      <c r="CP626" s="2" t="n">
        <v>8.609999999999999</v>
      </c>
      <c r="CQ626" s="2" t="n">
        <v>0</v>
      </c>
      <c r="CR626" s="2" t="n">
        <v>19.03</v>
      </c>
      <c r="CS626" s="2" t="n">
        <v>19.03</v>
      </c>
      <c r="CT626" s="2" t="n">
        <v>0</v>
      </c>
      <c r="CU626" s="2" t="n">
        <v>22.48</v>
      </c>
      <c r="CV626" s="2" t="n">
        <v>22.48</v>
      </c>
      <c r="CW626" s="2" t="n">
        <v>0</v>
      </c>
      <c r="CX626" s="2" t="n">
        <v>28.05</v>
      </c>
      <c r="CY626" s="2" t="n">
        <v>28.05</v>
      </c>
      <c r="CZ626" s="2" t="n">
        <v>0</v>
      </c>
      <c r="DA626" s="2" t="n">
        <v>42.92</v>
      </c>
      <c r="DB626" s="2" t="n">
        <v>38.59</v>
      </c>
      <c r="DC626" s="2" t="n">
        <v>0</v>
      </c>
      <c r="DD626" s="2" t="n">
        <v>51.36</v>
      </c>
      <c r="DE626" s="2" t="n">
        <v>53.82</v>
      </c>
      <c r="DF626" s="2" t="n">
        <v>0</v>
      </c>
      <c r="DG626" s="2" t="n">
        <v>66.52</v>
      </c>
      <c r="DH626" s="2" t="n">
        <v>66.52</v>
      </c>
      <c r="DI626" s="2" t="n">
        <v>0</v>
      </c>
      <c r="DJ626" s="2" t="n">
        <v>74.31</v>
      </c>
      <c r="DK626" s="2" t="n">
        <v>74.31</v>
      </c>
      <c r="DL626" s="2" t="n">
        <v>0</v>
      </c>
      <c r="DM626" s="2" t="n">
        <v>87.83</v>
      </c>
      <c r="DN626" s="2" t="n">
        <v>87.83</v>
      </c>
      <c r="DO626" s="2" t="n">
        <v>0</v>
      </c>
      <c r="DP626" s="2" t="n">
        <v>95.20999999999999</v>
      </c>
      <c r="DQ626" s="2" t="n">
        <v>95.20999999999999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74.31</v>
      </c>
      <c r="EF626" s="2" t="n">
        <v>74.31</v>
      </c>
      <c r="EG626" s="2" t="n">
        <v>0</v>
      </c>
      <c r="EH626" s="2" t="n">
        <v>87.83</v>
      </c>
      <c r="EI626" s="2" t="n">
        <v>87.83</v>
      </c>
      <c r="EJ626" s="2" t="n">
        <v>0</v>
      </c>
      <c r="EK626" s="2" t="n">
        <v>95.20999999999999</v>
      </c>
      <c r="EL626" s="2" t="n">
        <v>95.20999999999999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04/06/2027</t>
        </is>
      </c>
      <c r="E627" s="2" t="inlineStr">
        <is>
          <t>23/05/2028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7.79</v>
      </c>
      <c r="CM627" s="2" t="n">
        <v>7.79</v>
      </c>
      <c r="CN627" s="2" t="n">
        <v>0</v>
      </c>
      <c r="CO627" s="2" t="n">
        <v>8.609999999999999</v>
      </c>
      <c r="CP627" s="2" t="n">
        <v>8.609999999999999</v>
      </c>
      <c r="CQ627" s="2" t="n">
        <v>0</v>
      </c>
      <c r="CR627" s="2" t="n">
        <v>19.03</v>
      </c>
      <c r="CS627" s="2" t="n">
        <v>19.03</v>
      </c>
      <c r="CT627" s="2" t="n">
        <v>0</v>
      </c>
      <c r="CU627" s="2" t="n">
        <v>22.48</v>
      </c>
      <c r="CV627" s="2" t="n">
        <v>22.48</v>
      </c>
      <c r="CW627" s="2" t="n">
        <v>0</v>
      </c>
      <c r="CX627" s="2" t="n">
        <v>28.05</v>
      </c>
      <c r="CY627" s="2" t="n">
        <v>28.05</v>
      </c>
      <c r="CZ627" s="2" t="n">
        <v>0</v>
      </c>
      <c r="DA627" s="2" t="n">
        <v>42.92</v>
      </c>
      <c r="DB627" s="2" t="n">
        <v>38.59</v>
      </c>
      <c r="DC627" s="2" t="n">
        <v>0</v>
      </c>
      <c r="DD627" s="2" t="n">
        <v>51.36</v>
      </c>
      <c r="DE627" s="2" t="n">
        <v>53.82</v>
      </c>
      <c r="DF627" s="2" t="n">
        <v>0</v>
      </c>
      <c r="DG627" s="2" t="n">
        <v>66.52</v>
      </c>
      <c r="DH627" s="2" t="n">
        <v>66.52</v>
      </c>
      <c r="DI627" s="2" t="n">
        <v>0</v>
      </c>
      <c r="DJ627" s="2" t="n">
        <v>74.31</v>
      </c>
      <c r="DK627" s="2" t="n">
        <v>74.31</v>
      </c>
      <c r="DL627" s="2" t="n">
        <v>0</v>
      </c>
      <c r="DM627" s="2" t="n">
        <v>87.83</v>
      </c>
      <c r="DN627" s="2" t="n">
        <v>87.83</v>
      </c>
      <c r="DO627" s="2" t="n">
        <v>0</v>
      </c>
      <c r="DP627" s="2" t="n">
        <v>95.20999999999999</v>
      </c>
      <c r="DQ627" s="2" t="n">
        <v>95.20999999999999</v>
      </c>
      <c r="DR627" s="2" t="n">
        <v>0</v>
      </c>
      <c r="DS627" s="2" t="n">
        <v>100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74.31</v>
      </c>
      <c r="EF627" s="2" t="n">
        <v>74.31</v>
      </c>
      <c r="EG627" s="2" t="n">
        <v>0</v>
      </c>
      <c r="EH627" s="2" t="n">
        <v>87.83</v>
      </c>
      <c r="EI627" s="2" t="n">
        <v>87.83</v>
      </c>
      <c r="EJ627" s="2" t="n">
        <v>0</v>
      </c>
      <c r="EK627" s="2" t="n">
        <v>95.20999999999999</v>
      </c>
      <c r="EL627" s="2" t="n">
        <v>95.20999999999999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04/06/2027</t>
        </is>
      </c>
      <c r="E628" s="2" t="inlineStr">
        <is>
          <t>23/05/2028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7.79</v>
      </c>
      <c r="CM628" s="2" t="n">
        <v>7.79</v>
      </c>
      <c r="CN628" s="2" t="n">
        <v>0</v>
      </c>
      <c r="CO628" s="2" t="n">
        <v>8.609999999999999</v>
      </c>
      <c r="CP628" s="2" t="n">
        <v>8.609999999999999</v>
      </c>
      <c r="CQ628" s="2" t="n">
        <v>0</v>
      </c>
      <c r="CR628" s="2" t="n">
        <v>19.03</v>
      </c>
      <c r="CS628" s="2" t="n">
        <v>19.03</v>
      </c>
      <c r="CT628" s="2" t="n">
        <v>0</v>
      </c>
      <c r="CU628" s="2" t="n">
        <v>22.48</v>
      </c>
      <c r="CV628" s="2" t="n">
        <v>22.48</v>
      </c>
      <c r="CW628" s="2" t="n">
        <v>0</v>
      </c>
      <c r="CX628" s="2" t="n">
        <v>28.05</v>
      </c>
      <c r="CY628" s="2" t="n">
        <v>28.05</v>
      </c>
      <c r="CZ628" s="2" t="n">
        <v>0</v>
      </c>
      <c r="DA628" s="2" t="n">
        <v>42.92</v>
      </c>
      <c r="DB628" s="2" t="n">
        <v>38.59</v>
      </c>
      <c r="DC628" s="2" t="n">
        <v>0</v>
      </c>
      <c r="DD628" s="2" t="n">
        <v>51.36</v>
      </c>
      <c r="DE628" s="2" t="n">
        <v>53.82</v>
      </c>
      <c r="DF628" s="2" t="n">
        <v>0</v>
      </c>
      <c r="DG628" s="2" t="n">
        <v>66.52</v>
      </c>
      <c r="DH628" s="2" t="n">
        <v>66.52</v>
      </c>
      <c r="DI628" s="2" t="n">
        <v>0</v>
      </c>
      <c r="DJ628" s="2" t="n">
        <v>74.31</v>
      </c>
      <c r="DK628" s="2" t="n">
        <v>74.31</v>
      </c>
      <c r="DL628" s="2" t="n">
        <v>0</v>
      </c>
      <c r="DM628" s="2" t="n">
        <v>87.83</v>
      </c>
      <c r="DN628" s="2" t="n">
        <v>87.83</v>
      </c>
      <c r="DO628" s="2" t="n">
        <v>0</v>
      </c>
      <c r="DP628" s="2" t="n">
        <v>95.20999999999999</v>
      </c>
      <c r="DQ628" s="2" t="n">
        <v>95.20999999999999</v>
      </c>
      <c r="DR628" s="2" t="n">
        <v>0</v>
      </c>
      <c r="DS628" s="2" t="n">
        <v>100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74.31</v>
      </c>
      <c r="EF628" s="2" t="n">
        <v>74.31</v>
      </c>
      <c r="EG628" s="2" t="n">
        <v>0</v>
      </c>
      <c r="EH628" s="2" t="n">
        <v>87.83</v>
      </c>
      <c r="EI628" s="2" t="n">
        <v>87.83</v>
      </c>
      <c r="EJ628" s="2" t="n">
        <v>0</v>
      </c>
      <c r="EK628" s="2" t="n">
        <v>95.20999999999999</v>
      </c>
      <c r="EL628" s="2" t="n">
        <v>95.20999999999999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04/06/2027</t>
        </is>
      </c>
      <c r="E629" s="2" t="inlineStr">
        <is>
          <t>23/05/2028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7.79</v>
      </c>
      <c r="CM629" s="2" t="n">
        <v>7.79</v>
      </c>
      <c r="CN629" s="2" t="n">
        <v>0</v>
      </c>
      <c r="CO629" s="2" t="n">
        <v>8.609999999999999</v>
      </c>
      <c r="CP629" s="2" t="n">
        <v>8.609999999999999</v>
      </c>
      <c r="CQ629" s="2" t="n">
        <v>0</v>
      </c>
      <c r="CR629" s="2" t="n">
        <v>19.03</v>
      </c>
      <c r="CS629" s="2" t="n">
        <v>19.03</v>
      </c>
      <c r="CT629" s="2" t="n">
        <v>0</v>
      </c>
      <c r="CU629" s="2" t="n">
        <v>22.48</v>
      </c>
      <c r="CV629" s="2" t="n">
        <v>22.48</v>
      </c>
      <c r="CW629" s="2" t="n">
        <v>0</v>
      </c>
      <c r="CX629" s="2" t="n">
        <v>28.05</v>
      </c>
      <c r="CY629" s="2" t="n">
        <v>28.05</v>
      </c>
      <c r="CZ629" s="2" t="n">
        <v>0</v>
      </c>
      <c r="DA629" s="2" t="n">
        <v>42.92</v>
      </c>
      <c r="DB629" s="2" t="n">
        <v>38.59</v>
      </c>
      <c r="DC629" s="2" t="n">
        <v>0</v>
      </c>
      <c r="DD629" s="2" t="n">
        <v>51.36</v>
      </c>
      <c r="DE629" s="2" t="n">
        <v>53.82</v>
      </c>
      <c r="DF629" s="2" t="n">
        <v>0</v>
      </c>
      <c r="DG629" s="2" t="n">
        <v>66.52</v>
      </c>
      <c r="DH629" s="2" t="n">
        <v>66.52</v>
      </c>
      <c r="DI629" s="2" t="n">
        <v>0</v>
      </c>
      <c r="DJ629" s="2" t="n">
        <v>74.31</v>
      </c>
      <c r="DK629" s="2" t="n">
        <v>74.31</v>
      </c>
      <c r="DL629" s="2" t="n">
        <v>0</v>
      </c>
      <c r="DM629" s="2" t="n">
        <v>87.83</v>
      </c>
      <c r="DN629" s="2" t="n">
        <v>87.83</v>
      </c>
      <c r="DO629" s="2" t="n">
        <v>0</v>
      </c>
      <c r="DP629" s="2" t="n">
        <v>95.20999999999999</v>
      </c>
      <c r="DQ629" s="2" t="n">
        <v>95.20999999999999</v>
      </c>
      <c r="DR629" s="2" t="n">
        <v>0</v>
      </c>
      <c r="DS629" s="2" t="n">
        <v>100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74.31</v>
      </c>
      <c r="EF629" s="2" t="n">
        <v>74.31</v>
      </c>
      <c r="EG629" s="2" t="n">
        <v>0</v>
      </c>
      <c r="EH629" s="2" t="n">
        <v>87.83</v>
      </c>
      <c r="EI629" s="2" t="n">
        <v>87.83</v>
      </c>
      <c r="EJ629" s="2" t="n">
        <v>0</v>
      </c>
      <c r="EK629" s="2" t="n">
        <v>95.20999999999999</v>
      </c>
      <c r="EL629" s="2" t="n">
        <v>95.20999999999999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04/06/2027</t>
        </is>
      </c>
      <c r="E630" s="2" t="inlineStr">
        <is>
          <t>23/05/2028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7.79</v>
      </c>
      <c r="CM630" s="2" t="n">
        <v>7.79</v>
      </c>
      <c r="CN630" s="2" t="n">
        <v>0</v>
      </c>
      <c r="CO630" s="2" t="n">
        <v>8.609999999999999</v>
      </c>
      <c r="CP630" s="2" t="n">
        <v>8.609999999999999</v>
      </c>
      <c r="CQ630" s="2" t="n">
        <v>0</v>
      </c>
      <c r="CR630" s="2" t="n">
        <v>19.03</v>
      </c>
      <c r="CS630" s="2" t="n">
        <v>19.03</v>
      </c>
      <c r="CT630" s="2" t="n">
        <v>0</v>
      </c>
      <c r="CU630" s="2" t="n">
        <v>22.48</v>
      </c>
      <c r="CV630" s="2" t="n">
        <v>22.48</v>
      </c>
      <c r="CW630" s="2" t="n">
        <v>0</v>
      </c>
      <c r="CX630" s="2" t="n">
        <v>28.05</v>
      </c>
      <c r="CY630" s="2" t="n">
        <v>28.05</v>
      </c>
      <c r="CZ630" s="2" t="n">
        <v>0</v>
      </c>
      <c r="DA630" s="2" t="n">
        <v>42.92</v>
      </c>
      <c r="DB630" s="2" t="n">
        <v>38.59</v>
      </c>
      <c r="DC630" s="2" t="n">
        <v>0</v>
      </c>
      <c r="DD630" s="2" t="n">
        <v>51.36</v>
      </c>
      <c r="DE630" s="2" t="n">
        <v>53.82</v>
      </c>
      <c r="DF630" s="2" t="n">
        <v>0</v>
      </c>
      <c r="DG630" s="2" t="n">
        <v>66.52</v>
      </c>
      <c r="DH630" s="2" t="n">
        <v>66.52</v>
      </c>
      <c r="DI630" s="2" t="n">
        <v>0</v>
      </c>
      <c r="DJ630" s="2" t="n">
        <v>74.31</v>
      </c>
      <c r="DK630" s="2" t="n">
        <v>74.31</v>
      </c>
      <c r="DL630" s="2" t="n">
        <v>0</v>
      </c>
      <c r="DM630" s="2" t="n">
        <v>87.83</v>
      </c>
      <c r="DN630" s="2" t="n">
        <v>87.83</v>
      </c>
      <c r="DO630" s="2" t="n">
        <v>0</v>
      </c>
      <c r="DP630" s="2" t="n">
        <v>95.20999999999999</v>
      </c>
      <c r="DQ630" s="2" t="n">
        <v>95.20999999999999</v>
      </c>
      <c r="DR630" s="2" t="n">
        <v>0</v>
      </c>
      <c r="DS630" s="2" t="n">
        <v>100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74.31</v>
      </c>
      <c r="EF630" s="2" t="n">
        <v>74.31</v>
      </c>
      <c r="EG630" s="2" t="n">
        <v>0</v>
      </c>
      <c r="EH630" s="2" t="n">
        <v>87.83</v>
      </c>
      <c r="EI630" s="2" t="n">
        <v>87.83</v>
      </c>
      <c r="EJ630" s="2" t="n">
        <v>0</v>
      </c>
      <c r="EK630" s="2" t="n">
        <v>95.20999999999999</v>
      </c>
      <c r="EL630" s="2" t="n">
        <v>95.20999999999999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04/06/2027</t>
        </is>
      </c>
      <c r="E631" s="2" t="inlineStr">
        <is>
          <t>23/05/2028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7.79</v>
      </c>
      <c r="CM631" s="2" t="n">
        <v>7.79</v>
      </c>
      <c r="CN631" s="2" t="n">
        <v>0</v>
      </c>
      <c r="CO631" s="2" t="n">
        <v>8.609999999999999</v>
      </c>
      <c r="CP631" s="2" t="n">
        <v>8.609999999999999</v>
      </c>
      <c r="CQ631" s="2" t="n">
        <v>0</v>
      </c>
      <c r="CR631" s="2" t="n">
        <v>19.03</v>
      </c>
      <c r="CS631" s="2" t="n">
        <v>19.03</v>
      </c>
      <c r="CT631" s="2" t="n">
        <v>0</v>
      </c>
      <c r="CU631" s="2" t="n">
        <v>22.48</v>
      </c>
      <c r="CV631" s="2" t="n">
        <v>22.48</v>
      </c>
      <c r="CW631" s="2" t="n">
        <v>0</v>
      </c>
      <c r="CX631" s="2" t="n">
        <v>28.05</v>
      </c>
      <c r="CY631" s="2" t="n">
        <v>28.05</v>
      </c>
      <c r="CZ631" s="2" t="n">
        <v>0</v>
      </c>
      <c r="DA631" s="2" t="n">
        <v>42.92</v>
      </c>
      <c r="DB631" s="2" t="n">
        <v>38.59</v>
      </c>
      <c r="DC631" s="2" t="n">
        <v>0</v>
      </c>
      <c r="DD631" s="2" t="n">
        <v>51.36</v>
      </c>
      <c r="DE631" s="2" t="n">
        <v>53.82</v>
      </c>
      <c r="DF631" s="2" t="n">
        <v>0</v>
      </c>
      <c r="DG631" s="2" t="n">
        <v>66.52</v>
      </c>
      <c r="DH631" s="2" t="n">
        <v>66.52</v>
      </c>
      <c r="DI631" s="2" t="n">
        <v>0</v>
      </c>
      <c r="DJ631" s="2" t="n">
        <v>74.31</v>
      </c>
      <c r="DK631" s="2" t="n">
        <v>74.31</v>
      </c>
      <c r="DL631" s="2" t="n">
        <v>0</v>
      </c>
      <c r="DM631" s="2" t="n">
        <v>87.83</v>
      </c>
      <c r="DN631" s="2" t="n">
        <v>87.83</v>
      </c>
      <c r="DO631" s="2" t="n">
        <v>0</v>
      </c>
      <c r="DP631" s="2" t="n">
        <v>95.20999999999999</v>
      </c>
      <c r="DQ631" s="2" t="n">
        <v>95.20999999999999</v>
      </c>
      <c r="DR631" s="2" t="n">
        <v>0</v>
      </c>
      <c r="DS631" s="2" t="n">
        <v>100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74.31</v>
      </c>
      <c r="EF631" s="2" t="n">
        <v>74.31</v>
      </c>
      <c r="EG631" s="2" t="n">
        <v>0</v>
      </c>
      <c r="EH631" s="2" t="n">
        <v>87.83</v>
      </c>
      <c r="EI631" s="2" t="n">
        <v>87.83</v>
      </c>
      <c r="EJ631" s="2" t="n">
        <v>0</v>
      </c>
      <c r="EK631" s="2" t="n">
        <v>95.20999999999999</v>
      </c>
      <c r="EL631" s="2" t="n">
        <v>95.20999999999999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04/06/2027</t>
        </is>
      </c>
      <c r="E632" s="2" t="inlineStr">
        <is>
          <t>23/05/2028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7.79</v>
      </c>
      <c r="CM632" s="2" t="n">
        <v>7.79</v>
      </c>
      <c r="CN632" s="2" t="n">
        <v>0</v>
      </c>
      <c r="CO632" s="2" t="n">
        <v>8.609999999999999</v>
      </c>
      <c r="CP632" s="2" t="n">
        <v>8.609999999999999</v>
      </c>
      <c r="CQ632" s="2" t="n">
        <v>0</v>
      </c>
      <c r="CR632" s="2" t="n">
        <v>19.03</v>
      </c>
      <c r="CS632" s="2" t="n">
        <v>19.03</v>
      </c>
      <c r="CT632" s="2" t="n">
        <v>0</v>
      </c>
      <c r="CU632" s="2" t="n">
        <v>22.48</v>
      </c>
      <c r="CV632" s="2" t="n">
        <v>22.48</v>
      </c>
      <c r="CW632" s="2" t="n">
        <v>0</v>
      </c>
      <c r="CX632" s="2" t="n">
        <v>28.05</v>
      </c>
      <c r="CY632" s="2" t="n">
        <v>28.05</v>
      </c>
      <c r="CZ632" s="2" t="n">
        <v>0</v>
      </c>
      <c r="DA632" s="2" t="n">
        <v>42.92</v>
      </c>
      <c r="DB632" s="2" t="n">
        <v>38.59</v>
      </c>
      <c r="DC632" s="2" t="n">
        <v>0</v>
      </c>
      <c r="DD632" s="2" t="n">
        <v>51.36</v>
      </c>
      <c r="DE632" s="2" t="n">
        <v>53.82</v>
      </c>
      <c r="DF632" s="2" t="n">
        <v>0</v>
      </c>
      <c r="DG632" s="2" t="n">
        <v>66.52</v>
      </c>
      <c r="DH632" s="2" t="n">
        <v>66.52</v>
      </c>
      <c r="DI632" s="2" t="n">
        <v>0</v>
      </c>
      <c r="DJ632" s="2" t="n">
        <v>74.31</v>
      </c>
      <c r="DK632" s="2" t="n">
        <v>74.31</v>
      </c>
      <c r="DL632" s="2" t="n">
        <v>0</v>
      </c>
      <c r="DM632" s="2" t="n">
        <v>87.83</v>
      </c>
      <c r="DN632" s="2" t="n">
        <v>87.83</v>
      </c>
      <c r="DO632" s="2" t="n">
        <v>0</v>
      </c>
      <c r="DP632" s="2" t="n">
        <v>95.20999999999999</v>
      </c>
      <c r="DQ632" s="2" t="n">
        <v>95.20999999999999</v>
      </c>
      <c r="DR632" s="2" t="n">
        <v>0</v>
      </c>
      <c r="DS632" s="2" t="n">
        <v>100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74.31</v>
      </c>
      <c r="EF632" s="2" t="n">
        <v>74.31</v>
      </c>
      <c r="EG632" s="2" t="n">
        <v>0</v>
      </c>
      <c r="EH632" s="2" t="n">
        <v>87.83</v>
      </c>
      <c r="EI632" s="2" t="n">
        <v>87.83</v>
      </c>
      <c r="EJ632" s="2" t="n">
        <v>0</v>
      </c>
      <c r="EK632" s="2" t="n">
        <v>95.20999999999999</v>
      </c>
      <c r="EL632" s="2" t="n">
        <v>95.20999999999999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04/06/2027</t>
        </is>
      </c>
      <c r="E633" s="2" t="inlineStr">
        <is>
          <t>23/05/2028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7.79</v>
      </c>
      <c r="CM633" s="2" t="n">
        <v>7.79</v>
      </c>
      <c r="CN633" s="2" t="n">
        <v>0</v>
      </c>
      <c r="CO633" s="2" t="n">
        <v>8.609999999999999</v>
      </c>
      <c r="CP633" s="2" t="n">
        <v>8.609999999999999</v>
      </c>
      <c r="CQ633" s="2" t="n">
        <v>0</v>
      </c>
      <c r="CR633" s="2" t="n">
        <v>19.03</v>
      </c>
      <c r="CS633" s="2" t="n">
        <v>19.03</v>
      </c>
      <c r="CT633" s="2" t="n">
        <v>0</v>
      </c>
      <c r="CU633" s="2" t="n">
        <v>22.48</v>
      </c>
      <c r="CV633" s="2" t="n">
        <v>22.48</v>
      </c>
      <c r="CW633" s="2" t="n">
        <v>0</v>
      </c>
      <c r="CX633" s="2" t="n">
        <v>28.05</v>
      </c>
      <c r="CY633" s="2" t="n">
        <v>28.05</v>
      </c>
      <c r="CZ633" s="2" t="n">
        <v>0</v>
      </c>
      <c r="DA633" s="2" t="n">
        <v>42.92</v>
      </c>
      <c r="DB633" s="2" t="n">
        <v>38.59</v>
      </c>
      <c r="DC633" s="2" t="n">
        <v>0</v>
      </c>
      <c r="DD633" s="2" t="n">
        <v>51.36</v>
      </c>
      <c r="DE633" s="2" t="n">
        <v>53.82</v>
      </c>
      <c r="DF633" s="2" t="n">
        <v>0</v>
      </c>
      <c r="DG633" s="2" t="n">
        <v>66.52</v>
      </c>
      <c r="DH633" s="2" t="n">
        <v>66.52</v>
      </c>
      <c r="DI633" s="2" t="n">
        <v>0</v>
      </c>
      <c r="DJ633" s="2" t="n">
        <v>74.31</v>
      </c>
      <c r="DK633" s="2" t="n">
        <v>74.31</v>
      </c>
      <c r="DL633" s="2" t="n">
        <v>0</v>
      </c>
      <c r="DM633" s="2" t="n">
        <v>87.83</v>
      </c>
      <c r="DN633" s="2" t="n">
        <v>87.83</v>
      </c>
      <c r="DO633" s="2" t="n">
        <v>0</v>
      </c>
      <c r="DP633" s="2" t="n">
        <v>95.20999999999999</v>
      </c>
      <c r="DQ633" s="2" t="n">
        <v>95.20999999999999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74.31</v>
      </c>
      <c r="EF633" s="2" t="n">
        <v>74.31</v>
      </c>
      <c r="EG633" s="2" t="n">
        <v>0</v>
      </c>
      <c r="EH633" s="2" t="n">
        <v>87.83</v>
      </c>
      <c r="EI633" s="2" t="n">
        <v>87.83</v>
      </c>
      <c r="EJ633" s="2" t="n">
        <v>0</v>
      </c>
      <c r="EK633" s="2" t="n">
        <v>95.20999999999999</v>
      </c>
      <c r="EL633" s="2" t="n">
        <v>95.20999999999999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04/06/2027</t>
        </is>
      </c>
      <c r="E634" s="2" t="inlineStr">
        <is>
          <t>23/05/2028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7.79</v>
      </c>
      <c r="CM634" s="2" t="n">
        <v>7.79</v>
      </c>
      <c r="CN634" s="2" t="n">
        <v>0</v>
      </c>
      <c r="CO634" s="2" t="n">
        <v>8.609999999999999</v>
      </c>
      <c r="CP634" s="2" t="n">
        <v>8.609999999999999</v>
      </c>
      <c r="CQ634" s="2" t="n">
        <v>0</v>
      </c>
      <c r="CR634" s="2" t="n">
        <v>19.03</v>
      </c>
      <c r="CS634" s="2" t="n">
        <v>19.03</v>
      </c>
      <c r="CT634" s="2" t="n">
        <v>0</v>
      </c>
      <c r="CU634" s="2" t="n">
        <v>22.48</v>
      </c>
      <c r="CV634" s="2" t="n">
        <v>22.48</v>
      </c>
      <c r="CW634" s="2" t="n">
        <v>0</v>
      </c>
      <c r="CX634" s="2" t="n">
        <v>28.05</v>
      </c>
      <c r="CY634" s="2" t="n">
        <v>28.05</v>
      </c>
      <c r="CZ634" s="2" t="n">
        <v>0</v>
      </c>
      <c r="DA634" s="2" t="n">
        <v>42.92</v>
      </c>
      <c r="DB634" s="2" t="n">
        <v>38.59</v>
      </c>
      <c r="DC634" s="2" t="n">
        <v>0</v>
      </c>
      <c r="DD634" s="2" t="n">
        <v>51.36</v>
      </c>
      <c r="DE634" s="2" t="n">
        <v>53.82</v>
      </c>
      <c r="DF634" s="2" t="n">
        <v>0</v>
      </c>
      <c r="DG634" s="2" t="n">
        <v>66.52</v>
      </c>
      <c r="DH634" s="2" t="n">
        <v>66.52</v>
      </c>
      <c r="DI634" s="2" t="n">
        <v>0</v>
      </c>
      <c r="DJ634" s="2" t="n">
        <v>74.31</v>
      </c>
      <c r="DK634" s="2" t="n">
        <v>74.31</v>
      </c>
      <c r="DL634" s="2" t="n">
        <v>0</v>
      </c>
      <c r="DM634" s="2" t="n">
        <v>87.83</v>
      </c>
      <c r="DN634" s="2" t="n">
        <v>87.83</v>
      </c>
      <c r="DO634" s="2" t="n">
        <v>0</v>
      </c>
      <c r="DP634" s="2" t="n">
        <v>95.20999999999999</v>
      </c>
      <c r="DQ634" s="2" t="n">
        <v>95.20999999999999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74.31</v>
      </c>
      <c r="EF634" s="2" t="n">
        <v>74.31</v>
      </c>
      <c r="EG634" s="2" t="n">
        <v>0</v>
      </c>
      <c r="EH634" s="2" t="n">
        <v>87.83</v>
      </c>
      <c r="EI634" s="2" t="n">
        <v>87.83</v>
      </c>
      <c r="EJ634" s="2" t="n">
        <v>0</v>
      </c>
      <c r="EK634" s="2" t="n">
        <v>95.20999999999999</v>
      </c>
      <c r="EL634" s="2" t="n">
        <v>95.20999999999999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04/06/2027</t>
        </is>
      </c>
      <c r="E635" s="2" t="inlineStr">
        <is>
          <t>23/05/2028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7.79</v>
      </c>
      <c r="CM635" s="2" t="n">
        <v>7.79</v>
      </c>
      <c r="CN635" s="2" t="n">
        <v>0</v>
      </c>
      <c r="CO635" s="2" t="n">
        <v>8.609999999999999</v>
      </c>
      <c r="CP635" s="2" t="n">
        <v>8.609999999999999</v>
      </c>
      <c r="CQ635" s="2" t="n">
        <v>0</v>
      </c>
      <c r="CR635" s="2" t="n">
        <v>19.03</v>
      </c>
      <c r="CS635" s="2" t="n">
        <v>19.03</v>
      </c>
      <c r="CT635" s="2" t="n">
        <v>0</v>
      </c>
      <c r="CU635" s="2" t="n">
        <v>22.48</v>
      </c>
      <c r="CV635" s="2" t="n">
        <v>22.48</v>
      </c>
      <c r="CW635" s="2" t="n">
        <v>0</v>
      </c>
      <c r="CX635" s="2" t="n">
        <v>28.05</v>
      </c>
      <c r="CY635" s="2" t="n">
        <v>28.05</v>
      </c>
      <c r="CZ635" s="2" t="n">
        <v>0</v>
      </c>
      <c r="DA635" s="2" t="n">
        <v>42.92</v>
      </c>
      <c r="DB635" s="2" t="n">
        <v>38.59</v>
      </c>
      <c r="DC635" s="2" t="n">
        <v>0</v>
      </c>
      <c r="DD635" s="2" t="n">
        <v>51.36</v>
      </c>
      <c r="DE635" s="2" t="n">
        <v>53.82</v>
      </c>
      <c r="DF635" s="2" t="n">
        <v>0</v>
      </c>
      <c r="DG635" s="2" t="n">
        <v>66.52</v>
      </c>
      <c r="DH635" s="2" t="n">
        <v>66.52</v>
      </c>
      <c r="DI635" s="2" t="n">
        <v>0</v>
      </c>
      <c r="DJ635" s="2" t="n">
        <v>74.31</v>
      </c>
      <c r="DK635" s="2" t="n">
        <v>74.31</v>
      </c>
      <c r="DL635" s="2" t="n">
        <v>0</v>
      </c>
      <c r="DM635" s="2" t="n">
        <v>87.83</v>
      </c>
      <c r="DN635" s="2" t="n">
        <v>87.83</v>
      </c>
      <c r="DO635" s="2" t="n">
        <v>0</v>
      </c>
      <c r="DP635" s="2" t="n">
        <v>95.20999999999999</v>
      </c>
      <c r="DQ635" s="2" t="n">
        <v>95.20999999999999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74.31</v>
      </c>
      <c r="EF635" s="2" t="n">
        <v>74.31</v>
      </c>
      <c r="EG635" s="2" t="n">
        <v>0</v>
      </c>
      <c r="EH635" s="2" t="n">
        <v>87.83</v>
      </c>
      <c r="EI635" s="2" t="n">
        <v>87.83</v>
      </c>
      <c r="EJ635" s="2" t="n">
        <v>0</v>
      </c>
      <c r="EK635" s="2" t="n">
        <v>95.20999999999999</v>
      </c>
      <c r="EL635" s="2" t="n">
        <v>95.20999999999999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04/06/2027</t>
        </is>
      </c>
      <c r="E636" s="2" t="inlineStr">
        <is>
          <t>23/05/2028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7.79</v>
      </c>
      <c r="CM636" s="2" t="n">
        <v>7.79</v>
      </c>
      <c r="CN636" s="2" t="n">
        <v>0</v>
      </c>
      <c r="CO636" s="2" t="n">
        <v>8.609999999999999</v>
      </c>
      <c r="CP636" s="2" t="n">
        <v>8.609999999999999</v>
      </c>
      <c r="CQ636" s="2" t="n">
        <v>0</v>
      </c>
      <c r="CR636" s="2" t="n">
        <v>19.03</v>
      </c>
      <c r="CS636" s="2" t="n">
        <v>19.03</v>
      </c>
      <c r="CT636" s="2" t="n">
        <v>0</v>
      </c>
      <c r="CU636" s="2" t="n">
        <v>22.48</v>
      </c>
      <c r="CV636" s="2" t="n">
        <v>22.48</v>
      </c>
      <c r="CW636" s="2" t="n">
        <v>0</v>
      </c>
      <c r="CX636" s="2" t="n">
        <v>28.05</v>
      </c>
      <c r="CY636" s="2" t="n">
        <v>28.05</v>
      </c>
      <c r="CZ636" s="2" t="n">
        <v>0</v>
      </c>
      <c r="DA636" s="2" t="n">
        <v>42.92</v>
      </c>
      <c r="DB636" s="2" t="n">
        <v>38.59</v>
      </c>
      <c r="DC636" s="2" t="n">
        <v>0</v>
      </c>
      <c r="DD636" s="2" t="n">
        <v>51.36</v>
      </c>
      <c r="DE636" s="2" t="n">
        <v>53.82</v>
      </c>
      <c r="DF636" s="2" t="n">
        <v>0</v>
      </c>
      <c r="DG636" s="2" t="n">
        <v>66.52</v>
      </c>
      <c r="DH636" s="2" t="n">
        <v>66.52</v>
      </c>
      <c r="DI636" s="2" t="n">
        <v>0</v>
      </c>
      <c r="DJ636" s="2" t="n">
        <v>74.31</v>
      </c>
      <c r="DK636" s="2" t="n">
        <v>74.31</v>
      </c>
      <c r="DL636" s="2" t="n">
        <v>0</v>
      </c>
      <c r="DM636" s="2" t="n">
        <v>87.83</v>
      </c>
      <c r="DN636" s="2" t="n">
        <v>87.83</v>
      </c>
      <c r="DO636" s="2" t="n">
        <v>0</v>
      </c>
      <c r="DP636" s="2" t="n">
        <v>95.20999999999999</v>
      </c>
      <c r="DQ636" s="2" t="n">
        <v>95.20999999999999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74.31</v>
      </c>
      <c r="EF636" s="2" t="n">
        <v>74.31</v>
      </c>
      <c r="EG636" s="2" t="n">
        <v>0</v>
      </c>
      <c r="EH636" s="2" t="n">
        <v>87.83</v>
      </c>
      <c r="EI636" s="2" t="n">
        <v>87.83</v>
      </c>
      <c r="EJ636" s="2" t="n">
        <v>0</v>
      </c>
      <c r="EK636" s="2" t="n">
        <v>95.20999999999999</v>
      </c>
      <c r="EL636" s="2" t="n">
        <v>95.20999999999999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04/06/2027</t>
        </is>
      </c>
      <c r="E637" s="2" t="inlineStr">
        <is>
          <t>23/05/2028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7.79</v>
      </c>
      <c r="CM637" s="2" t="n">
        <v>7.79</v>
      </c>
      <c r="CN637" s="2" t="n">
        <v>0</v>
      </c>
      <c r="CO637" s="2" t="n">
        <v>8.609999999999999</v>
      </c>
      <c r="CP637" s="2" t="n">
        <v>8.609999999999999</v>
      </c>
      <c r="CQ637" s="2" t="n">
        <v>0</v>
      </c>
      <c r="CR637" s="2" t="n">
        <v>19.03</v>
      </c>
      <c r="CS637" s="2" t="n">
        <v>19.03</v>
      </c>
      <c r="CT637" s="2" t="n">
        <v>0</v>
      </c>
      <c r="CU637" s="2" t="n">
        <v>22.48</v>
      </c>
      <c r="CV637" s="2" t="n">
        <v>22.48</v>
      </c>
      <c r="CW637" s="2" t="n">
        <v>0</v>
      </c>
      <c r="CX637" s="2" t="n">
        <v>28.05</v>
      </c>
      <c r="CY637" s="2" t="n">
        <v>28.05</v>
      </c>
      <c r="CZ637" s="2" t="n">
        <v>0</v>
      </c>
      <c r="DA637" s="2" t="n">
        <v>42.92</v>
      </c>
      <c r="DB637" s="2" t="n">
        <v>38.59</v>
      </c>
      <c r="DC637" s="2" t="n">
        <v>0</v>
      </c>
      <c r="DD637" s="2" t="n">
        <v>51.36</v>
      </c>
      <c r="DE637" s="2" t="n">
        <v>53.82</v>
      </c>
      <c r="DF637" s="2" t="n">
        <v>0</v>
      </c>
      <c r="DG637" s="2" t="n">
        <v>66.52</v>
      </c>
      <c r="DH637" s="2" t="n">
        <v>66.52</v>
      </c>
      <c r="DI637" s="2" t="n">
        <v>0</v>
      </c>
      <c r="DJ637" s="2" t="n">
        <v>74.31</v>
      </c>
      <c r="DK637" s="2" t="n">
        <v>74.31</v>
      </c>
      <c r="DL637" s="2" t="n">
        <v>0</v>
      </c>
      <c r="DM637" s="2" t="n">
        <v>87.83</v>
      </c>
      <c r="DN637" s="2" t="n">
        <v>87.83</v>
      </c>
      <c r="DO637" s="2" t="n">
        <v>0</v>
      </c>
      <c r="DP637" s="2" t="n">
        <v>95.20999999999999</v>
      </c>
      <c r="DQ637" s="2" t="n">
        <v>95.20999999999999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74.31</v>
      </c>
      <c r="EF637" s="2" t="n">
        <v>74.31</v>
      </c>
      <c r="EG637" s="2" t="n">
        <v>0</v>
      </c>
      <c r="EH637" s="2" t="n">
        <v>87.83</v>
      </c>
      <c r="EI637" s="2" t="n">
        <v>87.83</v>
      </c>
      <c r="EJ637" s="2" t="n">
        <v>0</v>
      </c>
      <c r="EK637" s="2" t="n">
        <v>95.20999999999999</v>
      </c>
      <c r="EL637" s="2" t="n">
        <v>95.20999999999999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04/06/2027</t>
        </is>
      </c>
      <c r="E638" s="2" t="inlineStr">
        <is>
          <t>23/05/2028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7.79</v>
      </c>
      <c r="CM638" s="2" t="n">
        <v>7.79</v>
      </c>
      <c r="CN638" s="2" t="n">
        <v>0</v>
      </c>
      <c r="CO638" s="2" t="n">
        <v>8.609999999999999</v>
      </c>
      <c r="CP638" s="2" t="n">
        <v>8.609999999999999</v>
      </c>
      <c r="CQ638" s="2" t="n">
        <v>0</v>
      </c>
      <c r="CR638" s="2" t="n">
        <v>19.03</v>
      </c>
      <c r="CS638" s="2" t="n">
        <v>19.03</v>
      </c>
      <c r="CT638" s="2" t="n">
        <v>0</v>
      </c>
      <c r="CU638" s="2" t="n">
        <v>22.48</v>
      </c>
      <c r="CV638" s="2" t="n">
        <v>22.48</v>
      </c>
      <c r="CW638" s="2" t="n">
        <v>0</v>
      </c>
      <c r="CX638" s="2" t="n">
        <v>28.05</v>
      </c>
      <c r="CY638" s="2" t="n">
        <v>28.05</v>
      </c>
      <c r="CZ638" s="2" t="n">
        <v>0</v>
      </c>
      <c r="DA638" s="2" t="n">
        <v>42.92</v>
      </c>
      <c r="DB638" s="2" t="n">
        <v>38.59</v>
      </c>
      <c r="DC638" s="2" t="n">
        <v>0</v>
      </c>
      <c r="DD638" s="2" t="n">
        <v>51.36</v>
      </c>
      <c r="DE638" s="2" t="n">
        <v>53.82</v>
      </c>
      <c r="DF638" s="2" t="n">
        <v>0</v>
      </c>
      <c r="DG638" s="2" t="n">
        <v>66.52</v>
      </c>
      <c r="DH638" s="2" t="n">
        <v>66.52</v>
      </c>
      <c r="DI638" s="2" t="n">
        <v>0</v>
      </c>
      <c r="DJ638" s="2" t="n">
        <v>74.31</v>
      </c>
      <c r="DK638" s="2" t="n">
        <v>74.31</v>
      </c>
      <c r="DL638" s="2" t="n">
        <v>0</v>
      </c>
      <c r="DM638" s="2" t="n">
        <v>87.83</v>
      </c>
      <c r="DN638" s="2" t="n">
        <v>87.83</v>
      </c>
      <c r="DO638" s="2" t="n">
        <v>0</v>
      </c>
      <c r="DP638" s="2" t="n">
        <v>95.20999999999999</v>
      </c>
      <c r="DQ638" s="2" t="n">
        <v>95.20999999999999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74.31</v>
      </c>
      <c r="EF638" s="2" t="n">
        <v>74.31</v>
      </c>
      <c r="EG638" s="2" t="n">
        <v>0</v>
      </c>
      <c r="EH638" s="2" t="n">
        <v>87.83</v>
      </c>
      <c r="EI638" s="2" t="n">
        <v>87.83</v>
      </c>
      <c r="EJ638" s="2" t="n">
        <v>0</v>
      </c>
      <c r="EK638" s="2" t="n">
        <v>95.20999999999999</v>
      </c>
      <c r="EL638" s="2" t="n">
        <v>95.20999999999999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04/06/2027</t>
        </is>
      </c>
      <c r="E639" s="2" t="inlineStr">
        <is>
          <t>23/05/2028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7.79</v>
      </c>
      <c r="CM639" s="2" t="n">
        <v>7.79</v>
      </c>
      <c r="CN639" s="2" t="n">
        <v>0</v>
      </c>
      <c r="CO639" s="2" t="n">
        <v>8.609999999999999</v>
      </c>
      <c r="CP639" s="2" t="n">
        <v>8.609999999999999</v>
      </c>
      <c r="CQ639" s="2" t="n">
        <v>0</v>
      </c>
      <c r="CR639" s="2" t="n">
        <v>19.03</v>
      </c>
      <c r="CS639" s="2" t="n">
        <v>19.03</v>
      </c>
      <c r="CT639" s="2" t="n">
        <v>0</v>
      </c>
      <c r="CU639" s="2" t="n">
        <v>22.48</v>
      </c>
      <c r="CV639" s="2" t="n">
        <v>22.48</v>
      </c>
      <c r="CW639" s="2" t="n">
        <v>0</v>
      </c>
      <c r="CX639" s="2" t="n">
        <v>28.05</v>
      </c>
      <c r="CY639" s="2" t="n">
        <v>28.05</v>
      </c>
      <c r="CZ639" s="2" t="n">
        <v>0</v>
      </c>
      <c r="DA639" s="2" t="n">
        <v>42.92</v>
      </c>
      <c r="DB639" s="2" t="n">
        <v>38.59</v>
      </c>
      <c r="DC639" s="2" t="n">
        <v>0</v>
      </c>
      <c r="DD639" s="2" t="n">
        <v>51.36</v>
      </c>
      <c r="DE639" s="2" t="n">
        <v>53.82</v>
      </c>
      <c r="DF639" s="2" t="n">
        <v>0</v>
      </c>
      <c r="DG639" s="2" t="n">
        <v>66.52</v>
      </c>
      <c r="DH639" s="2" t="n">
        <v>66.52</v>
      </c>
      <c r="DI639" s="2" t="n">
        <v>0</v>
      </c>
      <c r="DJ639" s="2" t="n">
        <v>74.31</v>
      </c>
      <c r="DK639" s="2" t="n">
        <v>74.31</v>
      </c>
      <c r="DL639" s="2" t="n">
        <v>0</v>
      </c>
      <c r="DM639" s="2" t="n">
        <v>87.83</v>
      </c>
      <c r="DN639" s="2" t="n">
        <v>87.83</v>
      </c>
      <c r="DO639" s="2" t="n">
        <v>0</v>
      </c>
      <c r="DP639" s="2" t="n">
        <v>95.20999999999999</v>
      </c>
      <c r="DQ639" s="2" t="n">
        <v>95.20999999999999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74.31</v>
      </c>
      <c r="EF639" s="2" t="n">
        <v>74.31</v>
      </c>
      <c r="EG639" s="2" t="n">
        <v>0</v>
      </c>
      <c r="EH639" s="2" t="n">
        <v>87.83</v>
      </c>
      <c r="EI639" s="2" t="n">
        <v>87.83</v>
      </c>
      <c r="EJ639" s="2" t="n">
        <v>0</v>
      </c>
      <c r="EK639" s="2" t="n">
        <v>95.20999999999999</v>
      </c>
      <c r="EL639" s="2" t="n">
        <v>95.20999999999999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04/06/2027</t>
        </is>
      </c>
      <c r="E640" s="2" t="inlineStr">
        <is>
          <t>23/05/2028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7.79</v>
      </c>
      <c r="CM640" s="2" t="n">
        <v>7.79</v>
      </c>
      <c r="CN640" s="2" t="n">
        <v>0</v>
      </c>
      <c r="CO640" s="2" t="n">
        <v>8.609999999999999</v>
      </c>
      <c r="CP640" s="2" t="n">
        <v>8.609999999999999</v>
      </c>
      <c r="CQ640" s="2" t="n">
        <v>0</v>
      </c>
      <c r="CR640" s="2" t="n">
        <v>19.03</v>
      </c>
      <c r="CS640" s="2" t="n">
        <v>19.03</v>
      </c>
      <c r="CT640" s="2" t="n">
        <v>0</v>
      </c>
      <c r="CU640" s="2" t="n">
        <v>22.48</v>
      </c>
      <c r="CV640" s="2" t="n">
        <v>22.48</v>
      </c>
      <c r="CW640" s="2" t="n">
        <v>0</v>
      </c>
      <c r="CX640" s="2" t="n">
        <v>28.05</v>
      </c>
      <c r="CY640" s="2" t="n">
        <v>28.05</v>
      </c>
      <c r="CZ640" s="2" t="n">
        <v>0</v>
      </c>
      <c r="DA640" s="2" t="n">
        <v>42.92</v>
      </c>
      <c r="DB640" s="2" t="n">
        <v>38.59</v>
      </c>
      <c r="DC640" s="2" t="n">
        <v>0</v>
      </c>
      <c r="DD640" s="2" t="n">
        <v>51.36</v>
      </c>
      <c r="DE640" s="2" t="n">
        <v>53.82</v>
      </c>
      <c r="DF640" s="2" t="n">
        <v>0</v>
      </c>
      <c r="DG640" s="2" t="n">
        <v>66.52</v>
      </c>
      <c r="DH640" s="2" t="n">
        <v>66.52</v>
      </c>
      <c r="DI640" s="2" t="n">
        <v>0</v>
      </c>
      <c r="DJ640" s="2" t="n">
        <v>74.31</v>
      </c>
      <c r="DK640" s="2" t="n">
        <v>74.31</v>
      </c>
      <c r="DL640" s="2" t="n">
        <v>0</v>
      </c>
      <c r="DM640" s="2" t="n">
        <v>87.83</v>
      </c>
      <c r="DN640" s="2" t="n">
        <v>87.83</v>
      </c>
      <c r="DO640" s="2" t="n">
        <v>0</v>
      </c>
      <c r="DP640" s="2" t="n">
        <v>95.20999999999999</v>
      </c>
      <c r="DQ640" s="2" t="n">
        <v>95.20999999999999</v>
      </c>
      <c r="DR640" s="2" t="n">
        <v>0</v>
      </c>
      <c r="DS640" s="2" t="n">
        <v>100</v>
      </c>
      <c r="DT640" s="2" t="n">
        <v>100</v>
      </c>
      <c r="DU640" s="2" t="n">
        <v>0</v>
      </c>
      <c r="DV640" s="2" t="n">
        <v>100</v>
      </c>
      <c r="DW640" s="2" t="n">
        <v>100</v>
      </c>
      <c r="DX640" s="2" t="n">
        <v>0</v>
      </c>
      <c r="DY640" s="2" t="n">
        <v>100</v>
      </c>
      <c r="DZ640" s="2" t="n">
        <v>100</v>
      </c>
      <c r="EA640" s="2" t="n">
        <v>0</v>
      </c>
      <c r="EB640" s="2" t="n">
        <v>100</v>
      </c>
      <c r="EC640" s="2" t="n">
        <v>100</v>
      </c>
      <c r="ED640" s="2" t="n">
        <v>0</v>
      </c>
      <c r="EE640" s="2" t="n">
        <v>74.31</v>
      </c>
      <c r="EF640" s="2" t="n">
        <v>74.31</v>
      </c>
      <c r="EG640" s="2" t="n">
        <v>0</v>
      </c>
      <c r="EH640" s="2" t="n">
        <v>87.83</v>
      </c>
      <c r="EI640" s="2" t="n">
        <v>87.83</v>
      </c>
      <c r="EJ640" s="2" t="n">
        <v>0</v>
      </c>
      <c r="EK640" s="2" t="n">
        <v>95.20999999999999</v>
      </c>
      <c r="EL640" s="2" t="n">
        <v>95.20999999999999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04/06/2027</t>
        </is>
      </c>
      <c r="E641" s="2" t="inlineStr">
        <is>
          <t>23/05/2028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7.79</v>
      </c>
      <c r="CM641" s="2" t="n">
        <v>7.79</v>
      </c>
      <c r="CN641" s="2" t="n">
        <v>0</v>
      </c>
      <c r="CO641" s="2" t="n">
        <v>8.609999999999999</v>
      </c>
      <c r="CP641" s="2" t="n">
        <v>8.609999999999999</v>
      </c>
      <c r="CQ641" s="2" t="n">
        <v>0</v>
      </c>
      <c r="CR641" s="2" t="n">
        <v>19.03</v>
      </c>
      <c r="CS641" s="2" t="n">
        <v>19.03</v>
      </c>
      <c r="CT641" s="2" t="n">
        <v>0</v>
      </c>
      <c r="CU641" s="2" t="n">
        <v>22.48</v>
      </c>
      <c r="CV641" s="2" t="n">
        <v>22.48</v>
      </c>
      <c r="CW641" s="2" t="n">
        <v>0</v>
      </c>
      <c r="CX641" s="2" t="n">
        <v>28.05</v>
      </c>
      <c r="CY641" s="2" t="n">
        <v>28.05</v>
      </c>
      <c r="CZ641" s="2" t="n">
        <v>0</v>
      </c>
      <c r="DA641" s="2" t="n">
        <v>42.92</v>
      </c>
      <c r="DB641" s="2" t="n">
        <v>38.59</v>
      </c>
      <c r="DC641" s="2" t="n">
        <v>0</v>
      </c>
      <c r="DD641" s="2" t="n">
        <v>51.36</v>
      </c>
      <c r="DE641" s="2" t="n">
        <v>53.82</v>
      </c>
      <c r="DF641" s="2" t="n">
        <v>0</v>
      </c>
      <c r="DG641" s="2" t="n">
        <v>66.52</v>
      </c>
      <c r="DH641" s="2" t="n">
        <v>66.52</v>
      </c>
      <c r="DI641" s="2" t="n">
        <v>0</v>
      </c>
      <c r="DJ641" s="2" t="n">
        <v>74.31</v>
      </c>
      <c r="DK641" s="2" t="n">
        <v>74.31</v>
      </c>
      <c r="DL641" s="2" t="n">
        <v>0</v>
      </c>
      <c r="DM641" s="2" t="n">
        <v>87.83</v>
      </c>
      <c r="DN641" s="2" t="n">
        <v>87.83</v>
      </c>
      <c r="DO641" s="2" t="n">
        <v>0</v>
      </c>
      <c r="DP641" s="2" t="n">
        <v>95.20999999999999</v>
      </c>
      <c r="DQ641" s="2" t="n">
        <v>95.20999999999999</v>
      </c>
      <c r="DR641" s="2" t="n">
        <v>0</v>
      </c>
      <c r="DS641" s="2" t="n">
        <v>100</v>
      </c>
      <c r="DT641" s="2" t="n">
        <v>100</v>
      </c>
      <c r="DU641" s="2" t="n">
        <v>0</v>
      </c>
      <c r="DV641" s="2" t="n">
        <v>100</v>
      </c>
      <c r="DW641" s="2" t="n">
        <v>100</v>
      </c>
      <c r="DX641" s="2" t="n">
        <v>0</v>
      </c>
      <c r="DY641" s="2" t="n">
        <v>100</v>
      </c>
      <c r="DZ641" s="2" t="n">
        <v>100</v>
      </c>
      <c r="EA641" s="2" t="n">
        <v>0</v>
      </c>
      <c r="EB641" s="2" t="n">
        <v>100</v>
      </c>
      <c r="EC641" s="2" t="n">
        <v>100</v>
      </c>
      <c r="ED641" s="2" t="n">
        <v>0</v>
      </c>
      <c r="EE641" s="2" t="n">
        <v>74.31</v>
      </c>
      <c r="EF641" s="2" t="n">
        <v>74.31</v>
      </c>
      <c r="EG641" s="2" t="n">
        <v>0</v>
      </c>
      <c r="EH641" s="2" t="n">
        <v>87.83</v>
      </c>
      <c r="EI641" s="2" t="n">
        <v>87.83</v>
      </c>
      <c r="EJ641" s="2" t="n">
        <v>0</v>
      </c>
      <c r="EK641" s="2" t="n">
        <v>95.20999999999999</v>
      </c>
      <c r="EL641" s="2" t="n">
        <v>95.20999999999999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04/06/2027</t>
        </is>
      </c>
      <c r="E642" s="2" t="inlineStr">
        <is>
          <t>23/05/2028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7.79</v>
      </c>
      <c r="CM642" s="2" t="n">
        <v>7.79</v>
      </c>
      <c r="CN642" s="2" t="n">
        <v>0</v>
      </c>
      <c r="CO642" s="2" t="n">
        <v>8.609999999999999</v>
      </c>
      <c r="CP642" s="2" t="n">
        <v>8.609999999999999</v>
      </c>
      <c r="CQ642" s="2" t="n">
        <v>0</v>
      </c>
      <c r="CR642" s="2" t="n">
        <v>19.03</v>
      </c>
      <c r="CS642" s="2" t="n">
        <v>19.03</v>
      </c>
      <c r="CT642" s="2" t="n">
        <v>0</v>
      </c>
      <c r="CU642" s="2" t="n">
        <v>22.48</v>
      </c>
      <c r="CV642" s="2" t="n">
        <v>22.48</v>
      </c>
      <c r="CW642" s="2" t="n">
        <v>0</v>
      </c>
      <c r="CX642" s="2" t="n">
        <v>28.05</v>
      </c>
      <c r="CY642" s="2" t="n">
        <v>28.05</v>
      </c>
      <c r="CZ642" s="2" t="n">
        <v>0</v>
      </c>
      <c r="DA642" s="2" t="n">
        <v>42.92</v>
      </c>
      <c r="DB642" s="2" t="n">
        <v>38.59</v>
      </c>
      <c r="DC642" s="2" t="n">
        <v>0</v>
      </c>
      <c r="DD642" s="2" t="n">
        <v>51.36</v>
      </c>
      <c r="DE642" s="2" t="n">
        <v>53.82</v>
      </c>
      <c r="DF642" s="2" t="n">
        <v>0</v>
      </c>
      <c r="DG642" s="2" t="n">
        <v>66.52</v>
      </c>
      <c r="DH642" s="2" t="n">
        <v>66.52</v>
      </c>
      <c r="DI642" s="2" t="n">
        <v>0</v>
      </c>
      <c r="DJ642" s="2" t="n">
        <v>74.31</v>
      </c>
      <c r="DK642" s="2" t="n">
        <v>74.31</v>
      </c>
      <c r="DL642" s="2" t="n">
        <v>0</v>
      </c>
      <c r="DM642" s="2" t="n">
        <v>87.83</v>
      </c>
      <c r="DN642" s="2" t="n">
        <v>87.83</v>
      </c>
      <c r="DO642" s="2" t="n">
        <v>0</v>
      </c>
      <c r="DP642" s="2" t="n">
        <v>95.20999999999999</v>
      </c>
      <c r="DQ642" s="2" t="n">
        <v>95.20999999999999</v>
      </c>
      <c r="DR642" s="2" t="n">
        <v>0</v>
      </c>
      <c r="DS642" s="2" t="n">
        <v>100</v>
      </c>
      <c r="DT642" s="2" t="n">
        <v>100</v>
      </c>
      <c r="DU642" s="2" t="n">
        <v>0</v>
      </c>
      <c r="DV642" s="2" t="n">
        <v>100</v>
      </c>
      <c r="DW642" s="2" t="n">
        <v>100</v>
      </c>
      <c r="DX642" s="2" t="n">
        <v>0</v>
      </c>
      <c r="DY642" s="2" t="n">
        <v>100</v>
      </c>
      <c r="DZ642" s="2" t="n">
        <v>100</v>
      </c>
      <c r="EA642" s="2" t="n">
        <v>0</v>
      </c>
      <c r="EB642" s="2" t="n">
        <v>100</v>
      </c>
      <c r="EC642" s="2" t="n">
        <v>100</v>
      </c>
      <c r="ED642" s="2" t="n">
        <v>0</v>
      </c>
      <c r="EE642" s="2" t="n">
        <v>74.31</v>
      </c>
      <c r="EF642" s="2" t="n">
        <v>74.31</v>
      </c>
      <c r="EG642" s="2" t="n">
        <v>0</v>
      </c>
      <c r="EH642" s="2" t="n">
        <v>87.83</v>
      </c>
      <c r="EI642" s="2" t="n">
        <v>87.83</v>
      </c>
      <c r="EJ642" s="2" t="n">
        <v>0</v>
      </c>
      <c r="EK642" s="2" t="n">
        <v>95.20999999999999</v>
      </c>
      <c r="EL642" s="2" t="n">
        <v>95.20999999999999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04/06/2027</t>
        </is>
      </c>
      <c r="E643" s="2" t="inlineStr">
        <is>
          <t>23/05/2028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7.79</v>
      </c>
      <c r="CM643" s="2" t="n">
        <v>7.79</v>
      </c>
      <c r="CN643" s="2" t="n">
        <v>0</v>
      </c>
      <c r="CO643" s="2" t="n">
        <v>8.609999999999999</v>
      </c>
      <c r="CP643" s="2" t="n">
        <v>8.609999999999999</v>
      </c>
      <c r="CQ643" s="2" t="n">
        <v>0</v>
      </c>
      <c r="CR643" s="2" t="n">
        <v>19.03</v>
      </c>
      <c r="CS643" s="2" t="n">
        <v>19.03</v>
      </c>
      <c r="CT643" s="2" t="n">
        <v>0</v>
      </c>
      <c r="CU643" s="2" t="n">
        <v>22.48</v>
      </c>
      <c r="CV643" s="2" t="n">
        <v>22.48</v>
      </c>
      <c r="CW643" s="2" t="n">
        <v>0</v>
      </c>
      <c r="CX643" s="2" t="n">
        <v>28.05</v>
      </c>
      <c r="CY643" s="2" t="n">
        <v>28.05</v>
      </c>
      <c r="CZ643" s="2" t="n">
        <v>0</v>
      </c>
      <c r="DA643" s="2" t="n">
        <v>42.92</v>
      </c>
      <c r="DB643" s="2" t="n">
        <v>38.59</v>
      </c>
      <c r="DC643" s="2" t="n">
        <v>0</v>
      </c>
      <c r="DD643" s="2" t="n">
        <v>51.36</v>
      </c>
      <c r="DE643" s="2" t="n">
        <v>53.82</v>
      </c>
      <c r="DF643" s="2" t="n">
        <v>0</v>
      </c>
      <c r="DG643" s="2" t="n">
        <v>66.52</v>
      </c>
      <c r="DH643" s="2" t="n">
        <v>66.52</v>
      </c>
      <c r="DI643" s="2" t="n">
        <v>0</v>
      </c>
      <c r="DJ643" s="2" t="n">
        <v>74.31</v>
      </c>
      <c r="DK643" s="2" t="n">
        <v>74.31</v>
      </c>
      <c r="DL643" s="2" t="n">
        <v>0</v>
      </c>
      <c r="DM643" s="2" t="n">
        <v>87.83</v>
      </c>
      <c r="DN643" s="2" t="n">
        <v>87.83</v>
      </c>
      <c r="DO643" s="2" t="n">
        <v>0</v>
      </c>
      <c r="DP643" s="2" t="n">
        <v>95.20999999999999</v>
      </c>
      <c r="DQ643" s="2" t="n">
        <v>95.20999999999999</v>
      </c>
      <c r="DR643" s="2" t="n">
        <v>0</v>
      </c>
      <c r="DS643" s="2" t="n">
        <v>100</v>
      </c>
      <c r="DT643" s="2" t="n">
        <v>100</v>
      </c>
      <c r="DU643" s="2" t="n">
        <v>0</v>
      </c>
      <c r="DV643" s="2" t="n">
        <v>100</v>
      </c>
      <c r="DW643" s="2" t="n">
        <v>100</v>
      </c>
      <c r="DX643" s="2" t="n">
        <v>0</v>
      </c>
      <c r="DY643" s="2" t="n">
        <v>100</v>
      </c>
      <c r="DZ643" s="2" t="n">
        <v>100</v>
      </c>
      <c r="EA643" s="2" t="n">
        <v>0</v>
      </c>
      <c r="EB643" s="2" t="n">
        <v>100</v>
      </c>
      <c r="EC643" s="2" t="n">
        <v>100</v>
      </c>
      <c r="ED643" s="2" t="n">
        <v>0</v>
      </c>
      <c r="EE643" s="2" t="n">
        <v>74.31</v>
      </c>
      <c r="EF643" s="2" t="n">
        <v>74.31</v>
      </c>
      <c r="EG643" s="2" t="n">
        <v>0</v>
      </c>
      <c r="EH643" s="2" t="n">
        <v>87.83</v>
      </c>
      <c r="EI643" s="2" t="n">
        <v>87.83</v>
      </c>
      <c r="EJ643" s="2" t="n">
        <v>0</v>
      </c>
      <c r="EK643" s="2" t="n">
        <v>95.20999999999999</v>
      </c>
      <c r="EL643" s="2" t="n">
        <v>95.20999999999999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04/06/2027</t>
        </is>
      </c>
      <c r="E644" s="2" t="inlineStr">
        <is>
          <t>23/05/2028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7.79</v>
      </c>
      <c r="CM644" s="2" t="n">
        <v>7.79</v>
      </c>
      <c r="CN644" s="2" t="n">
        <v>0</v>
      </c>
      <c r="CO644" s="2" t="n">
        <v>8.609999999999999</v>
      </c>
      <c r="CP644" s="2" t="n">
        <v>8.609999999999999</v>
      </c>
      <c r="CQ644" s="2" t="n">
        <v>0</v>
      </c>
      <c r="CR644" s="2" t="n">
        <v>19.03</v>
      </c>
      <c r="CS644" s="2" t="n">
        <v>19.03</v>
      </c>
      <c r="CT644" s="2" t="n">
        <v>0</v>
      </c>
      <c r="CU644" s="2" t="n">
        <v>22.48</v>
      </c>
      <c r="CV644" s="2" t="n">
        <v>22.48</v>
      </c>
      <c r="CW644" s="2" t="n">
        <v>0</v>
      </c>
      <c r="CX644" s="2" t="n">
        <v>28.05</v>
      </c>
      <c r="CY644" s="2" t="n">
        <v>28.05</v>
      </c>
      <c r="CZ644" s="2" t="n">
        <v>0</v>
      </c>
      <c r="DA644" s="2" t="n">
        <v>42.92</v>
      </c>
      <c r="DB644" s="2" t="n">
        <v>38.59</v>
      </c>
      <c r="DC644" s="2" t="n">
        <v>0</v>
      </c>
      <c r="DD644" s="2" t="n">
        <v>51.36</v>
      </c>
      <c r="DE644" s="2" t="n">
        <v>53.82</v>
      </c>
      <c r="DF644" s="2" t="n">
        <v>0</v>
      </c>
      <c r="DG644" s="2" t="n">
        <v>66.52</v>
      </c>
      <c r="DH644" s="2" t="n">
        <v>66.52</v>
      </c>
      <c r="DI644" s="2" t="n">
        <v>0</v>
      </c>
      <c r="DJ644" s="2" t="n">
        <v>74.31</v>
      </c>
      <c r="DK644" s="2" t="n">
        <v>74.31</v>
      </c>
      <c r="DL644" s="2" t="n">
        <v>0</v>
      </c>
      <c r="DM644" s="2" t="n">
        <v>87.83</v>
      </c>
      <c r="DN644" s="2" t="n">
        <v>87.83</v>
      </c>
      <c r="DO644" s="2" t="n">
        <v>0</v>
      </c>
      <c r="DP644" s="2" t="n">
        <v>95.20999999999999</v>
      </c>
      <c r="DQ644" s="2" t="n">
        <v>95.20999999999999</v>
      </c>
      <c r="DR644" s="2" t="n">
        <v>0</v>
      </c>
      <c r="DS644" s="2" t="n">
        <v>100</v>
      </c>
      <c r="DT644" s="2" t="n">
        <v>100</v>
      </c>
      <c r="DU644" s="2" t="n">
        <v>0</v>
      </c>
      <c r="DV644" s="2" t="n">
        <v>100</v>
      </c>
      <c r="DW644" s="2" t="n">
        <v>100</v>
      </c>
      <c r="DX644" s="2" t="n">
        <v>0</v>
      </c>
      <c r="DY644" s="2" t="n">
        <v>100</v>
      </c>
      <c r="DZ644" s="2" t="n">
        <v>100</v>
      </c>
      <c r="EA644" s="2" t="n">
        <v>0</v>
      </c>
      <c r="EB644" s="2" t="n">
        <v>100</v>
      </c>
      <c r="EC644" s="2" t="n">
        <v>100</v>
      </c>
      <c r="ED644" s="2" t="n">
        <v>0</v>
      </c>
      <c r="EE644" s="2" t="n">
        <v>74.31</v>
      </c>
      <c r="EF644" s="2" t="n">
        <v>74.31</v>
      </c>
      <c r="EG644" s="2" t="n">
        <v>0</v>
      </c>
      <c r="EH644" s="2" t="n">
        <v>87.83</v>
      </c>
      <c r="EI644" s="2" t="n">
        <v>87.83</v>
      </c>
      <c r="EJ644" s="2" t="n">
        <v>0</v>
      </c>
      <c r="EK644" s="2" t="n">
        <v>95.20999999999999</v>
      </c>
      <c r="EL644" s="2" t="n">
        <v>95.20999999999999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04/06/2027</t>
        </is>
      </c>
      <c r="E645" s="2" t="inlineStr">
        <is>
          <t>23/05/2028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7.79</v>
      </c>
      <c r="CM645" s="2" t="n">
        <v>7.79</v>
      </c>
      <c r="CN645" s="2" t="n">
        <v>0</v>
      </c>
      <c r="CO645" s="2" t="n">
        <v>8.609999999999999</v>
      </c>
      <c r="CP645" s="2" t="n">
        <v>8.609999999999999</v>
      </c>
      <c r="CQ645" s="2" t="n">
        <v>0</v>
      </c>
      <c r="CR645" s="2" t="n">
        <v>19.03</v>
      </c>
      <c r="CS645" s="2" t="n">
        <v>19.03</v>
      </c>
      <c r="CT645" s="2" t="n">
        <v>0</v>
      </c>
      <c r="CU645" s="2" t="n">
        <v>22.48</v>
      </c>
      <c r="CV645" s="2" t="n">
        <v>22.48</v>
      </c>
      <c r="CW645" s="2" t="n">
        <v>0</v>
      </c>
      <c r="CX645" s="2" t="n">
        <v>28.05</v>
      </c>
      <c r="CY645" s="2" t="n">
        <v>28.05</v>
      </c>
      <c r="CZ645" s="2" t="n">
        <v>0</v>
      </c>
      <c r="DA645" s="2" t="n">
        <v>42.92</v>
      </c>
      <c r="DB645" s="2" t="n">
        <v>38.59</v>
      </c>
      <c r="DC645" s="2" t="n">
        <v>0</v>
      </c>
      <c r="DD645" s="2" t="n">
        <v>51.36</v>
      </c>
      <c r="DE645" s="2" t="n">
        <v>53.82</v>
      </c>
      <c r="DF645" s="2" t="n">
        <v>0</v>
      </c>
      <c r="DG645" s="2" t="n">
        <v>66.52</v>
      </c>
      <c r="DH645" s="2" t="n">
        <v>66.52</v>
      </c>
      <c r="DI645" s="2" t="n">
        <v>0</v>
      </c>
      <c r="DJ645" s="2" t="n">
        <v>74.31</v>
      </c>
      <c r="DK645" s="2" t="n">
        <v>74.31</v>
      </c>
      <c r="DL645" s="2" t="n">
        <v>0</v>
      </c>
      <c r="DM645" s="2" t="n">
        <v>87.83</v>
      </c>
      <c r="DN645" s="2" t="n">
        <v>87.83</v>
      </c>
      <c r="DO645" s="2" t="n">
        <v>0</v>
      </c>
      <c r="DP645" s="2" t="n">
        <v>95.20999999999999</v>
      </c>
      <c r="DQ645" s="2" t="n">
        <v>95.20999999999999</v>
      </c>
      <c r="DR645" s="2" t="n">
        <v>0</v>
      </c>
      <c r="DS645" s="2" t="n">
        <v>100</v>
      </c>
      <c r="DT645" s="2" t="n">
        <v>100</v>
      </c>
      <c r="DU645" s="2" t="n">
        <v>0</v>
      </c>
      <c r="DV645" s="2" t="n">
        <v>100</v>
      </c>
      <c r="DW645" s="2" t="n">
        <v>100</v>
      </c>
      <c r="DX645" s="2" t="n">
        <v>0</v>
      </c>
      <c r="DY645" s="2" t="n">
        <v>100</v>
      </c>
      <c r="DZ645" s="2" t="n">
        <v>100</v>
      </c>
      <c r="EA645" s="2" t="n">
        <v>0</v>
      </c>
      <c r="EB645" s="2" t="n">
        <v>100</v>
      </c>
      <c r="EC645" s="2" t="n">
        <v>100</v>
      </c>
      <c r="ED645" s="2" t="n">
        <v>0</v>
      </c>
      <c r="EE645" s="2" t="n">
        <v>74.31</v>
      </c>
      <c r="EF645" s="2" t="n">
        <v>74.31</v>
      </c>
      <c r="EG645" s="2" t="n">
        <v>0</v>
      </c>
      <c r="EH645" s="2" t="n">
        <v>87.83</v>
      </c>
      <c r="EI645" s="2" t="n">
        <v>87.83</v>
      </c>
      <c r="EJ645" s="2" t="n">
        <v>0</v>
      </c>
      <c r="EK645" s="2" t="n">
        <v>95.20999999999999</v>
      </c>
      <c r="EL645" s="2" t="n">
        <v>95.20999999999999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04/06/2027</t>
        </is>
      </c>
      <c r="E646" s="2" t="inlineStr">
        <is>
          <t>23/05/2028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7.79</v>
      </c>
      <c r="CM646" s="2" t="n">
        <v>7.79</v>
      </c>
      <c r="CN646" s="2" t="n">
        <v>0</v>
      </c>
      <c r="CO646" s="2" t="n">
        <v>8.609999999999999</v>
      </c>
      <c r="CP646" s="2" t="n">
        <v>8.609999999999999</v>
      </c>
      <c r="CQ646" s="2" t="n">
        <v>0</v>
      </c>
      <c r="CR646" s="2" t="n">
        <v>19.03</v>
      </c>
      <c r="CS646" s="2" t="n">
        <v>19.03</v>
      </c>
      <c r="CT646" s="2" t="n">
        <v>0</v>
      </c>
      <c r="CU646" s="2" t="n">
        <v>22.48</v>
      </c>
      <c r="CV646" s="2" t="n">
        <v>22.48</v>
      </c>
      <c r="CW646" s="2" t="n">
        <v>0</v>
      </c>
      <c r="CX646" s="2" t="n">
        <v>28.05</v>
      </c>
      <c r="CY646" s="2" t="n">
        <v>28.05</v>
      </c>
      <c r="CZ646" s="2" t="n">
        <v>0</v>
      </c>
      <c r="DA646" s="2" t="n">
        <v>42.92</v>
      </c>
      <c r="DB646" s="2" t="n">
        <v>38.59</v>
      </c>
      <c r="DC646" s="2" t="n">
        <v>0</v>
      </c>
      <c r="DD646" s="2" t="n">
        <v>51.36</v>
      </c>
      <c r="DE646" s="2" t="n">
        <v>53.82</v>
      </c>
      <c r="DF646" s="2" t="n">
        <v>0</v>
      </c>
      <c r="DG646" s="2" t="n">
        <v>66.52</v>
      </c>
      <c r="DH646" s="2" t="n">
        <v>66.52</v>
      </c>
      <c r="DI646" s="2" t="n">
        <v>0</v>
      </c>
      <c r="DJ646" s="2" t="n">
        <v>74.31</v>
      </c>
      <c r="DK646" s="2" t="n">
        <v>74.31</v>
      </c>
      <c r="DL646" s="2" t="n">
        <v>0</v>
      </c>
      <c r="DM646" s="2" t="n">
        <v>87.83</v>
      </c>
      <c r="DN646" s="2" t="n">
        <v>87.83</v>
      </c>
      <c r="DO646" s="2" t="n">
        <v>0</v>
      </c>
      <c r="DP646" s="2" t="n">
        <v>95.20999999999999</v>
      </c>
      <c r="DQ646" s="2" t="n">
        <v>95.20999999999999</v>
      </c>
      <c r="DR646" s="2" t="n">
        <v>0</v>
      </c>
      <c r="DS646" s="2" t="n">
        <v>100</v>
      </c>
      <c r="DT646" s="2" t="n">
        <v>100</v>
      </c>
      <c r="DU646" s="2" t="n">
        <v>0</v>
      </c>
      <c r="DV646" s="2" t="n">
        <v>100</v>
      </c>
      <c r="DW646" s="2" t="n">
        <v>100</v>
      </c>
      <c r="DX646" s="2" t="n">
        <v>0</v>
      </c>
      <c r="DY646" s="2" t="n">
        <v>100</v>
      </c>
      <c r="DZ646" s="2" t="n">
        <v>100</v>
      </c>
      <c r="EA646" s="2" t="n">
        <v>0</v>
      </c>
      <c r="EB646" s="2" t="n">
        <v>100</v>
      </c>
      <c r="EC646" s="2" t="n">
        <v>100</v>
      </c>
      <c r="ED646" s="2" t="n">
        <v>0</v>
      </c>
      <c r="EE646" s="2" t="n">
        <v>74.31</v>
      </c>
      <c r="EF646" s="2" t="n">
        <v>74.31</v>
      </c>
      <c r="EG646" s="2" t="n">
        <v>0</v>
      </c>
      <c r="EH646" s="2" t="n">
        <v>87.83</v>
      </c>
      <c r="EI646" s="2" t="n">
        <v>87.83</v>
      </c>
      <c r="EJ646" s="2" t="n">
        <v>0</v>
      </c>
      <c r="EK646" s="2" t="n">
        <v>95.20999999999999</v>
      </c>
      <c r="EL646" s="2" t="n">
        <v>95.20999999999999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04/06/2027</t>
        </is>
      </c>
      <c r="E647" s="2" t="inlineStr">
        <is>
          <t>23/05/2028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7.79</v>
      </c>
      <c r="CM647" s="2" t="n">
        <v>7.79</v>
      </c>
      <c r="CN647" s="2" t="n">
        <v>0</v>
      </c>
      <c r="CO647" s="2" t="n">
        <v>8.609999999999999</v>
      </c>
      <c r="CP647" s="2" t="n">
        <v>8.609999999999999</v>
      </c>
      <c r="CQ647" s="2" t="n">
        <v>0</v>
      </c>
      <c r="CR647" s="2" t="n">
        <v>19.03</v>
      </c>
      <c r="CS647" s="2" t="n">
        <v>19.03</v>
      </c>
      <c r="CT647" s="2" t="n">
        <v>0</v>
      </c>
      <c r="CU647" s="2" t="n">
        <v>22.48</v>
      </c>
      <c r="CV647" s="2" t="n">
        <v>22.48</v>
      </c>
      <c r="CW647" s="2" t="n">
        <v>0</v>
      </c>
      <c r="CX647" s="2" t="n">
        <v>28.05</v>
      </c>
      <c r="CY647" s="2" t="n">
        <v>28.05</v>
      </c>
      <c r="CZ647" s="2" t="n">
        <v>0</v>
      </c>
      <c r="DA647" s="2" t="n">
        <v>42.92</v>
      </c>
      <c r="DB647" s="2" t="n">
        <v>38.59</v>
      </c>
      <c r="DC647" s="2" t="n">
        <v>0</v>
      </c>
      <c r="DD647" s="2" t="n">
        <v>51.36</v>
      </c>
      <c r="DE647" s="2" t="n">
        <v>53.82</v>
      </c>
      <c r="DF647" s="2" t="n">
        <v>0</v>
      </c>
      <c r="DG647" s="2" t="n">
        <v>66.52</v>
      </c>
      <c r="DH647" s="2" t="n">
        <v>66.52</v>
      </c>
      <c r="DI647" s="2" t="n">
        <v>0</v>
      </c>
      <c r="DJ647" s="2" t="n">
        <v>74.31</v>
      </c>
      <c r="DK647" s="2" t="n">
        <v>74.31</v>
      </c>
      <c r="DL647" s="2" t="n">
        <v>0</v>
      </c>
      <c r="DM647" s="2" t="n">
        <v>87.83</v>
      </c>
      <c r="DN647" s="2" t="n">
        <v>87.83</v>
      </c>
      <c r="DO647" s="2" t="n">
        <v>0</v>
      </c>
      <c r="DP647" s="2" t="n">
        <v>95.20999999999999</v>
      </c>
      <c r="DQ647" s="2" t="n">
        <v>95.20999999999999</v>
      </c>
      <c r="DR647" s="2" t="n">
        <v>0</v>
      </c>
      <c r="DS647" s="2" t="n">
        <v>100</v>
      </c>
      <c r="DT647" s="2" t="n">
        <v>100</v>
      </c>
      <c r="DU647" s="2" t="n">
        <v>0</v>
      </c>
      <c r="DV647" s="2" t="n">
        <v>100</v>
      </c>
      <c r="DW647" s="2" t="n">
        <v>100</v>
      </c>
      <c r="DX647" s="2" t="n">
        <v>0</v>
      </c>
      <c r="DY647" s="2" t="n">
        <v>100</v>
      </c>
      <c r="DZ647" s="2" t="n">
        <v>100</v>
      </c>
      <c r="EA647" s="2" t="n">
        <v>0</v>
      </c>
      <c r="EB647" s="2" t="n">
        <v>100</v>
      </c>
      <c r="EC647" s="2" t="n">
        <v>100</v>
      </c>
      <c r="ED647" s="2" t="n">
        <v>0</v>
      </c>
      <c r="EE647" s="2" t="n">
        <v>74.31</v>
      </c>
      <c r="EF647" s="2" t="n">
        <v>74.31</v>
      </c>
      <c r="EG647" s="2" t="n">
        <v>0</v>
      </c>
      <c r="EH647" s="2" t="n">
        <v>87.83</v>
      </c>
      <c r="EI647" s="2" t="n">
        <v>87.83</v>
      </c>
      <c r="EJ647" s="2" t="n">
        <v>0</v>
      </c>
      <c r="EK647" s="2" t="n">
        <v>95.20999999999999</v>
      </c>
      <c r="EL647" s="2" t="n">
        <v>95.20999999999999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04/06/2027</t>
        </is>
      </c>
      <c r="E648" s="2" t="inlineStr">
        <is>
          <t>23/05/2028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7.79</v>
      </c>
      <c r="CM648" s="2" t="n">
        <v>7.79</v>
      </c>
      <c r="CN648" s="2" t="n">
        <v>0</v>
      </c>
      <c r="CO648" s="2" t="n">
        <v>8.609999999999999</v>
      </c>
      <c r="CP648" s="2" t="n">
        <v>8.609999999999999</v>
      </c>
      <c r="CQ648" s="2" t="n">
        <v>0</v>
      </c>
      <c r="CR648" s="2" t="n">
        <v>19.03</v>
      </c>
      <c r="CS648" s="2" t="n">
        <v>19.03</v>
      </c>
      <c r="CT648" s="2" t="n">
        <v>0</v>
      </c>
      <c r="CU648" s="2" t="n">
        <v>22.48</v>
      </c>
      <c r="CV648" s="2" t="n">
        <v>22.48</v>
      </c>
      <c r="CW648" s="2" t="n">
        <v>0</v>
      </c>
      <c r="CX648" s="2" t="n">
        <v>28.05</v>
      </c>
      <c r="CY648" s="2" t="n">
        <v>28.05</v>
      </c>
      <c r="CZ648" s="2" t="n">
        <v>0</v>
      </c>
      <c r="DA648" s="2" t="n">
        <v>42.92</v>
      </c>
      <c r="DB648" s="2" t="n">
        <v>38.59</v>
      </c>
      <c r="DC648" s="2" t="n">
        <v>0</v>
      </c>
      <c r="DD648" s="2" t="n">
        <v>51.36</v>
      </c>
      <c r="DE648" s="2" t="n">
        <v>53.82</v>
      </c>
      <c r="DF648" s="2" t="n">
        <v>0</v>
      </c>
      <c r="DG648" s="2" t="n">
        <v>66.52</v>
      </c>
      <c r="DH648" s="2" t="n">
        <v>66.52</v>
      </c>
      <c r="DI648" s="2" t="n">
        <v>0</v>
      </c>
      <c r="DJ648" s="2" t="n">
        <v>74.31</v>
      </c>
      <c r="DK648" s="2" t="n">
        <v>74.31</v>
      </c>
      <c r="DL648" s="2" t="n">
        <v>0</v>
      </c>
      <c r="DM648" s="2" t="n">
        <v>87.83</v>
      </c>
      <c r="DN648" s="2" t="n">
        <v>87.83</v>
      </c>
      <c r="DO648" s="2" t="n">
        <v>0</v>
      </c>
      <c r="DP648" s="2" t="n">
        <v>95.20999999999999</v>
      </c>
      <c r="DQ648" s="2" t="n">
        <v>95.20999999999999</v>
      </c>
      <c r="DR648" s="2" t="n">
        <v>0</v>
      </c>
      <c r="DS648" s="2" t="n">
        <v>100</v>
      </c>
      <c r="DT648" s="2" t="n">
        <v>100</v>
      </c>
      <c r="DU648" s="2" t="n">
        <v>0</v>
      </c>
      <c r="DV648" s="2" t="n">
        <v>100</v>
      </c>
      <c r="DW648" s="2" t="n">
        <v>100</v>
      </c>
      <c r="DX648" s="2" t="n">
        <v>0</v>
      </c>
      <c r="DY648" s="2" t="n">
        <v>100</v>
      </c>
      <c r="DZ648" s="2" t="n">
        <v>100</v>
      </c>
      <c r="EA648" s="2" t="n">
        <v>0</v>
      </c>
      <c r="EB648" s="2" t="n">
        <v>100</v>
      </c>
      <c r="EC648" s="2" t="n">
        <v>100</v>
      </c>
      <c r="ED648" s="2" t="n">
        <v>0</v>
      </c>
      <c r="EE648" s="2" t="n">
        <v>74.31</v>
      </c>
      <c r="EF648" s="2" t="n">
        <v>74.31</v>
      </c>
      <c r="EG648" s="2" t="n">
        <v>0</v>
      </c>
      <c r="EH648" s="2" t="n">
        <v>87.83</v>
      </c>
      <c r="EI648" s="2" t="n">
        <v>87.83</v>
      </c>
      <c r="EJ648" s="2" t="n">
        <v>0</v>
      </c>
      <c r="EK648" s="2" t="n">
        <v>95.20999999999999</v>
      </c>
      <c r="EL648" s="2" t="n">
        <v>95.20999999999999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04/06/2027</t>
        </is>
      </c>
      <c r="E649" s="2" t="inlineStr">
        <is>
          <t>23/05/2028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7.79</v>
      </c>
      <c r="CM649" s="2" t="n">
        <v>7.79</v>
      </c>
      <c r="CN649" s="2" t="n">
        <v>0</v>
      </c>
      <c r="CO649" s="2" t="n">
        <v>8.609999999999999</v>
      </c>
      <c r="CP649" s="2" t="n">
        <v>8.609999999999999</v>
      </c>
      <c r="CQ649" s="2" t="n">
        <v>0</v>
      </c>
      <c r="CR649" s="2" t="n">
        <v>19.03</v>
      </c>
      <c r="CS649" s="2" t="n">
        <v>19.03</v>
      </c>
      <c r="CT649" s="2" t="n">
        <v>0</v>
      </c>
      <c r="CU649" s="2" t="n">
        <v>22.48</v>
      </c>
      <c r="CV649" s="2" t="n">
        <v>22.48</v>
      </c>
      <c r="CW649" s="2" t="n">
        <v>0</v>
      </c>
      <c r="CX649" s="2" t="n">
        <v>28.05</v>
      </c>
      <c r="CY649" s="2" t="n">
        <v>28.05</v>
      </c>
      <c r="CZ649" s="2" t="n">
        <v>0</v>
      </c>
      <c r="DA649" s="2" t="n">
        <v>42.92</v>
      </c>
      <c r="DB649" s="2" t="n">
        <v>38.59</v>
      </c>
      <c r="DC649" s="2" t="n">
        <v>0</v>
      </c>
      <c r="DD649" s="2" t="n">
        <v>51.36</v>
      </c>
      <c r="DE649" s="2" t="n">
        <v>53.82</v>
      </c>
      <c r="DF649" s="2" t="n">
        <v>0</v>
      </c>
      <c r="DG649" s="2" t="n">
        <v>66.52</v>
      </c>
      <c r="DH649" s="2" t="n">
        <v>66.52</v>
      </c>
      <c r="DI649" s="2" t="n">
        <v>0</v>
      </c>
      <c r="DJ649" s="2" t="n">
        <v>74.31</v>
      </c>
      <c r="DK649" s="2" t="n">
        <v>74.31</v>
      </c>
      <c r="DL649" s="2" t="n">
        <v>0</v>
      </c>
      <c r="DM649" s="2" t="n">
        <v>87.83</v>
      </c>
      <c r="DN649" s="2" t="n">
        <v>87.83</v>
      </c>
      <c r="DO649" s="2" t="n">
        <v>0</v>
      </c>
      <c r="DP649" s="2" t="n">
        <v>95.20999999999999</v>
      </c>
      <c r="DQ649" s="2" t="n">
        <v>95.20999999999999</v>
      </c>
      <c r="DR649" s="2" t="n">
        <v>0</v>
      </c>
      <c r="DS649" s="2" t="n">
        <v>100</v>
      </c>
      <c r="DT649" s="2" t="n">
        <v>100</v>
      </c>
      <c r="DU649" s="2" t="n">
        <v>0</v>
      </c>
      <c r="DV649" s="2" t="n">
        <v>100</v>
      </c>
      <c r="DW649" s="2" t="n">
        <v>100</v>
      </c>
      <c r="DX649" s="2" t="n">
        <v>0</v>
      </c>
      <c r="DY649" s="2" t="n">
        <v>100</v>
      </c>
      <c r="DZ649" s="2" t="n">
        <v>100</v>
      </c>
      <c r="EA649" s="2" t="n">
        <v>0</v>
      </c>
      <c r="EB649" s="2" t="n">
        <v>100</v>
      </c>
      <c r="EC649" s="2" t="n">
        <v>100</v>
      </c>
      <c r="ED649" s="2" t="n">
        <v>0</v>
      </c>
      <c r="EE649" s="2" t="n">
        <v>74.31</v>
      </c>
      <c r="EF649" s="2" t="n">
        <v>74.31</v>
      </c>
      <c r="EG649" s="2" t="n">
        <v>0</v>
      </c>
      <c r="EH649" s="2" t="n">
        <v>87.83</v>
      </c>
      <c r="EI649" s="2" t="n">
        <v>87.83</v>
      </c>
      <c r="EJ649" s="2" t="n">
        <v>0</v>
      </c>
      <c r="EK649" s="2" t="n">
        <v>95.20999999999999</v>
      </c>
      <c r="EL649" s="2" t="n">
        <v>95.20999999999999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04/06/2027</t>
        </is>
      </c>
      <c r="E650" s="2" t="inlineStr">
        <is>
          <t>23/05/2028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7.79</v>
      </c>
      <c r="CM650" s="2" t="n">
        <v>7.79</v>
      </c>
      <c r="CN650" s="2" t="n">
        <v>0</v>
      </c>
      <c r="CO650" s="2" t="n">
        <v>8.609999999999999</v>
      </c>
      <c r="CP650" s="2" t="n">
        <v>8.609999999999999</v>
      </c>
      <c r="CQ650" s="2" t="n">
        <v>0</v>
      </c>
      <c r="CR650" s="2" t="n">
        <v>19.03</v>
      </c>
      <c r="CS650" s="2" t="n">
        <v>19.03</v>
      </c>
      <c r="CT650" s="2" t="n">
        <v>0</v>
      </c>
      <c r="CU650" s="2" t="n">
        <v>22.48</v>
      </c>
      <c r="CV650" s="2" t="n">
        <v>22.48</v>
      </c>
      <c r="CW650" s="2" t="n">
        <v>0</v>
      </c>
      <c r="CX650" s="2" t="n">
        <v>28.05</v>
      </c>
      <c r="CY650" s="2" t="n">
        <v>28.05</v>
      </c>
      <c r="CZ650" s="2" t="n">
        <v>0</v>
      </c>
      <c r="DA650" s="2" t="n">
        <v>42.92</v>
      </c>
      <c r="DB650" s="2" t="n">
        <v>38.59</v>
      </c>
      <c r="DC650" s="2" t="n">
        <v>0</v>
      </c>
      <c r="DD650" s="2" t="n">
        <v>51.36</v>
      </c>
      <c r="DE650" s="2" t="n">
        <v>53.82</v>
      </c>
      <c r="DF650" s="2" t="n">
        <v>0</v>
      </c>
      <c r="DG650" s="2" t="n">
        <v>66.52</v>
      </c>
      <c r="DH650" s="2" t="n">
        <v>66.52</v>
      </c>
      <c r="DI650" s="2" t="n">
        <v>0</v>
      </c>
      <c r="DJ650" s="2" t="n">
        <v>74.31</v>
      </c>
      <c r="DK650" s="2" t="n">
        <v>74.31</v>
      </c>
      <c r="DL650" s="2" t="n">
        <v>0</v>
      </c>
      <c r="DM650" s="2" t="n">
        <v>87.83</v>
      </c>
      <c r="DN650" s="2" t="n">
        <v>87.83</v>
      </c>
      <c r="DO650" s="2" t="n">
        <v>0</v>
      </c>
      <c r="DP650" s="2" t="n">
        <v>95.20999999999999</v>
      </c>
      <c r="DQ650" s="2" t="n">
        <v>95.20999999999999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74.31</v>
      </c>
      <c r="EF650" s="2" t="n">
        <v>74.31</v>
      </c>
      <c r="EG650" s="2" t="n">
        <v>0</v>
      </c>
      <c r="EH650" s="2" t="n">
        <v>87.83</v>
      </c>
      <c r="EI650" s="2" t="n">
        <v>87.83</v>
      </c>
      <c r="EJ650" s="2" t="n">
        <v>0</v>
      </c>
      <c r="EK650" s="2" t="n">
        <v>95.20999999999999</v>
      </c>
      <c r="EL650" s="2" t="n">
        <v>95.20999999999999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04/06/2027</t>
        </is>
      </c>
      <c r="E651" s="2" t="inlineStr">
        <is>
          <t>23/05/2028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7.79</v>
      </c>
      <c r="CM651" s="2" t="n">
        <v>7.79</v>
      </c>
      <c r="CN651" s="2" t="n">
        <v>0</v>
      </c>
      <c r="CO651" s="2" t="n">
        <v>8.609999999999999</v>
      </c>
      <c r="CP651" s="2" t="n">
        <v>8.609999999999999</v>
      </c>
      <c r="CQ651" s="2" t="n">
        <v>0</v>
      </c>
      <c r="CR651" s="2" t="n">
        <v>19.03</v>
      </c>
      <c r="CS651" s="2" t="n">
        <v>19.03</v>
      </c>
      <c r="CT651" s="2" t="n">
        <v>0</v>
      </c>
      <c r="CU651" s="2" t="n">
        <v>22.48</v>
      </c>
      <c r="CV651" s="2" t="n">
        <v>22.48</v>
      </c>
      <c r="CW651" s="2" t="n">
        <v>0</v>
      </c>
      <c r="CX651" s="2" t="n">
        <v>28.05</v>
      </c>
      <c r="CY651" s="2" t="n">
        <v>28.05</v>
      </c>
      <c r="CZ651" s="2" t="n">
        <v>0</v>
      </c>
      <c r="DA651" s="2" t="n">
        <v>42.92</v>
      </c>
      <c r="DB651" s="2" t="n">
        <v>38.59</v>
      </c>
      <c r="DC651" s="2" t="n">
        <v>0</v>
      </c>
      <c r="DD651" s="2" t="n">
        <v>51.36</v>
      </c>
      <c r="DE651" s="2" t="n">
        <v>53.82</v>
      </c>
      <c r="DF651" s="2" t="n">
        <v>0</v>
      </c>
      <c r="DG651" s="2" t="n">
        <v>66.52</v>
      </c>
      <c r="DH651" s="2" t="n">
        <v>66.52</v>
      </c>
      <c r="DI651" s="2" t="n">
        <v>0</v>
      </c>
      <c r="DJ651" s="2" t="n">
        <v>74.31</v>
      </c>
      <c r="DK651" s="2" t="n">
        <v>74.31</v>
      </c>
      <c r="DL651" s="2" t="n">
        <v>0</v>
      </c>
      <c r="DM651" s="2" t="n">
        <v>87.83</v>
      </c>
      <c r="DN651" s="2" t="n">
        <v>87.83</v>
      </c>
      <c r="DO651" s="2" t="n">
        <v>0</v>
      </c>
      <c r="DP651" s="2" t="n">
        <v>95.20999999999999</v>
      </c>
      <c r="DQ651" s="2" t="n">
        <v>95.20999999999999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74.31</v>
      </c>
      <c r="EF651" s="2" t="n">
        <v>74.31</v>
      </c>
      <c r="EG651" s="2" t="n">
        <v>0</v>
      </c>
      <c r="EH651" s="2" t="n">
        <v>87.83</v>
      </c>
      <c r="EI651" s="2" t="n">
        <v>87.83</v>
      </c>
      <c r="EJ651" s="2" t="n">
        <v>0</v>
      </c>
      <c r="EK651" s="2" t="n">
        <v>95.20999999999999</v>
      </c>
      <c r="EL651" s="2" t="n">
        <v>95.20999999999999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04/06/2027</t>
        </is>
      </c>
      <c r="E652" s="2" t="inlineStr">
        <is>
          <t>23/05/2028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7.79</v>
      </c>
      <c r="CM652" s="2" t="n">
        <v>7.79</v>
      </c>
      <c r="CN652" s="2" t="n">
        <v>0</v>
      </c>
      <c r="CO652" s="2" t="n">
        <v>8.609999999999999</v>
      </c>
      <c r="CP652" s="2" t="n">
        <v>8.609999999999999</v>
      </c>
      <c r="CQ652" s="2" t="n">
        <v>0</v>
      </c>
      <c r="CR652" s="2" t="n">
        <v>19.03</v>
      </c>
      <c r="CS652" s="2" t="n">
        <v>19.03</v>
      </c>
      <c r="CT652" s="2" t="n">
        <v>0</v>
      </c>
      <c r="CU652" s="2" t="n">
        <v>22.48</v>
      </c>
      <c r="CV652" s="2" t="n">
        <v>22.48</v>
      </c>
      <c r="CW652" s="2" t="n">
        <v>0</v>
      </c>
      <c r="CX652" s="2" t="n">
        <v>28.05</v>
      </c>
      <c r="CY652" s="2" t="n">
        <v>28.05</v>
      </c>
      <c r="CZ652" s="2" t="n">
        <v>0</v>
      </c>
      <c r="DA652" s="2" t="n">
        <v>42.92</v>
      </c>
      <c r="DB652" s="2" t="n">
        <v>38.59</v>
      </c>
      <c r="DC652" s="2" t="n">
        <v>0</v>
      </c>
      <c r="DD652" s="2" t="n">
        <v>51.36</v>
      </c>
      <c r="DE652" s="2" t="n">
        <v>53.82</v>
      </c>
      <c r="DF652" s="2" t="n">
        <v>0</v>
      </c>
      <c r="DG652" s="2" t="n">
        <v>66.52</v>
      </c>
      <c r="DH652" s="2" t="n">
        <v>66.52</v>
      </c>
      <c r="DI652" s="2" t="n">
        <v>0</v>
      </c>
      <c r="DJ652" s="2" t="n">
        <v>74.31</v>
      </c>
      <c r="DK652" s="2" t="n">
        <v>74.31</v>
      </c>
      <c r="DL652" s="2" t="n">
        <v>0</v>
      </c>
      <c r="DM652" s="2" t="n">
        <v>87.83</v>
      </c>
      <c r="DN652" s="2" t="n">
        <v>87.83</v>
      </c>
      <c r="DO652" s="2" t="n">
        <v>0</v>
      </c>
      <c r="DP652" s="2" t="n">
        <v>95.20999999999999</v>
      </c>
      <c r="DQ652" s="2" t="n">
        <v>95.20999999999999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74.31</v>
      </c>
      <c r="EF652" s="2" t="n">
        <v>74.31</v>
      </c>
      <c r="EG652" s="2" t="n">
        <v>0</v>
      </c>
      <c r="EH652" s="2" t="n">
        <v>87.83</v>
      </c>
      <c r="EI652" s="2" t="n">
        <v>87.83</v>
      </c>
      <c r="EJ652" s="2" t="n">
        <v>0</v>
      </c>
      <c r="EK652" s="2" t="n">
        <v>95.20999999999999</v>
      </c>
      <c r="EL652" s="2" t="n">
        <v>95.20999999999999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04/06/2027</t>
        </is>
      </c>
      <c r="E653" s="2" t="inlineStr">
        <is>
          <t>23/05/2028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7.79</v>
      </c>
      <c r="CM653" s="2" t="n">
        <v>7.79</v>
      </c>
      <c r="CN653" s="2" t="n">
        <v>0</v>
      </c>
      <c r="CO653" s="2" t="n">
        <v>8.609999999999999</v>
      </c>
      <c r="CP653" s="2" t="n">
        <v>8.609999999999999</v>
      </c>
      <c r="CQ653" s="2" t="n">
        <v>0</v>
      </c>
      <c r="CR653" s="2" t="n">
        <v>19.03</v>
      </c>
      <c r="CS653" s="2" t="n">
        <v>19.03</v>
      </c>
      <c r="CT653" s="2" t="n">
        <v>0</v>
      </c>
      <c r="CU653" s="2" t="n">
        <v>22.48</v>
      </c>
      <c r="CV653" s="2" t="n">
        <v>22.48</v>
      </c>
      <c r="CW653" s="2" t="n">
        <v>0</v>
      </c>
      <c r="CX653" s="2" t="n">
        <v>28.05</v>
      </c>
      <c r="CY653" s="2" t="n">
        <v>28.05</v>
      </c>
      <c r="CZ653" s="2" t="n">
        <v>0</v>
      </c>
      <c r="DA653" s="2" t="n">
        <v>42.92</v>
      </c>
      <c r="DB653" s="2" t="n">
        <v>38.59</v>
      </c>
      <c r="DC653" s="2" t="n">
        <v>0</v>
      </c>
      <c r="DD653" s="2" t="n">
        <v>51.36</v>
      </c>
      <c r="DE653" s="2" t="n">
        <v>53.82</v>
      </c>
      <c r="DF653" s="2" t="n">
        <v>0</v>
      </c>
      <c r="DG653" s="2" t="n">
        <v>66.52</v>
      </c>
      <c r="DH653" s="2" t="n">
        <v>66.52</v>
      </c>
      <c r="DI653" s="2" t="n">
        <v>0</v>
      </c>
      <c r="DJ653" s="2" t="n">
        <v>74.31</v>
      </c>
      <c r="DK653" s="2" t="n">
        <v>74.31</v>
      </c>
      <c r="DL653" s="2" t="n">
        <v>0</v>
      </c>
      <c r="DM653" s="2" t="n">
        <v>87.83</v>
      </c>
      <c r="DN653" s="2" t="n">
        <v>87.83</v>
      </c>
      <c r="DO653" s="2" t="n">
        <v>0</v>
      </c>
      <c r="DP653" s="2" t="n">
        <v>95.20999999999999</v>
      </c>
      <c r="DQ653" s="2" t="n">
        <v>95.20999999999999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74.31</v>
      </c>
      <c r="EF653" s="2" t="n">
        <v>74.31</v>
      </c>
      <c r="EG653" s="2" t="n">
        <v>0</v>
      </c>
      <c r="EH653" s="2" t="n">
        <v>87.83</v>
      </c>
      <c r="EI653" s="2" t="n">
        <v>87.83</v>
      </c>
      <c r="EJ653" s="2" t="n">
        <v>0</v>
      </c>
      <c r="EK653" s="2" t="n">
        <v>95.20999999999999</v>
      </c>
      <c r="EL653" s="2" t="n">
        <v>95.20999999999999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04/06/2027</t>
        </is>
      </c>
      <c r="E654" s="2" t="inlineStr">
        <is>
          <t>23/05/2028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7.79</v>
      </c>
      <c r="CM654" s="2" t="n">
        <v>7.79</v>
      </c>
      <c r="CN654" s="2" t="n">
        <v>0</v>
      </c>
      <c r="CO654" s="2" t="n">
        <v>8.609999999999999</v>
      </c>
      <c r="CP654" s="2" t="n">
        <v>8.609999999999999</v>
      </c>
      <c r="CQ654" s="2" t="n">
        <v>0</v>
      </c>
      <c r="CR654" s="2" t="n">
        <v>19.03</v>
      </c>
      <c r="CS654" s="2" t="n">
        <v>19.03</v>
      </c>
      <c r="CT654" s="2" t="n">
        <v>0</v>
      </c>
      <c r="CU654" s="2" t="n">
        <v>22.48</v>
      </c>
      <c r="CV654" s="2" t="n">
        <v>22.48</v>
      </c>
      <c r="CW654" s="2" t="n">
        <v>0</v>
      </c>
      <c r="CX654" s="2" t="n">
        <v>28.05</v>
      </c>
      <c r="CY654" s="2" t="n">
        <v>28.05</v>
      </c>
      <c r="CZ654" s="2" t="n">
        <v>0</v>
      </c>
      <c r="DA654" s="2" t="n">
        <v>42.92</v>
      </c>
      <c r="DB654" s="2" t="n">
        <v>38.59</v>
      </c>
      <c r="DC654" s="2" t="n">
        <v>0</v>
      </c>
      <c r="DD654" s="2" t="n">
        <v>51.36</v>
      </c>
      <c r="DE654" s="2" t="n">
        <v>53.82</v>
      </c>
      <c r="DF654" s="2" t="n">
        <v>0</v>
      </c>
      <c r="DG654" s="2" t="n">
        <v>66.52</v>
      </c>
      <c r="DH654" s="2" t="n">
        <v>66.52</v>
      </c>
      <c r="DI654" s="2" t="n">
        <v>0</v>
      </c>
      <c r="DJ654" s="2" t="n">
        <v>74.31</v>
      </c>
      <c r="DK654" s="2" t="n">
        <v>74.31</v>
      </c>
      <c r="DL654" s="2" t="n">
        <v>0</v>
      </c>
      <c r="DM654" s="2" t="n">
        <v>87.83</v>
      </c>
      <c r="DN654" s="2" t="n">
        <v>87.83</v>
      </c>
      <c r="DO654" s="2" t="n">
        <v>0</v>
      </c>
      <c r="DP654" s="2" t="n">
        <v>95.20999999999999</v>
      </c>
      <c r="DQ654" s="2" t="n">
        <v>95.20999999999999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74.31</v>
      </c>
      <c r="EF654" s="2" t="n">
        <v>74.31</v>
      </c>
      <c r="EG654" s="2" t="n">
        <v>0</v>
      </c>
      <c r="EH654" s="2" t="n">
        <v>87.83</v>
      </c>
      <c r="EI654" s="2" t="n">
        <v>87.83</v>
      </c>
      <c r="EJ654" s="2" t="n">
        <v>0</v>
      </c>
      <c r="EK654" s="2" t="n">
        <v>95.20999999999999</v>
      </c>
      <c r="EL654" s="2" t="n">
        <v>95.20999999999999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04/06/2027</t>
        </is>
      </c>
      <c r="E655" s="2" t="inlineStr">
        <is>
          <t>23/05/2028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7.79</v>
      </c>
      <c r="CM655" s="2" t="n">
        <v>7.79</v>
      </c>
      <c r="CN655" s="2" t="n">
        <v>0</v>
      </c>
      <c r="CO655" s="2" t="n">
        <v>8.609999999999999</v>
      </c>
      <c r="CP655" s="2" t="n">
        <v>8.609999999999999</v>
      </c>
      <c r="CQ655" s="2" t="n">
        <v>0</v>
      </c>
      <c r="CR655" s="2" t="n">
        <v>19.03</v>
      </c>
      <c r="CS655" s="2" t="n">
        <v>19.03</v>
      </c>
      <c r="CT655" s="2" t="n">
        <v>0</v>
      </c>
      <c r="CU655" s="2" t="n">
        <v>22.48</v>
      </c>
      <c r="CV655" s="2" t="n">
        <v>22.48</v>
      </c>
      <c r="CW655" s="2" t="n">
        <v>0</v>
      </c>
      <c r="CX655" s="2" t="n">
        <v>28.05</v>
      </c>
      <c r="CY655" s="2" t="n">
        <v>28.05</v>
      </c>
      <c r="CZ655" s="2" t="n">
        <v>0</v>
      </c>
      <c r="DA655" s="2" t="n">
        <v>42.92</v>
      </c>
      <c r="DB655" s="2" t="n">
        <v>38.59</v>
      </c>
      <c r="DC655" s="2" t="n">
        <v>0</v>
      </c>
      <c r="DD655" s="2" t="n">
        <v>51.36</v>
      </c>
      <c r="DE655" s="2" t="n">
        <v>53.82</v>
      </c>
      <c r="DF655" s="2" t="n">
        <v>0</v>
      </c>
      <c r="DG655" s="2" t="n">
        <v>66.52</v>
      </c>
      <c r="DH655" s="2" t="n">
        <v>66.52</v>
      </c>
      <c r="DI655" s="2" t="n">
        <v>0</v>
      </c>
      <c r="DJ655" s="2" t="n">
        <v>74.31</v>
      </c>
      <c r="DK655" s="2" t="n">
        <v>74.31</v>
      </c>
      <c r="DL655" s="2" t="n">
        <v>0</v>
      </c>
      <c r="DM655" s="2" t="n">
        <v>87.83</v>
      </c>
      <c r="DN655" s="2" t="n">
        <v>87.83</v>
      </c>
      <c r="DO655" s="2" t="n">
        <v>0</v>
      </c>
      <c r="DP655" s="2" t="n">
        <v>95.20999999999999</v>
      </c>
      <c r="DQ655" s="2" t="n">
        <v>95.20999999999999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74.31</v>
      </c>
      <c r="EF655" s="2" t="n">
        <v>74.31</v>
      </c>
      <c r="EG655" s="2" t="n">
        <v>0</v>
      </c>
      <c r="EH655" s="2" t="n">
        <v>87.83</v>
      </c>
      <c r="EI655" s="2" t="n">
        <v>87.83</v>
      </c>
      <c r="EJ655" s="2" t="n">
        <v>0</v>
      </c>
      <c r="EK655" s="2" t="n">
        <v>95.20999999999999</v>
      </c>
      <c r="EL655" s="2" t="n">
        <v>95.20999999999999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04/06/2027</t>
        </is>
      </c>
      <c r="E656" s="2" t="inlineStr">
        <is>
          <t>23/05/2028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7.79</v>
      </c>
      <c r="CM656" s="2" t="n">
        <v>7.79</v>
      </c>
      <c r="CN656" s="2" t="n">
        <v>0</v>
      </c>
      <c r="CO656" s="2" t="n">
        <v>8.609999999999999</v>
      </c>
      <c r="CP656" s="2" t="n">
        <v>8.609999999999999</v>
      </c>
      <c r="CQ656" s="2" t="n">
        <v>0</v>
      </c>
      <c r="CR656" s="2" t="n">
        <v>19.03</v>
      </c>
      <c r="CS656" s="2" t="n">
        <v>19.03</v>
      </c>
      <c r="CT656" s="2" t="n">
        <v>0</v>
      </c>
      <c r="CU656" s="2" t="n">
        <v>22.48</v>
      </c>
      <c r="CV656" s="2" t="n">
        <v>22.48</v>
      </c>
      <c r="CW656" s="2" t="n">
        <v>0</v>
      </c>
      <c r="CX656" s="2" t="n">
        <v>28.05</v>
      </c>
      <c r="CY656" s="2" t="n">
        <v>28.05</v>
      </c>
      <c r="CZ656" s="2" t="n">
        <v>0</v>
      </c>
      <c r="DA656" s="2" t="n">
        <v>42.92</v>
      </c>
      <c r="DB656" s="2" t="n">
        <v>38.59</v>
      </c>
      <c r="DC656" s="2" t="n">
        <v>0</v>
      </c>
      <c r="DD656" s="2" t="n">
        <v>51.36</v>
      </c>
      <c r="DE656" s="2" t="n">
        <v>53.82</v>
      </c>
      <c r="DF656" s="2" t="n">
        <v>0</v>
      </c>
      <c r="DG656" s="2" t="n">
        <v>66.52</v>
      </c>
      <c r="DH656" s="2" t="n">
        <v>66.52</v>
      </c>
      <c r="DI656" s="2" t="n">
        <v>0</v>
      </c>
      <c r="DJ656" s="2" t="n">
        <v>74.31</v>
      </c>
      <c r="DK656" s="2" t="n">
        <v>74.31</v>
      </c>
      <c r="DL656" s="2" t="n">
        <v>0</v>
      </c>
      <c r="DM656" s="2" t="n">
        <v>87.83</v>
      </c>
      <c r="DN656" s="2" t="n">
        <v>87.83</v>
      </c>
      <c r="DO656" s="2" t="n">
        <v>0</v>
      </c>
      <c r="DP656" s="2" t="n">
        <v>95.20999999999999</v>
      </c>
      <c r="DQ656" s="2" t="n">
        <v>95.20999999999999</v>
      </c>
      <c r="DR656" s="2" t="n">
        <v>0</v>
      </c>
      <c r="DS656" s="2" t="n">
        <v>100</v>
      </c>
      <c r="DT656" s="2" t="n">
        <v>100</v>
      </c>
      <c r="DU656" s="2" t="n">
        <v>0</v>
      </c>
      <c r="DV656" s="2" t="n">
        <v>100</v>
      </c>
      <c r="DW656" s="2" t="n">
        <v>100</v>
      </c>
      <c r="DX656" s="2" t="n">
        <v>0</v>
      </c>
      <c r="DY656" s="2" t="n">
        <v>100</v>
      </c>
      <c r="DZ656" s="2" t="n">
        <v>100</v>
      </c>
      <c r="EA656" s="2" t="n">
        <v>0</v>
      </c>
      <c r="EB656" s="2" t="n">
        <v>100</v>
      </c>
      <c r="EC656" s="2" t="n">
        <v>100</v>
      </c>
      <c r="ED656" s="2" t="n">
        <v>0</v>
      </c>
      <c r="EE656" s="2" t="n">
        <v>74.31</v>
      </c>
      <c r="EF656" s="2" t="n">
        <v>74.31</v>
      </c>
      <c r="EG656" s="2" t="n">
        <v>0</v>
      </c>
      <c r="EH656" s="2" t="n">
        <v>87.83</v>
      </c>
      <c r="EI656" s="2" t="n">
        <v>87.83</v>
      </c>
      <c r="EJ656" s="2" t="n">
        <v>0</v>
      </c>
      <c r="EK656" s="2" t="n">
        <v>95.20999999999999</v>
      </c>
      <c r="EL656" s="2" t="n">
        <v>95.20999999999999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0.09</v>
      </c>
      <c r="BC657" s="2" t="n">
        <v>0.09</v>
      </c>
      <c r="BD657" s="2" t="n">
        <v>0</v>
      </c>
      <c r="BE657" s="2" t="n">
        <v>0.3</v>
      </c>
      <c r="BF657" s="2" t="n">
        <v>0.3</v>
      </c>
      <c r="BG657" s="2" t="n">
        <v>0.32</v>
      </c>
      <c r="BH657" s="2" t="n">
        <v>0.49</v>
      </c>
      <c r="BI657" s="2" t="n">
        <v>0.49</v>
      </c>
      <c r="BJ657" s="2" t="n">
        <v>0.44</v>
      </c>
      <c r="BK657" s="2" t="n">
        <v>0.54</v>
      </c>
      <c r="BL657" s="2" t="n">
        <v>0.54</v>
      </c>
      <c r="BM657" s="2" t="n">
        <v>0.44</v>
      </c>
      <c r="BN657" s="2" t="n">
        <v>0.54</v>
      </c>
      <c r="BO657" s="2" t="n">
        <v>0.8</v>
      </c>
      <c r="BP657" s="2" t="n">
        <v>0.44</v>
      </c>
      <c r="BQ657" s="2" t="n">
        <v>0.87</v>
      </c>
      <c r="BR657" s="2" t="n">
        <v>4.44</v>
      </c>
      <c r="BS657" s="2" t="n">
        <v>0.44</v>
      </c>
      <c r="BT657" s="2" t="n">
        <v>3.81</v>
      </c>
      <c r="BU657" s="2" t="n">
        <v>8.41</v>
      </c>
      <c r="BV657" s="2" t="n">
        <v>0.44</v>
      </c>
      <c r="BW657" s="2" t="n">
        <v>12.04</v>
      </c>
      <c r="BX657" s="2" t="n">
        <v>15.79</v>
      </c>
      <c r="BY657" s="2" t="n">
        <v>0.44</v>
      </c>
      <c r="BZ657" s="2" t="n">
        <v>18.56</v>
      </c>
      <c r="CA657" s="2" t="n">
        <v>20.94</v>
      </c>
      <c r="CB657" s="2" t="n">
        <v>0.44</v>
      </c>
      <c r="CC657" s="2" t="n">
        <v>21.45</v>
      </c>
      <c r="CD657" s="2" t="n">
        <v>23.83</v>
      </c>
      <c r="CE657" s="2" t="n">
        <v>0.44</v>
      </c>
      <c r="CF657" s="2" t="n">
        <v>24.67</v>
      </c>
      <c r="CG657" s="2" t="n">
        <v>27.05</v>
      </c>
      <c r="CH657" s="2" t="n">
        <v>0.44</v>
      </c>
      <c r="CI657" s="2" t="n">
        <v>32.25</v>
      </c>
      <c r="CJ657" s="2" t="n">
        <v>34.63</v>
      </c>
      <c r="CK657" s="2" t="n">
        <v>0.44</v>
      </c>
      <c r="CL657" s="2" t="n">
        <v>43.33</v>
      </c>
      <c r="CM657" s="2" t="n">
        <v>45.71</v>
      </c>
      <c r="CN657" s="2" t="n">
        <v>0.44</v>
      </c>
      <c r="CO657" s="2" t="n">
        <v>53.54</v>
      </c>
      <c r="CP657" s="2" t="n">
        <v>53.75</v>
      </c>
      <c r="CQ657" s="2" t="n">
        <v>0.44</v>
      </c>
      <c r="CR657" s="2" t="n">
        <v>63.75</v>
      </c>
      <c r="CS657" s="2" t="n">
        <v>64.39</v>
      </c>
      <c r="CT657" s="2" t="n">
        <v>0.44</v>
      </c>
      <c r="CU657" s="2" t="n">
        <v>68.17</v>
      </c>
      <c r="CV657" s="2" t="n">
        <v>70.55</v>
      </c>
      <c r="CW657" s="2" t="n">
        <v>0.44</v>
      </c>
      <c r="CX657" s="2" t="n">
        <v>78.04000000000001</v>
      </c>
      <c r="CY657" s="2" t="n">
        <v>80.42</v>
      </c>
      <c r="CZ657" s="2" t="n">
        <v>0.44</v>
      </c>
      <c r="DA657" s="2" t="n">
        <v>86.14</v>
      </c>
      <c r="DB657" s="2" t="n">
        <v>88.52</v>
      </c>
      <c r="DC657" s="2" t="n">
        <v>0.44</v>
      </c>
      <c r="DD657" s="2" t="n">
        <v>90.31999999999999</v>
      </c>
      <c r="DE657" s="2" t="n">
        <v>92.7</v>
      </c>
      <c r="DF657" s="2" t="n">
        <v>0.44</v>
      </c>
      <c r="DG657" s="2" t="n">
        <v>97.02</v>
      </c>
      <c r="DH657" s="2" t="n">
        <v>99.40000000000001</v>
      </c>
      <c r="DI657" s="2" t="n">
        <v>0.44</v>
      </c>
      <c r="DJ657" s="2" t="n">
        <v>97.02</v>
      </c>
      <c r="DK657" s="2" t="n">
        <v>99.40000000000001</v>
      </c>
      <c r="DL657" s="2" t="n">
        <v>0.44</v>
      </c>
      <c r="DM657" s="2" t="n">
        <v>97.08</v>
      </c>
      <c r="DN657" s="2" t="n">
        <v>99.45999999999999</v>
      </c>
      <c r="DO657" s="2" t="n">
        <v>0.44</v>
      </c>
      <c r="DP657" s="2" t="n">
        <v>97.63</v>
      </c>
      <c r="DQ657" s="2" t="n">
        <v>100.01</v>
      </c>
      <c r="DR657" s="2" t="n">
        <v>0.44</v>
      </c>
      <c r="DS657" s="2" t="n">
        <v>97.63</v>
      </c>
      <c r="DT657" s="2" t="n">
        <v>100.01</v>
      </c>
      <c r="DU657" s="2" t="n">
        <v>0.44</v>
      </c>
      <c r="DV657" s="2" t="n">
        <v>97.63</v>
      </c>
      <c r="DW657" s="2" t="n">
        <v>100.01</v>
      </c>
      <c r="DX657" s="2" t="n">
        <v>0.44</v>
      </c>
      <c r="DY657" s="2" t="n">
        <v>97.63</v>
      </c>
      <c r="DZ657" s="2" t="n">
        <v>100.01</v>
      </c>
      <c r="EA657" s="2" t="n">
        <v>0.44</v>
      </c>
      <c r="EB657" s="2" t="n">
        <v>97.63</v>
      </c>
      <c r="EC657" s="2" t="n">
        <v>100.01</v>
      </c>
      <c r="ED657" s="2" t="n">
        <v>0.44</v>
      </c>
      <c r="EE657" s="2" t="n">
        <v>97.02</v>
      </c>
      <c r="EF657" s="2" t="n">
        <v>99.40000000000001</v>
      </c>
      <c r="EG657" s="2" t="n">
        <v>0.44</v>
      </c>
      <c r="EH657" s="2" t="n">
        <v>97.08</v>
      </c>
      <c r="EI657" s="2" t="n">
        <v>99.45999999999999</v>
      </c>
      <c r="EJ657" s="2" t="n">
        <v>0.44</v>
      </c>
      <c r="EK657" s="2" t="n">
        <v>97.63</v>
      </c>
      <c r="EL657" s="2" t="n">
        <v>100.01</v>
      </c>
      <c r="EM657" s="2" t="n">
        <v>0.44</v>
      </c>
      <c r="EN657" s="2" t="n">
        <v>97.63</v>
      </c>
      <c r="EO657" s="2" t="n">
        <v>100.01</v>
      </c>
      <c r="EP657" s="2" t="n">
        <v>0.44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0.08</v>
      </c>
      <c r="BC658" s="2" t="n">
        <v>0.08</v>
      </c>
      <c r="BD658" s="2" t="n">
        <v>0</v>
      </c>
      <c r="BE658" s="2" t="n">
        <v>0.28</v>
      </c>
      <c r="BF658" s="2" t="n">
        <v>0.28</v>
      </c>
      <c r="BG658" s="2" t="n">
        <v>0.3</v>
      </c>
      <c r="BH658" s="2" t="n">
        <v>0.46</v>
      </c>
      <c r="BI658" s="2" t="n">
        <v>0.46</v>
      </c>
      <c r="BJ658" s="2" t="n">
        <v>0.41</v>
      </c>
      <c r="BK658" s="2" t="n">
        <v>0.5</v>
      </c>
      <c r="BL658" s="2" t="n">
        <v>0.5</v>
      </c>
      <c r="BM658" s="2" t="n">
        <v>0.41</v>
      </c>
      <c r="BN658" s="2" t="n">
        <v>0.5</v>
      </c>
      <c r="BO658" s="2" t="n">
        <v>0.67</v>
      </c>
      <c r="BP658" s="2" t="n">
        <v>0.41</v>
      </c>
      <c r="BQ658" s="2" t="n">
        <v>0.65</v>
      </c>
      <c r="BR658" s="2" t="n">
        <v>2.98</v>
      </c>
      <c r="BS658" s="2" t="n">
        <v>0.41</v>
      </c>
      <c r="BT658" s="2" t="n">
        <v>2.1</v>
      </c>
      <c r="BU658" s="2" t="n">
        <v>5.09</v>
      </c>
      <c r="BV658" s="2" t="n">
        <v>0.41</v>
      </c>
      <c r="BW658" s="2" t="n">
        <v>9.75</v>
      </c>
      <c r="BX658" s="2" t="n">
        <v>11.71</v>
      </c>
      <c r="BY658" s="2" t="n">
        <v>0.41</v>
      </c>
      <c r="BZ658" s="2" t="n">
        <v>15.76</v>
      </c>
      <c r="CA658" s="2" t="n">
        <v>17.26</v>
      </c>
      <c r="CB658" s="2" t="n">
        <v>0.41</v>
      </c>
      <c r="CC658" s="2" t="n">
        <v>18.88</v>
      </c>
      <c r="CD658" s="2" t="n">
        <v>20.38</v>
      </c>
      <c r="CE658" s="2" t="n">
        <v>0.41</v>
      </c>
      <c r="CF658" s="2" t="n">
        <v>22.35</v>
      </c>
      <c r="CG658" s="2" t="n">
        <v>23.85</v>
      </c>
      <c r="CH658" s="2" t="n">
        <v>0.41</v>
      </c>
      <c r="CI658" s="2" t="n">
        <v>30.53</v>
      </c>
      <c r="CJ658" s="2" t="n">
        <v>32.03</v>
      </c>
      <c r="CK658" s="2" t="n">
        <v>0.41</v>
      </c>
      <c r="CL658" s="2" t="n">
        <v>42.21</v>
      </c>
      <c r="CM658" s="2" t="n">
        <v>43.71</v>
      </c>
      <c r="CN658" s="2" t="n">
        <v>0.41</v>
      </c>
      <c r="CO658" s="2" t="n">
        <v>52.64</v>
      </c>
      <c r="CP658" s="2" t="n">
        <v>52.39</v>
      </c>
      <c r="CQ658" s="2" t="n">
        <v>0.41</v>
      </c>
      <c r="CR658" s="2" t="n">
        <v>63.06</v>
      </c>
      <c r="CS658" s="2" t="n">
        <v>63.16</v>
      </c>
      <c r="CT658" s="2" t="n">
        <v>0.41</v>
      </c>
      <c r="CU658" s="2" t="n">
        <v>67.77</v>
      </c>
      <c r="CV658" s="2" t="n">
        <v>69.27</v>
      </c>
      <c r="CW658" s="2" t="n">
        <v>0.41</v>
      </c>
      <c r="CX658" s="2" t="n">
        <v>78.20999999999999</v>
      </c>
      <c r="CY658" s="2" t="n">
        <v>79.70999999999999</v>
      </c>
      <c r="CZ658" s="2" t="n">
        <v>0.41</v>
      </c>
      <c r="DA658" s="2" t="n">
        <v>86.27</v>
      </c>
      <c r="DB658" s="2" t="n">
        <v>87.77</v>
      </c>
      <c r="DC658" s="2" t="n">
        <v>0.41</v>
      </c>
      <c r="DD658" s="2" t="n">
        <v>90.78</v>
      </c>
      <c r="DE658" s="2" t="n">
        <v>92.28</v>
      </c>
      <c r="DF658" s="2" t="n">
        <v>0.41</v>
      </c>
      <c r="DG658" s="2" t="n">
        <v>98.01000000000001</v>
      </c>
      <c r="DH658" s="2" t="n">
        <v>99.51000000000001</v>
      </c>
      <c r="DI658" s="2" t="n">
        <v>0.41</v>
      </c>
      <c r="DJ658" s="2" t="n">
        <v>98.01000000000001</v>
      </c>
      <c r="DK658" s="2" t="n">
        <v>99.51000000000001</v>
      </c>
      <c r="DL658" s="2" t="n">
        <v>0.41</v>
      </c>
      <c r="DM658" s="2" t="n">
        <v>98.06</v>
      </c>
      <c r="DN658" s="2" t="n">
        <v>99.56</v>
      </c>
      <c r="DO658" s="2" t="n">
        <v>0.41</v>
      </c>
      <c r="DP658" s="2" t="n">
        <v>98.51000000000001</v>
      </c>
      <c r="DQ658" s="2" t="n">
        <v>100.01</v>
      </c>
      <c r="DR658" s="2" t="n">
        <v>0.41</v>
      </c>
      <c r="DS658" s="2" t="n">
        <v>98.51000000000001</v>
      </c>
      <c r="DT658" s="2" t="n">
        <v>100.01</v>
      </c>
      <c r="DU658" s="2" t="n">
        <v>0.41</v>
      </c>
      <c r="DV658" s="2" t="n">
        <v>98.51000000000001</v>
      </c>
      <c r="DW658" s="2" t="n">
        <v>100.01</v>
      </c>
      <c r="DX658" s="2" t="n">
        <v>0.41</v>
      </c>
      <c r="DY658" s="2" t="n">
        <v>98.51000000000001</v>
      </c>
      <c r="DZ658" s="2" t="n">
        <v>100.01</v>
      </c>
      <c r="EA658" s="2" t="n">
        <v>0.41</v>
      </c>
      <c r="EB658" s="2" t="n">
        <v>98.51000000000001</v>
      </c>
      <c r="EC658" s="2" t="n">
        <v>100.01</v>
      </c>
      <c r="ED658" s="2" t="n">
        <v>0.41</v>
      </c>
      <c r="EE658" s="2" t="n">
        <v>98.01000000000001</v>
      </c>
      <c r="EF658" s="2" t="n">
        <v>99.51000000000001</v>
      </c>
      <c r="EG658" s="2" t="n">
        <v>0.41</v>
      </c>
      <c r="EH658" s="2" t="n">
        <v>98.06</v>
      </c>
      <c r="EI658" s="2" t="n">
        <v>99.56</v>
      </c>
      <c r="EJ658" s="2" t="n">
        <v>0.41</v>
      </c>
      <c r="EK658" s="2" t="n">
        <v>98.51000000000001</v>
      </c>
      <c r="EL658" s="2" t="n">
        <v>100.01</v>
      </c>
      <c r="EM658" s="2" t="n">
        <v>0.41</v>
      </c>
      <c r="EN658" s="2" t="n">
        <v>98.51000000000001</v>
      </c>
      <c r="EO658" s="2" t="n">
        <v>100.01</v>
      </c>
      <c r="EP658" s="2" t="n">
        <v>0.41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0.08</v>
      </c>
      <c r="BC659" s="2" t="n">
        <v>0.08</v>
      </c>
      <c r="BD659" s="2" t="n">
        <v>0</v>
      </c>
      <c r="BE659" s="2" t="n">
        <v>0.28</v>
      </c>
      <c r="BF659" s="2" t="n">
        <v>0.28</v>
      </c>
      <c r="BG659" s="2" t="n">
        <v>0.3</v>
      </c>
      <c r="BH659" s="2" t="n">
        <v>0.46</v>
      </c>
      <c r="BI659" s="2" t="n">
        <v>0.46</v>
      </c>
      <c r="BJ659" s="2" t="n">
        <v>0.41</v>
      </c>
      <c r="BK659" s="2" t="n">
        <v>0.5</v>
      </c>
      <c r="BL659" s="2" t="n">
        <v>0.5</v>
      </c>
      <c r="BM659" s="2" t="n">
        <v>0.41</v>
      </c>
      <c r="BN659" s="2" t="n">
        <v>0.5</v>
      </c>
      <c r="BO659" s="2" t="n">
        <v>0.67</v>
      </c>
      <c r="BP659" s="2" t="n">
        <v>0.41</v>
      </c>
      <c r="BQ659" s="2" t="n">
        <v>0.65</v>
      </c>
      <c r="BR659" s="2" t="n">
        <v>2.98</v>
      </c>
      <c r="BS659" s="2" t="n">
        <v>0.41</v>
      </c>
      <c r="BT659" s="2" t="n">
        <v>2.1</v>
      </c>
      <c r="BU659" s="2" t="n">
        <v>5.09</v>
      </c>
      <c r="BV659" s="2" t="n">
        <v>0.41</v>
      </c>
      <c r="BW659" s="2" t="n">
        <v>9.75</v>
      </c>
      <c r="BX659" s="2" t="n">
        <v>11.71</v>
      </c>
      <c r="BY659" s="2" t="n">
        <v>0.41</v>
      </c>
      <c r="BZ659" s="2" t="n">
        <v>15.76</v>
      </c>
      <c r="CA659" s="2" t="n">
        <v>17.26</v>
      </c>
      <c r="CB659" s="2" t="n">
        <v>0.41</v>
      </c>
      <c r="CC659" s="2" t="n">
        <v>18.88</v>
      </c>
      <c r="CD659" s="2" t="n">
        <v>20.38</v>
      </c>
      <c r="CE659" s="2" t="n">
        <v>0.41</v>
      </c>
      <c r="CF659" s="2" t="n">
        <v>22.35</v>
      </c>
      <c r="CG659" s="2" t="n">
        <v>23.85</v>
      </c>
      <c r="CH659" s="2" t="n">
        <v>0.41</v>
      </c>
      <c r="CI659" s="2" t="n">
        <v>30.53</v>
      </c>
      <c r="CJ659" s="2" t="n">
        <v>32.03</v>
      </c>
      <c r="CK659" s="2" t="n">
        <v>0.41</v>
      </c>
      <c r="CL659" s="2" t="n">
        <v>42.21</v>
      </c>
      <c r="CM659" s="2" t="n">
        <v>43.71</v>
      </c>
      <c r="CN659" s="2" t="n">
        <v>0.41</v>
      </c>
      <c r="CO659" s="2" t="n">
        <v>52.64</v>
      </c>
      <c r="CP659" s="2" t="n">
        <v>52.39</v>
      </c>
      <c r="CQ659" s="2" t="n">
        <v>0.41</v>
      </c>
      <c r="CR659" s="2" t="n">
        <v>63.06</v>
      </c>
      <c r="CS659" s="2" t="n">
        <v>63.16</v>
      </c>
      <c r="CT659" s="2" t="n">
        <v>0.41</v>
      </c>
      <c r="CU659" s="2" t="n">
        <v>67.77</v>
      </c>
      <c r="CV659" s="2" t="n">
        <v>69.27</v>
      </c>
      <c r="CW659" s="2" t="n">
        <v>0.41</v>
      </c>
      <c r="CX659" s="2" t="n">
        <v>78.20999999999999</v>
      </c>
      <c r="CY659" s="2" t="n">
        <v>79.70999999999999</v>
      </c>
      <c r="CZ659" s="2" t="n">
        <v>0.41</v>
      </c>
      <c r="DA659" s="2" t="n">
        <v>86.27</v>
      </c>
      <c r="DB659" s="2" t="n">
        <v>87.77</v>
      </c>
      <c r="DC659" s="2" t="n">
        <v>0.41</v>
      </c>
      <c r="DD659" s="2" t="n">
        <v>90.78</v>
      </c>
      <c r="DE659" s="2" t="n">
        <v>92.28</v>
      </c>
      <c r="DF659" s="2" t="n">
        <v>0.41</v>
      </c>
      <c r="DG659" s="2" t="n">
        <v>98.01000000000001</v>
      </c>
      <c r="DH659" s="2" t="n">
        <v>99.51000000000001</v>
      </c>
      <c r="DI659" s="2" t="n">
        <v>0.41</v>
      </c>
      <c r="DJ659" s="2" t="n">
        <v>98.01000000000001</v>
      </c>
      <c r="DK659" s="2" t="n">
        <v>99.51000000000001</v>
      </c>
      <c r="DL659" s="2" t="n">
        <v>0.41</v>
      </c>
      <c r="DM659" s="2" t="n">
        <v>98.06</v>
      </c>
      <c r="DN659" s="2" t="n">
        <v>99.56</v>
      </c>
      <c r="DO659" s="2" t="n">
        <v>0.41</v>
      </c>
      <c r="DP659" s="2" t="n">
        <v>98.51000000000001</v>
      </c>
      <c r="DQ659" s="2" t="n">
        <v>100.01</v>
      </c>
      <c r="DR659" s="2" t="n">
        <v>0.41</v>
      </c>
      <c r="DS659" s="2" t="n">
        <v>98.51000000000001</v>
      </c>
      <c r="DT659" s="2" t="n">
        <v>100.01</v>
      </c>
      <c r="DU659" s="2" t="n">
        <v>0.41</v>
      </c>
      <c r="DV659" s="2" t="n">
        <v>98.51000000000001</v>
      </c>
      <c r="DW659" s="2" t="n">
        <v>100.01</v>
      </c>
      <c r="DX659" s="2" t="n">
        <v>0.41</v>
      </c>
      <c r="DY659" s="2" t="n">
        <v>98.51000000000001</v>
      </c>
      <c r="DZ659" s="2" t="n">
        <v>100.01</v>
      </c>
      <c r="EA659" s="2" t="n">
        <v>0.41</v>
      </c>
      <c r="EB659" s="2" t="n">
        <v>98.51000000000001</v>
      </c>
      <c r="EC659" s="2" t="n">
        <v>100.01</v>
      </c>
      <c r="ED659" s="2" t="n">
        <v>0.41</v>
      </c>
      <c r="EE659" s="2" t="n">
        <v>98.01000000000001</v>
      </c>
      <c r="EF659" s="2" t="n">
        <v>99.51000000000001</v>
      </c>
      <c r="EG659" s="2" t="n">
        <v>0.41</v>
      </c>
      <c r="EH659" s="2" t="n">
        <v>98.06</v>
      </c>
      <c r="EI659" s="2" t="n">
        <v>99.56</v>
      </c>
      <c r="EJ659" s="2" t="n">
        <v>0.41</v>
      </c>
      <c r="EK659" s="2" t="n">
        <v>98.51000000000001</v>
      </c>
      <c r="EL659" s="2" t="n">
        <v>100.01</v>
      </c>
      <c r="EM659" s="2" t="n">
        <v>0.41</v>
      </c>
      <c r="EN659" s="2" t="n">
        <v>98.51000000000001</v>
      </c>
      <c r="EO659" s="2" t="n">
        <v>100.01</v>
      </c>
      <c r="EP659" s="2" t="n">
        <v>0.41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0.08</v>
      </c>
      <c r="BC660" s="2" t="n">
        <v>0.08</v>
      </c>
      <c r="BD660" s="2" t="n">
        <v>0</v>
      </c>
      <c r="BE660" s="2" t="n">
        <v>0.28</v>
      </c>
      <c r="BF660" s="2" t="n">
        <v>0.28</v>
      </c>
      <c r="BG660" s="2" t="n">
        <v>0.3</v>
      </c>
      <c r="BH660" s="2" t="n">
        <v>0.46</v>
      </c>
      <c r="BI660" s="2" t="n">
        <v>0.46</v>
      </c>
      <c r="BJ660" s="2" t="n">
        <v>0.41</v>
      </c>
      <c r="BK660" s="2" t="n">
        <v>0.5</v>
      </c>
      <c r="BL660" s="2" t="n">
        <v>0.5</v>
      </c>
      <c r="BM660" s="2" t="n">
        <v>0.41</v>
      </c>
      <c r="BN660" s="2" t="n">
        <v>0.5</v>
      </c>
      <c r="BO660" s="2" t="n">
        <v>0.67</v>
      </c>
      <c r="BP660" s="2" t="n">
        <v>0.41</v>
      </c>
      <c r="BQ660" s="2" t="n">
        <v>0.65</v>
      </c>
      <c r="BR660" s="2" t="n">
        <v>2.98</v>
      </c>
      <c r="BS660" s="2" t="n">
        <v>0.41</v>
      </c>
      <c r="BT660" s="2" t="n">
        <v>2.1</v>
      </c>
      <c r="BU660" s="2" t="n">
        <v>5.09</v>
      </c>
      <c r="BV660" s="2" t="n">
        <v>0.41</v>
      </c>
      <c r="BW660" s="2" t="n">
        <v>9.75</v>
      </c>
      <c r="BX660" s="2" t="n">
        <v>11.71</v>
      </c>
      <c r="BY660" s="2" t="n">
        <v>0.41</v>
      </c>
      <c r="BZ660" s="2" t="n">
        <v>15.76</v>
      </c>
      <c r="CA660" s="2" t="n">
        <v>17.26</v>
      </c>
      <c r="CB660" s="2" t="n">
        <v>0.41</v>
      </c>
      <c r="CC660" s="2" t="n">
        <v>18.88</v>
      </c>
      <c r="CD660" s="2" t="n">
        <v>20.38</v>
      </c>
      <c r="CE660" s="2" t="n">
        <v>0.41</v>
      </c>
      <c r="CF660" s="2" t="n">
        <v>22.35</v>
      </c>
      <c r="CG660" s="2" t="n">
        <v>23.85</v>
      </c>
      <c r="CH660" s="2" t="n">
        <v>0.41</v>
      </c>
      <c r="CI660" s="2" t="n">
        <v>30.53</v>
      </c>
      <c r="CJ660" s="2" t="n">
        <v>32.03</v>
      </c>
      <c r="CK660" s="2" t="n">
        <v>0.41</v>
      </c>
      <c r="CL660" s="2" t="n">
        <v>42.21</v>
      </c>
      <c r="CM660" s="2" t="n">
        <v>43.71</v>
      </c>
      <c r="CN660" s="2" t="n">
        <v>0.41</v>
      </c>
      <c r="CO660" s="2" t="n">
        <v>52.64</v>
      </c>
      <c r="CP660" s="2" t="n">
        <v>52.39</v>
      </c>
      <c r="CQ660" s="2" t="n">
        <v>0.41</v>
      </c>
      <c r="CR660" s="2" t="n">
        <v>63.06</v>
      </c>
      <c r="CS660" s="2" t="n">
        <v>63.16</v>
      </c>
      <c r="CT660" s="2" t="n">
        <v>0.41</v>
      </c>
      <c r="CU660" s="2" t="n">
        <v>67.77</v>
      </c>
      <c r="CV660" s="2" t="n">
        <v>69.27</v>
      </c>
      <c r="CW660" s="2" t="n">
        <v>0.41</v>
      </c>
      <c r="CX660" s="2" t="n">
        <v>78.20999999999999</v>
      </c>
      <c r="CY660" s="2" t="n">
        <v>79.70999999999999</v>
      </c>
      <c r="CZ660" s="2" t="n">
        <v>0.41</v>
      </c>
      <c r="DA660" s="2" t="n">
        <v>86.27</v>
      </c>
      <c r="DB660" s="2" t="n">
        <v>87.77</v>
      </c>
      <c r="DC660" s="2" t="n">
        <v>0.41</v>
      </c>
      <c r="DD660" s="2" t="n">
        <v>90.78</v>
      </c>
      <c r="DE660" s="2" t="n">
        <v>92.28</v>
      </c>
      <c r="DF660" s="2" t="n">
        <v>0.41</v>
      </c>
      <c r="DG660" s="2" t="n">
        <v>98.01000000000001</v>
      </c>
      <c r="DH660" s="2" t="n">
        <v>99.51000000000001</v>
      </c>
      <c r="DI660" s="2" t="n">
        <v>0.41</v>
      </c>
      <c r="DJ660" s="2" t="n">
        <v>98.01000000000001</v>
      </c>
      <c r="DK660" s="2" t="n">
        <v>99.51000000000001</v>
      </c>
      <c r="DL660" s="2" t="n">
        <v>0.41</v>
      </c>
      <c r="DM660" s="2" t="n">
        <v>98.06</v>
      </c>
      <c r="DN660" s="2" t="n">
        <v>99.56</v>
      </c>
      <c r="DO660" s="2" t="n">
        <v>0.41</v>
      </c>
      <c r="DP660" s="2" t="n">
        <v>98.51000000000001</v>
      </c>
      <c r="DQ660" s="2" t="n">
        <v>100.01</v>
      </c>
      <c r="DR660" s="2" t="n">
        <v>0.41</v>
      </c>
      <c r="DS660" s="2" t="n">
        <v>98.51000000000001</v>
      </c>
      <c r="DT660" s="2" t="n">
        <v>100.01</v>
      </c>
      <c r="DU660" s="2" t="n">
        <v>0.41</v>
      </c>
      <c r="DV660" s="2" t="n">
        <v>98.51000000000001</v>
      </c>
      <c r="DW660" s="2" t="n">
        <v>100.01</v>
      </c>
      <c r="DX660" s="2" t="n">
        <v>0.41</v>
      </c>
      <c r="DY660" s="2" t="n">
        <v>98.51000000000001</v>
      </c>
      <c r="DZ660" s="2" t="n">
        <v>100.01</v>
      </c>
      <c r="EA660" s="2" t="n">
        <v>0.41</v>
      </c>
      <c r="EB660" s="2" t="n">
        <v>98.51000000000001</v>
      </c>
      <c r="EC660" s="2" t="n">
        <v>100.01</v>
      </c>
      <c r="ED660" s="2" t="n">
        <v>0.41</v>
      </c>
      <c r="EE660" s="2" t="n">
        <v>98.01000000000001</v>
      </c>
      <c r="EF660" s="2" t="n">
        <v>99.51000000000001</v>
      </c>
      <c r="EG660" s="2" t="n">
        <v>0.41</v>
      </c>
      <c r="EH660" s="2" t="n">
        <v>98.06</v>
      </c>
      <c r="EI660" s="2" t="n">
        <v>99.56</v>
      </c>
      <c r="EJ660" s="2" t="n">
        <v>0.41</v>
      </c>
      <c r="EK660" s="2" t="n">
        <v>98.51000000000001</v>
      </c>
      <c r="EL660" s="2" t="n">
        <v>100.01</v>
      </c>
      <c r="EM660" s="2" t="n">
        <v>0.41</v>
      </c>
      <c r="EN660" s="2" t="n">
        <v>98.51000000000001</v>
      </c>
      <c r="EO660" s="2" t="n">
        <v>100.01</v>
      </c>
      <c r="EP660" s="2" t="n">
        <v>0.41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0.08</v>
      </c>
      <c r="BC661" s="2" t="n">
        <v>0.08</v>
      </c>
      <c r="BD661" s="2" t="n">
        <v>0</v>
      </c>
      <c r="BE661" s="2" t="n">
        <v>0.28</v>
      </c>
      <c r="BF661" s="2" t="n">
        <v>0.28</v>
      </c>
      <c r="BG661" s="2" t="n">
        <v>0.3</v>
      </c>
      <c r="BH661" s="2" t="n">
        <v>0.46</v>
      </c>
      <c r="BI661" s="2" t="n">
        <v>0.46</v>
      </c>
      <c r="BJ661" s="2" t="n">
        <v>0.41</v>
      </c>
      <c r="BK661" s="2" t="n">
        <v>0.5</v>
      </c>
      <c r="BL661" s="2" t="n">
        <v>0.5</v>
      </c>
      <c r="BM661" s="2" t="n">
        <v>0.41</v>
      </c>
      <c r="BN661" s="2" t="n">
        <v>0.5</v>
      </c>
      <c r="BO661" s="2" t="n">
        <v>0.67</v>
      </c>
      <c r="BP661" s="2" t="n">
        <v>0.41</v>
      </c>
      <c r="BQ661" s="2" t="n">
        <v>0.65</v>
      </c>
      <c r="BR661" s="2" t="n">
        <v>2.98</v>
      </c>
      <c r="BS661" s="2" t="n">
        <v>0.41</v>
      </c>
      <c r="BT661" s="2" t="n">
        <v>2.1</v>
      </c>
      <c r="BU661" s="2" t="n">
        <v>5.09</v>
      </c>
      <c r="BV661" s="2" t="n">
        <v>0.41</v>
      </c>
      <c r="BW661" s="2" t="n">
        <v>9.75</v>
      </c>
      <c r="BX661" s="2" t="n">
        <v>11.71</v>
      </c>
      <c r="BY661" s="2" t="n">
        <v>0.41</v>
      </c>
      <c r="BZ661" s="2" t="n">
        <v>15.76</v>
      </c>
      <c r="CA661" s="2" t="n">
        <v>17.26</v>
      </c>
      <c r="CB661" s="2" t="n">
        <v>0.41</v>
      </c>
      <c r="CC661" s="2" t="n">
        <v>18.88</v>
      </c>
      <c r="CD661" s="2" t="n">
        <v>20.38</v>
      </c>
      <c r="CE661" s="2" t="n">
        <v>0.41</v>
      </c>
      <c r="CF661" s="2" t="n">
        <v>22.35</v>
      </c>
      <c r="CG661" s="2" t="n">
        <v>23.85</v>
      </c>
      <c r="CH661" s="2" t="n">
        <v>0.41</v>
      </c>
      <c r="CI661" s="2" t="n">
        <v>30.53</v>
      </c>
      <c r="CJ661" s="2" t="n">
        <v>32.03</v>
      </c>
      <c r="CK661" s="2" t="n">
        <v>0.41</v>
      </c>
      <c r="CL661" s="2" t="n">
        <v>42.21</v>
      </c>
      <c r="CM661" s="2" t="n">
        <v>43.71</v>
      </c>
      <c r="CN661" s="2" t="n">
        <v>0.41</v>
      </c>
      <c r="CO661" s="2" t="n">
        <v>52.64</v>
      </c>
      <c r="CP661" s="2" t="n">
        <v>52.39</v>
      </c>
      <c r="CQ661" s="2" t="n">
        <v>0.41</v>
      </c>
      <c r="CR661" s="2" t="n">
        <v>63.06</v>
      </c>
      <c r="CS661" s="2" t="n">
        <v>63.16</v>
      </c>
      <c r="CT661" s="2" t="n">
        <v>0.41</v>
      </c>
      <c r="CU661" s="2" t="n">
        <v>67.77</v>
      </c>
      <c r="CV661" s="2" t="n">
        <v>69.27</v>
      </c>
      <c r="CW661" s="2" t="n">
        <v>0.41</v>
      </c>
      <c r="CX661" s="2" t="n">
        <v>78.20999999999999</v>
      </c>
      <c r="CY661" s="2" t="n">
        <v>79.70999999999999</v>
      </c>
      <c r="CZ661" s="2" t="n">
        <v>0.41</v>
      </c>
      <c r="DA661" s="2" t="n">
        <v>86.27</v>
      </c>
      <c r="DB661" s="2" t="n">
        <v>87.77</v>
      </c>
      <c r="DC661" s="2" t="n">
        <v>0.41</v>
      </c>
      <c r="DD661" s="2" t="n">
        <v>90.78</v>
      </c>
      <c r="DE661" s="2" t="n">
        <v>92.28</v>
      </c>
      <c r="DF661" s="2" t="n">
        <v>0.41</v>
      </c>
      <c r="DG661" s="2" t="n">
        <v>98.01000000000001</v>
      </c>
      <c r="DH661" s="2" t="n">
        <v>99.51000000000001</v>
      </c>
      <c r="DI661" s="2" t="n">
        <v>0.41</v>
      </c>
      <c r="DJ661" s="2" t="n">
        <v>98.01000000000001</v>
      </c>
      <c r="DK661" s="2" t="n">
        <v>99.51000000000001</v>
      </c>
      <c r="DL661" s="2" t="n">
        <v>0.41</v>
      </c>
      <c r="DM661" s="2" t="n">
        <v>98.06</v>
      </c>
      <c r="DN661" s="2" t="n">
        <v>99.56</v>
      </c>
      <c r="DO661" s="2" t="n">
        <v>0.41</v>
      </c>
      <c r="DP661" s="2" t="n">
        <v>98.51000000000001</v>
      </c>
      <c r="DQ661" s="2" t="n">
        <v>100.01</v>
      </c>
      <c r="DR661" s="2" t="n">
        <v>0.41</v>
      </c>
      <c r="DS661" s="2" t="n">
        <v>98.51000000000001</v>
      </c>
      <c r="DT661" s="2" t="n">
        <v>100.01</v>
      </c>
      <c r="DU661" s="2" t="n">
        <v>0.41</v>
      </c>
      <c r="DV661" s="2" t="n">
        <v>98.51000000000001</v>
      </c>
      <c r="DW661" s="2" t="n">
        <v>100.01</v>
      </c>
      <c r="DX661" s="2" t="n">
        <v>0.41</v>
      </c>
      <c r="DY661" s="2" t="n">
        <v>98.51000000000001</v>
      </c>
      <c r="DZ661" s="2" t="n">
        <v>100.01</v>
      </c>
      <c r="EA661" s="2" t="n">
        <v>0.41</v>
      </c>
      <c r="EB661" s="2" t="n">
        <v>98.51000000000001</v>
      </c>
      <c r="EC661" s="2" t="n">
        <v>100.01</v>
      </c>
      <c r="ED661" s="2" t="n">
        <v>0.41</v>
      </c>
      <c r="EE661" s="2" t="n">
        <v>98.01000000000001</v>
      </c>
      <c r="EF661" s="2" t="n">
        <v>99.51000000000001</v>
      </c>
      <c r="EG661" s="2" t="n">
        <v>0.41</v>
      </c>
      <c r="EH661" s="2" t="n">
        <v>98.06</v>
      </c>
      <c r="EI661" s="2" t="n">
        <v>99.56</v>
      </c>
      <c r="EJ661" s="2" t="n">
        <v>0.41</v>
      </c>
      <c r="EK661" s="2" t="n">
        <v>98.51000000000001</v>
      </c>
      <c r="EL661" s="2" t="n">
        <v>100.01</v>
      </c>
      <c r="EM661" s="2" t="n">
        <v>0.41</v>
      </c>
      <c r="EN661" s="2" t="n">
        <v>98.51000000000001</v>
      </c>
      <c r="EO661" s="2" t="n">
        <v>100.01</v>
      </c>
      <c r="EP661" s="2" t="n">
        <v>0.41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0.08</v>
      </c>
      <c r="BC662" s="2" t="n">
        <v>0.08</v>
      </c>
      <c r="BD662" s="2" t="n">
        <v>0</v>
      </c>
      <c r="BE662" s="2" t="n">
        <v>0.28</v>
      </c>
      <c r="BF662" s="2" t="n">
        <v>0.28</v>
      </c>
      <c r="BG662" s="2" t="n">
        <v>0.3</v>
      </c>
      <c r="BH662" s="2" t="n">
        <v>0.46</v>
      </c>
      <c r="BI662" s="2" t="n">
        <v>0.46</v>
      </c>
      <c r="BJ662" s="2" t="n">
        <v>0.41</v>
      </c>
      <c r="BK662" s="2" t="n">
        <v>0.5</v>
      </c>
      <c r="BL662" s="2" t="n">
        <v>0.5</v>
      </c>
      <c r="BM662" s="2" t="n">
        <v>0.41</v>
      </c>
      <c r="BN662" s="2" t="n">
        <v>0.5</v>
      </c>
      <c r="BO662" s="2" t="n">
        <v>0.67</v>
      </c>
      <c r="BP662" s="2" t="n">
        <v>0.41</v>
      </c>
      <c r="BQ662" s="2" t="n">
        <v>0.65</v>
      </c>
      <c r="BR662" s="2" t="n">
        <v>2.98</v>
      </c>
      <c r="BS662" s="2" t="n">
        <v>0.41</v>
      </c>
      <c r="BT662" s="2" t="n">
        <v>2.1</v>
      </c>
      <c r="BU662" s="2" t="n">
        <v>5.09</v>
      </c>
      <c r="BV662" s="2" t="n">
        <v>0.41</v>
      </c>
      <c r="BW662" s="2" t="n">
        <v>9.75</v>
      </c>
      <c r="BX662" s="2" t="n">
        <v>11.71</v>
      </c>
      <c r="BY662" s="2" t="n">
        <v>0.41</v>
      </c>
      <c r="BZ662" s="2" t="n">
        <v>15.76</v>
      </c>
      <c r="CA662" s="2" t="n">
        <v>17.26</v>
      </c>
      <c r="CB662" s="2" t="n">
        <v>0.41</v>
      </c>
      <c r="CC662" s="2" t="n">
        <v>18.88</v>
      </c>
      <c r="CD662" s="2" t="n">
        <v>20.38</v>
      </c>
      <c r="CE662" s="2" t="n">
        <v>0.41</v>
      </c>
      <c r="CF662" s="2" t="n">
        <v>22.35</v>
      </c>
      <c r="CG662" s="2" t="n">
        <v>23.85</v>
      </c>
      <c r="CH662" s="2" t="n">
        <v>0.41</v>
      </c>
      <c r="CI662" s="2" t="n">
        <v>30.53</v>
      </c>
      <c r="CJ662" s="2" t="n">
        <v>32.03</v>
      </c>
      <c r="CK662" s="2" t="n">
        <v>0.41</v>
      </c>
      <c r="CL662" s="2" t="n">
        <v>42.21</v>
      </c>
      <c r="CM662" s="2" t="n">
        <v>43.71</v>
      </c>
      <c r="CN662" s="2" t="n">
        <v>0.41</v>
      </c>
      <c r="CO662" s="2" t="n">
        <v>52.64</v>
      </c>
      <c r="CP662" s="2" t="n">
        <v>52.39</v>
      </c>
      <c r="CQ662" s="2" t="n">
        <v>0.41</v>
      </c>
      <c r="CR662" s="2" t="n">
        <v>63.06</v>
      </c>
      <c r="CS662" s="2" t="n">
        <v>63.16</v>
      </c>
      <c r="CT662" s="2" t="n">
        <v>0.41</v>
      </c>
      <c r="CU662" s="2" t="n">
        <v>67.77</v>
      </c>
      <c r="CV662" s="2" t="n">
        <v>69.27</v>
      </c>
      <c r="CW662" s="2" t="n">
        <v>0.41</v>
      </c>
      <c r="CX662" s="2" t="n">
        <v>78.20999999999999</v>
      </c>
      <c r="CY662" s="2" t="n">
        <v>79.70999999999999</v>
      </c>
      <c r="CZ662" s="2" t="n">
        <v>0.41</v>
      </c>
      <c r="DA662" s="2" t="n">
        <v>86.27</v>
      </c>
      <c r="DB662" s="2" t="n">
        <v>87.77</v>
      </c>
      <c r="DC662" s="2" t="n">
        <v>0.41</v>
      </c>
      <c r="DD662" s="2" t="n">
        <v>90.78</v>
      </c>
      <c r="DE662" s="2" t="n">
        <v>92.28</v>
      </c>
      <c r="DF662" s="2" t="n">
        <v>0.41</v>
      </c>
      <c r="DG662" s="2" t="n">
        <v>98.01000000000001</v>
      </c>
      <c r="DH662" s="2" t="n">
        <v>99.51000000000001</v>
      </c>
      <c r="DI662" s="2" t="n">
        <v>0.41</v>
      </c>
      <c r="DJ662" s="2" t="n">
        <v>98.01000000000001</v>
      </c>
      <c r="DK662" s="2" t="n">
        <v>99.51000000000001</v>
      </c>
      <c r="DL662" s="2" t="n">
        <v>0.41</v>
      </c>
      <c r="DM662" s="2" t="n">
        <v>98.06</v>
      </c>
      <c r="DN662" s="2" t="n">
        <v>99.56</v>
      </c>
      <c r="DO662" s="2" t="n">
        <v>0.41</v>
      </c>
      <c r="DP662" s="2" t="n">
        <v>98.51000000000001</v>
      </c>
      <c r="DQ662" s="2" t="n">
        <v>100.01</v>
      </c>
      <c r="DR662" s="2" t="n">
        <v>0.41</v>
      </c>
      <c r="DS662" s="2" t="n">
        <v>98.51000000000001</v>
      </c>
      <c r="DT662" s="2" t="n">
        <v>100.01</v>
      </c>
      <c r="DU662" s="2" t="n">
        <v>0.41</v>
      </c>
      <c r="DV662" s="2" t="n">
        <v>98.51000000000001</v>
      </c>
      <c r="DW662" s="2" t="n">
        <v>100.01</v>
      </c>
      <c r="DX662" s="2" t="n">
        <v>0.41</v>
      </c>
      <c r="DY662" s="2" t="n">
        <v>98.51000000000001</v>
      </c>
      <c r="DZ662" s="2" t="n">
        <v>100.01</v>
      </c>
      <c r="EA662" s="2" t="n">
        <v>0.41</v>
      </c>
      <c r="EB662" s="2" t="n">
        <v>98.51000000000001</v>
      </c>
      <c r="EC662" s="2" t="n">
        <v>100.01</v>
      </c>
      <c r="ED662" s="2" t="n">
        <v>0.41</v>
      </c>
      <c r="EE662" s="2" t="n">
        <v>98.01000000000001</v>
      </c>
      <c r="EF662" s="2" t="n">
        <v>99.51000000000001</v>
      </c>
      <c r="EG662" s="2" t="n">
        <v>0.41</v>
      </c>
      <c r="EH662" s="2" t="n">
        <v>98.06</v>
      </c>
      <c r="EI662" s="2" t="n">
        <v>99.56</v>
      </c>
      <c r="EJ662" s="2" t="n">
        <v>0.41</v>
      </c>
      <c r="EK662" s="2" t="n">
        <v>98.51000000000001</v>
      </c>
      <c r="EL662" s="2" t="n">
        <v>100.01</v>
      </c>
      <c r="EM662" s="2" t="n">
        <v>0.41</v>
      </c>
      <c r="EN662" s="2" t="n">
        <v>98.51000000000001</v>
      </c>
      <c r="EO662" s="2" t="n">
        <v>100.01</v>
      </c>
      <c r="EP662" s="2" t="n">
        <v>0.41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0.08</v>
      </c>
      <c r="BC663" s="2" t="n">
        <v>0.08</v>
      </c>
      <c r="BD663" s="2" t="n">
        <v>0</v>
      </c>
      <c r="BE663" s="2" t="n">
        <v>0.28</v>
      </c>
      <c r="BF663" s="2" t="n">
        <v>0.28</v>
      </c>
      <c r="BG663" s="2" t="n">
        <v>0.3</v>
      </c>
      <c r="BH663" s="2" t="n">
        <v>0.46</v>
      </c>
      <c r="BI663" s="2" t="n">
        <v>0.46</v>
      </c>
      <c r="BJ663" s="2" t="n">
        <v>0.41</v>
      </c>
      <c r="BK663" s="2" t="n">
        <v>0.5</v>
      </c>
      <c r="BL663" s="2" t="n">
        <v>0.5</v>
      </c>
      <c r="BM663" s="2" t="n">
        <v>0.41</v>
      </c>
      <c r="BN663" s="2" t="n">
        <v>0.5</v>
      </c>
      <c r="BO663" s="2" t="n">
        <v>0.67</v>
      </c>
      <c r="BP663" s="2" t="n">
        <v>0.41</v>
      </c>
      <c r="BQ663" s="2" t="n">
        <v>0.65</v>
      </c>
      <c r="BR663" s="2" t="n">
        <v>2.98</v>
      </c>
      <c r="BS663" s="2" t="n">
        <v>0.41</v>
      </c>
      <c r="BT663" s="2" t="n">
        <v>2.1</v>
      </c>
      <c r="BU663" s="2" t="n">
        <v>5.09</v>
      </c>
      <c r="BV663" s="2" t="n">
        <v>0.41</v>
      </c>
      <c r="BW663" s="2" t="n">
        <v>9.75</v>
      </c>
      <c r="BX663" s="2" t="n">
        <v>11.71</v>
      </c>
      <c r="BY663" s="2" t="n">
        <v>0.41</v>
      </c>
      <c r="BZ663" s="2" t="n">
        <v>15.76</v>
      </c>
      <c r="CA663" s="2" t="n">
        <v>17.26</v>
      </c>
      <c r="CB663" s="2" t="n">
        <v>0.41</v>
      </c>
      <c r="CC663" s="2" t="n">
        <v>18.88</v>
      </c>
      <c r="CD663" s="2" t="n">
        <v>20.38</v>
      </c>
      <c r="CE663" s="2" t="n">
        <v>0.41</v>
      </c>
      <c r="CF663" s="2" t="n">
        <v>22.35</v>
      </c>
      <c r="CG663" s="2" t="n">
        <v>23.85</v>
      </c>
      <c r="CH663" s="2" t="n">
        <v>0.41</v>
      </c>
      <c r="CI663" s="2" t="n">
        <v>30.53</v>
      </c>
      <c r="CJ663" s="2" t="n">
        <v>32.03</v>
      </c>
      <c r="CK663" s="2" t="n">
        <v>0.41</v>
      </c>
      <c r="CL663" s="2" t="n">
        <v>42.21</v>
      </c>
      <c r="CM663" s="2" t="n">
        <v>43.71</v>
      </c>
      <c r="CN663" s="2" t="n">
        <v>0.41</v>
      </c>
      <c r="CO663" s="2" t="n">
        <v>52.64</v>
      </c>
      <c r="CP663" s="2" t="n">
        <v>52.39</v>
      </c>
      <c r="CQ663" s="2" t="n">
        <v>0.41</v>
      </c>
      <c r="CR663" s="2" t="n">
        <v>63.06</v>
      </c>
      <c r="CS663" s="2" t="n">
        <v>63.16</v>
      </c>
      <c r="CT663" s="2" t="n">
        <v>0.41</v>
      </c>
      <c r="CU663" s="2" t="n">
        <v>67.77</v>
      </c>
      <c r="CV663" s="2" t="n">
        <v>69.27</v>
      </c>
      <c r="CW663" s="2" t="n">
        <v>0.41</v>
      </c>
      <c r="CX663" s="2" t="n">
        <v>78.20999999999999</v>
      </c>
      <c r="CY663" s="2" t="n">
        <v>79.70999999999999</v>
      </c>
      <c r="CZ663" s="2" t="n">
        <v>0.41</v>
      </c>
      <c r="DA663" s="2" t="n">
        <v>86.27</v>
      </c>
      <c r="DB663" s="2" t="n">
        <v>87.77</v>
      </c>
      <c r="DC663" s="2" t="n">
        <v>0.41</v>
      </c>
      <c r="DD663" s="2" t="n">
        <v>90.78</v>
      </c>
      <c r="DE663" s="2" t="n">
        <v>92.28</v>
      </c>
      <c r="DF663" s="2" t="n">
        <v>0.41</v>
      </c>
      <c r="DG663" s="2" t="n">
        <v>98.01000000000001</v>
      </c>
      <c r="DH663" s="2" t="n">
        <v>99.51000000000001</v>
      </c>
      <c r="DI663" s="2" t="n">
        <v>0.41</v>
      </c>
      <c r="DJ663" s="2" t="n">
        <v>98.01000000000001</v>
      </c>
      <c r="DK663" s="2" t="n">
        <v>99.51000000000001</v>
      </c>
      <c r="DL663" s="2" t="n">
        <v>0.41</v>
      </c>
      <c r="DM663" s="2" t="n">
        <v>98.06</v>
      </c>
      <c r="DN663" s="2" t="n">
        <v>99.56</v>
      </c>
      <c r="DO663" s="2" t="n">
        <v>0.41</v>
      </c>
      <c r="DP663" s="2" t="n">
        <v>98.51000000000001</v>
      </c>
      <c r="DQ663" s="2" t="n">
        <v>100.01</v>
      </c>
      <c r="DR663" s="2" t="n">
        <v>0.41</v>
      </c>
      <c r="DS663" s="2" t="n">
        <v>98.51000000000001</v>
      </c>
      <c r="DT663" s="2" t="n">
        <v>100.01</v>
      </c>
      <c r="DU663" s="2" t="n">
        <v>0.41</v>
      </c>
      <c r="DV663" s="2" t="n">
        <v>98.51000000000001</v>
      </c>
      <c r="DW663" s="2" t="n">
        <v>100.01</v>
      </c>
      <c r="DX663" s="2" t="n">
        <v>0.41</v>
      </c>
      <c r="DY663" s="2" t="n">
        <v>98.51000000000001</v>
      </c>
      <c r="DZ663" s="2" t="n">
        <v>100.01</v>
      </c>
      <c r="EA663" s="2" t="n">
        <v>0.41</v>
      </c>
      <c r="EB663" s="2" t="n">
        <v>98.51000000000001</v>
      </c>
      <c r="EC663" s="2" t="n">
        <v>100.01</v>
      </c>
      <c r="ED663" s="2" t="n">
        <v>0.41</v>
      </c>
      <c r="EE663" s="2" t="n">
        <v>98.01000000000001</v>
      </c>
      <c r="EF663" s="2" t="n">
        <v>99.51000000000001</v>
      </c>
      <c r="EG663" s="2" t="n">
        <v>0.41</v>
      </c>
      <c r="EH663" s="2" t="n">
        <v>98.06</v>
      </c>
      <c r="EI663" s="2" t="n">
        <v>99.56</v>
      </c>
      <c r="EJ663" s="2" t="n">
        <v>0.41</v>
      </c>
      <c r="EK663" s="2" t="n">
        <v>98.51000000000001</v>
      </c>
      <c r="EL663" s="2" t="n">
        <v>100.01</v>
      </c>
      <c r="EM663" s="2" t="n">
        <v>0.41</v>
      </c>
      <c r="EN663" s="2" t="n">
        <v>98.51000000000001</v>
      </c>
      <c r="EO663" s="2" t="n">
        <v>100.01</v>
      </c>
      <c r="EP663" s="2" t="n">
        <v>0.41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0.17</v>
      </c>
      <c r="BC664" s="2" t="n">
        <v>0.17</v>
      </c>
      <c r="BD664" s="2" t="n">
        <v>0</v>
      </c>
      <c r="BE664" s="2" t="n">
        <v>0.5600000000000001</v>
      </c>
      <c r="BF664" s="2" t="n">
        <v>0.5600000000000001</v>
      </c>
      <c r="BG664" s="2" t="n">
        <v>0.59</v>
      </c>
      <c r="BH664" s="2" t="n">
        <v>0.91</v>
      </c>
      <c r="BI664" s="2" t="n">
        <v>0.91</v>
      </c>
      <c r="BJ664" s="2" t="n">
        <v>0.8100000000000001</v>
      </c>
      <c r="BK664" s="2" t="n">
        <v>1</v>
      </c>
      <c r="BL664" s="2" t="n">
        <v>1</v>
      </c>
      <c r="BM664" s="2" t="n">
        <v>0.8100000000000001</v>
      </c>
      <c r="BN664" s="2" t="n">
        <v>1</v>
      </c>
      <c r="BO664" s="2" t="n">
        <v>2.5</v>
      </c>
      <c r="BP664" s="2" t="n">
        <v>0.8100000000000001</v>
      </c>
      <c r="BQ664" s="2" t="n">
        <v>3.7</v>
      </c>
      <c r="BR664" s="2" t="n">
        <v>22.9</v>
      </c>
      <c r="BS664" s="2" t="n">
        <v>0.8100000000000001</v>
      </c>
      <c r="BT664" s="2" t="n">
        <v>25.38</v>
      </c>
      <c r="BU664" s="2" t="n">
        <v>50.36</v>
      </c>
      <c r="BV664" s="2" t="n">
        <v>0.8100000000000001</v>
      </c>
      <c r="BW664" s="2" t="n">
        <v>40.99</v>
      </c>
      <c r="BX664" s="2" t="n">
        <v>67.48999999999999</v>
      </c>
      <c r="BY664" s="2" t="n">
        <v>0.8100000000000001</v>
      </c>
      <c r="BZ664" s="2" t="n">
        <v>53.99</v>
      </c>
      <c r="CA664" s="2" t="n">
        <v>67.48999999999999</v>
      </c>
      <c r="CB664" s="2" t="n">
        <v>0.8100000000000001</v>
      </c>
      <c r="CC664" s="2" t="n">
        <v>53.99</v>
      </c>
      <c r="CD664" s="2" t="n">
        <v>67.48999999999999</v>
      </c>
      <c r="CE664" s="2" t="n">
        <v>0.8100000000000001</v>
      </c>
      <c r="CF664" s="2" t="n">
        <v>53.99</v>
      </c>
      <c r="CG664" s="2" t="n">
        <v>67.48999999999999</v>
      </c>
      <c r="CH664" s="2" t="n">
        <v>0.8100000000000001</v>
      </c>
      <c r="CI664" s="2" t="n">
        <v>53.99</v>
      </c>
      <c r="CJ664" s="2" t="n">
        <v>67.48999999999999</v>
      </c>
      <c r="CK664" s="2" t="n">
        <v>0.8100000000000001</v>
      </c>
      <c r="CL664" s="2" t="n">
        <v>57.46</v>
      </c>
      <c r="CM664" s="2" t="n">
        <v>70.95999999999999</v>
      </c>
      <c r="CN664" s="2" t="n">
        <v>0.8100000000000001</v>
      </c>
      <c r="CO664" s="2" t="n">
        <v>64.95999999999999</v>
      </c>
      <c r="CP664" s="2" t="n">
        <v>70.95999999999999</v>
      </c>
      <c r="CQ664" s="2" t="n">
        <v>0.8100000000000001</v>
      </c>
      <c r="CR664" s="2" t="n">
        <v>72.45999999999999</v>
      </c>
      <c r="CS664" s="2" t="n">
        <v>79.95999999999999</v>
      </c>
      <c r="CT664" s="2" t="n">
        <v>0.8100000000000001</v>
      </c>
      <c r="CU664" s="2" t="n">
        <v>73.26000000000001</v>
      </c>
      <c r="CV664" s="2" t="n">
        <v>86.76000000000001</v>
      </c>
      <c r="CW664" s="2" t="n">
        <v>0.8100000000000001</v>
      </c>
      <c r="CX664" s="2" t="n">
        <v>75.95999999999999</v>
      </c>
      <c r="CY664" s="2" t="n">
        <v>89.45999999999999</v>
      </c>
      <c r="CZ664" s="2" t="n">
        <v>0.8100000000000001</v>
      </c>
      <c r="DA664" s="2" t="n">
        <v>84.45999999999999</v>
      </c>
      <c r="DB664" s="2" t="n">
        <v>97.95999999999999</v>
      </c>
      <c r="DC664" s="2" t="n">
        <v>0.8100000000000001</v>
      </c>
      <c r="DD664" s="2" t="n">
        <v>84.45999999999999</v>
      </c>
      <c r="DE664" s="2" t="n">
        <v>97.95999999999999</v>
      </c>
      <c r="DF664" s="2" t="n">
        <v>0.8100000000000001</v>
      </c>
      <c r="DG664" s="2" t="n">
        <v>84.45999999999999</v>
      </c>
      <c r="DH664" s="2" t="n">
        <v>97.95999999999999</v>
      </c>
      <c r="DI664" s="2" t="n">
        <v>0.8100000000000001</v>
      </c>
      <c r="DJ664" s="2" t="n">
        <v>84.45999999999999</v>
      </c>
      <c r="DK664" s="2" t="n">
        <v>97.95999999999999</v>
      </c>
      <c r="DL664" s="2" t="n">
        <v>0.8100000000000001</v>
      </c>
      <c r="DM664" s="2" t="n">
        <v>84.66</v>
      </c>
      <c r="DN664" s="2" t="n">
        <v>98.16</v>
      </c>
      <c r="DO664" s="2" t="n">
        <v>0.8100000000000001</v>
      </c>
      <c r="DP664" s="2" t="n">
        <v>86.45999999999999</v>
      </c>
      <c r="DQ664" s="2" t="n">
        <v>99.95999999999999</v>
      </c>
      <c r="DR664" s="2" t="n">
        <v>0.8100000000000001</v>
      </c>
      <c r="DS664" s="2" t="n">
        <v>86.45999999999999</v>
      </c>
      <c r="DT664" s="2" t="n">
        <v>99.95999999999999</v>
      </c>
      <c r="DU664" s="2" t="n">
        <v>0.8100000000000001</v>
      </c>
      <c r="DV664" s="2" t="n">
        <v>86.45999999999999</v>
      </c>
      <c r="DW664" s="2" t="n">
        <v>99.95999999999999</v>
      </c>
      <c r="DX664" s="2" t="n">
        <v>0.8100000000000001</v>
      </c>
      <c r="DY664" s="2" t="n">
        <v>86.45999999999999</v>
      </c>
      <c r="DZ664" s="2" t="n">
        <v>99.95999999999999</v>
      </c>
      <c r="EA664" s="2" t="n">
        <v>0.8100000000000001</v>
      </c>
      <c r="EB664" s="2" t="n">
        <v>86.45999999999999</v>
      </c>
      <c r="EC664" s="2" t="n">
        <v>99.95999999999999</v>
      </c>
      <c r="ED664" s="2" t="n">
        <v>0.8100000000000001</v>
      </c>
      <c r="EE664" s="2" t="n">
        <v>84.45999999999999</v>
      </c>
      <c r="EF664" s="2" t="n">
        <v>97.95999999999999</v>
      </c>
      <c r="EG664" s="2" t="n">
        <v>0.8100000000000001</v>
      </c>
      <c r="EH664" s="2" t="n">
        <v>84.66</v>
      </c>
      <c r="EI664" s="2" t="n">
        <v>98.16</v>
      </c>
      <c r="EJ664" s="2" t="n">
        <v>0.8100000000000001</v>
      </c>
      <c r="EK664" s="2" t="n">
        <v>86.45999999999999</v>
      </c>
      <c r="EL664" s="2" t="n">
        <v>99.95999999999999</v>
      </c>
      <c r="EM664" s="2" t="n">
        <v>0.8100000000000001</v>
      </c>
      <c r="EN664" s="2" t="n">
        <v>86.45999999999999</v>
      </c>
      <c r="EO664" s="2" t="n">
        <v>99.95999999999999</v>
      </c>
      <c r="EP664" s="2" t="n">
        <v>0.8100000000000001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0.17</v>
      </c>
      <c r="BC665" s="2" t="n">
        <v>0.17</v>
      </c>
      <c r="BD665" s="2" t="n">
        <v>0</v>
      </c>
      <c r="BE665" s="2" t="n">
        <v>0.5600000000000001</v>
      </c>
      <c r="BF665" s="2" t="n">
        <v>0.5600000000000001</v>
      </c>
      <c r="BG665" s="2" t="n">
        <v>0.59</v>
      </c>
      <c r="BH665" s="2" t="n">
        <v>0.91</v>
      </c>
      <c r="BI665" s="2" t="n">
        <v>0.91</v>
      </c>
      <c r="BJ665" s="2" t="n">
        <v>0.8100000000000001</v>
      </c>
      <c r="BK665" s="2" t="n">
        <v>1</v>
      </c>
      <c r="BL665" s="2" t="n">
        <v>1</v>
      </c>
      <c r="BM665" s="2" t="n">
        <v>0.8100000000000001</v>
      </c>
      <c r="BN665" s="2" t="n">
        <v>1</v>
      </c>
      <c r="BO665" s="2" t="n">
        <v>2.5</v>
      </c>
      <c r="BP665" s="2" t="n">
        <v>0.8100000000000001</v>
      </c>
      <c r="BQ665" s="2" t="n">
        <v>3.7</v>
      </c>
      <c r="BR665" s="2" t="n">
        <v>22.9</v>
      </c>
      <c r="BS665" s="2" t="n">
        <v>0.8100000000000001</v>
      </c>
      <c r="BT665" s="2" t="n">
        <v>25.38</v>
      </c>
      <c r="BU665" s="2" t="n">
        <v>50.36</v>
      </c>
      <c r="BV665" s="2" t="n">
        <v>0.8100000000000001</v>
      </c>
      <c r="BW665" s="2" t="n">
        <v>40.99</v>
      </c>
      <c r="BX665" s="2" t="n">
        <v>67.48999999999999</v>
      </c>
      <c r="BY665" s="2" t="n">
        <v>0.8100000000000001</v>
      </c>
      <c r="BZ665" s="2" t="n">
        <v>53.99</v>
      </c>
      <c r="CA665" s="2" t="n">
        <v>67.48999999999999</v>
      </c>
      <c r="CB665" s="2" t="n">
        <v>0.8100000000000001</v>
      </c>
      <c r="CC665" s="2" t="n">
        <v>53.99</v>
      </c>
      <c r="CD665" s="2" t="n">
        <v>67.48999999999999</v>
      </c>
      <c r="CE665" s="2" t="n">
        <v>0.8100000000000001</v>
      </c>
      <c r="CF665" s="2" t="n">
        <v>53.99</v>
      </c>
      <c r="CG665" s="2" t="n">
        <v>67.48999999999999</v>
      </c>
      <c r="CH665" s="2" t="n">
        <v>0.8100000000000001</v>
      </c>
      <c r="CI665" s="2" t="n">
        <v>53.99</v>
      </c>
      <c r="CJ665" s="2" t="n">
        <v>67.48999999999999</v>
      </c>
      <c r="CK665" s="2" t="n">
        <v>0.8100000000000001</v>
      </c>
      <c r="CL665" s="2" t="n">
        <v>57.46</v>
      </c>
      <c r="CM665" s="2" t="n">
        <v>70.95999999999999</v>
      </c>
      <c r="CN665" s="2" t="n">
        <v>0.8100000000000001</v>
      </c>
      <c r="CO665" s="2" t="n">
        <v>64.95999999999999</v>
      </c>
      <c r="CP665" s="2" t="n">
        <v>70.95999999999999</v>
      </c>
      <c r="CQ665" s="2" t="n">
        <v>0.8100000000000001</v>
      </c>
      <c r="CR665" s="2" t="n">
        <v>72.45999999999999</v>
      </c>
      <c r="CS665" s="2" t="n">
        <v>79.95999999999999</v>
      </c>
      <c r="CT665" s="2" t="n">
        <v>0.8100000000000001</v>
      </c>
      <c r="CU665" s="2" t="n">
        <v>73.26000000000001</v>
      </c>
      <c r="CV665" s="2" t="n">
        <v>86.76000000000001</v>
      </c>
      <c r="CW665" s="2" t="n">
        <v>0.8100000000000001</v>
      </c>
      <c r="CX665" s="2" t="n">
        <v>75.95999999999999</v>
      </c>
      <c r="CY665" s="2" t="n">
        <v>89.45999999999999</v>
      </c>
      <c r="CZ665" s="2" t="n">
        <v>0.8100000000000001</v>
      </c>
      <c r="DA665" s="2" t="n">
        <v>84.45999999999999</v>
      </c>
      <c r="DB665" s="2" t="n">
        <v>97.95999999999999</v>
      </c>
      <c r="DC665" s="2" t="n">
        <v>0.8100000000000001</v>
      </c>
      <c r="DD665" s="2" t="n">
        <v>84.45999999999999</v>
      </c>
      <c r="DE665" s="2" t="n">
        <v>97.95999999999999</v>
      </c>
      <c r="DF665" s="2" t="n">
        <v>0.8100000000000001</v>
      </c>
      <c r="DG665" s="2" t="n">
        <v>84.45999999999999</v>
      </c>
      <c r="DH665" s="2" t="n">
        <v>97.95999999999999</v>
      </c>
      <c r="DI665" s="2" t="n">
        <v>0.8100000000000001</v>
      </c>
      <c r="DJ665" s="2" t="n">
        <v>84.45999999999999</v>
      </c>
      <c r="DK665" s="2" t="n">
        <v>97.95999999999999</v>
      </c>
      <c r="DL665" s="2" t="n">
        <v>0.8100000000000001</v>
      </c>
      <c r="DM665" s="2" t="n">
        <v>84.66</v>
      </c>
      <c r="DN665" s="2" t="n">
        <v>98.16</v>
      </c>
      <c r="DO665" s="2" t="n">
        <v>0.8100000000000001</v>
      </c>
      <c r="DP665" s="2" t="n">
        <v>86.45999999999999</v>
      </c>
      <c r="DQ665" s="2" t="n">
        <v>99.95999999999999</v>
      </c>
      <c r="DR665" s="2" t="n">
        <v>0.8100000000000001</v>
      </c>
      <c r="DS665" s="2" t="n">
        <v>86.45999999999999</v>
      </c>
      <c r="DT665" s="2" t="n">
        <v>99.95999999999999</v>
      </c>
      <c r="DU665" s="2" t="n">
        <v>0.8100000000000001</v>
      </c>
      <c r="DV665" s="2" t="n">
        <v>86.45999999999999</v>
      </c>
      <c r="DW665" s="2" t="n">
        <v>99.95999999999999</v>
      </c>
      <c r="DX665" s="2" t="n">
        <v>0.8100000000000001</v>
      </c>
      <c r="DY665" s="2" t="n">
        <v>86.45999999999999</v>
      </c>
      <c r="DZ665" s="2" t="n">
        <v>99.95999999999999</v>
      </c>
      <c r="EA665" s="2" t="n">
        <v>0.8100000000000001</v>
      </c>
      <c r="EB665" s="2" t="n">
        <v>86.45999999999999</v>
      </c>
      <c r="EC665" s="2" t="n">
        <v>99.95999999999999</v>
      </c>
      <c r="ED665" s="2" t="n">
        <v>0.8100000000000001</v>
      </c>
      <c r="EE665" s="2" t="n">
        <v>84.45999999999999</v>
      </c>
      <c r="EF665" s="2" t="n">
        <v>97.95999999999999</v>
      </c>
      <c r="EG665" s="2" t="n">
        <v>0.8100000000000001</v>
      </c>
      <c r="EH665" s="2" t="n">
        <v>84.66</v>
      </c>
      <c r="EI665" s="2" t="n">
        <v>98.16</v>
      </c>
      <c r="EJ665" s="2" t="n">
        <v>0.8100000000000001</v>
      </c>
      <c r="EK665" s="2" t="n">
        <v>86.45999999999999</v>
      </c>
      <c r="EL665" s="2" t="n">
        <v>99.95999999999999</v>
      </c>
      <c r="EM665" s="2" t="n">
        <v>0.8100000000000001</v>
      </c>
      <c r="EN665" s="2" t="n">
        <v>86.45999999999999</v>
      </c>
      <c r="EO665" s="2" t="n">
        <v>99.95999999999999</v>
      </c>
      <c r="EP665" s="2" t="n">
        <v>0.8100000000000001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0.17</v>
      </c>
      <c r="BC666" s="2" t="n">
        <v>0.17</v>
      </c>
      <c r="BD666" s="2" t="n">
        <v>0</v>
      </c>
      <c r="BE666" s="2" t="n">
        <v>0.5600000000000001</v>
      </c>
      <c r="BF666" s="2" t="n">
        <v>0.5600000000000001</v>
      </c>
      <c r="BG666" s="2" t="n">
        <v>0.59</v>
      </c>
      <c r="BH666" s="2" t="n">
        <v>0.91</v>
      </c>
      <c r="BI666" s="2" t="n">
        <v>0.91</v>
      </c>
      <c r="BJ666" s="2" t="n">
        <v>0.8100000000000001</v>
      </c>
      <c r="BK666" s="2" t="n">
        <v>1</v>
      </c>
      <c r="BL666" s="2" t="n">
        <v>1</v>
      </c>
      <c r="BM666" s="2" t="n">
        <v>0.8100000000000001</v>
      </c>
      <c r="BN666" s="2" t="n">
        <v>1</v>
      </c>
      <c r="BO666" s="2" t="n">
        <v>2.5</v>
      </c>
      <c r="BP666" s="2" t="n">
        <v>0.8100000000000001</v>
      </c>
      <c r="BQ666" s="2" t="n">
        <v>3.7</v>
      </c>
      <c r="BR666" s="2" t="n">
        <v>22.9</v>
      </c>
      <c r="BS666" s="2" t="n">
        <v>0.8100000000000001</v>
      </c>
      <c r="BT666" s="2" t="n">
        <v>25.38</v>
      </c>
      <c r="BU666" s="2" t="n">
        <v>50.36</v>
      </c>
      <c r="BV666" s="2" t="n">
        <v>0.8100000000000001</v>
      </c>
      <c r="BW666" s="2" t="n">
        <v>40.99</v>
      </c>
      <c r="BX666" s="2" t="n">
        <v>67.48999999999999</v>
      </c>
      <c r="BY666" s="2" t="n">
        <v>0.8100000000000001</v>
      </c>
      <c r="BZ666" s="2" t="n">
        <v>53.99</v>
      </c>
      <c r="CA666" s="2" t="n">
        <v>67.48999999999999</v>
      </c>
      <c r="CB666" s="2" t="n">
        <v>0.8100000000000001</v>
      </c>
      <c r="CC666" s="2" t="n">
        <v>53.99</v>
      </c>
      <c r="CD666" s="2" t="n">
        <v>67.48999999999999</v>
      </c>
      <c r="CE666" s="2" t="n">
        <v>0.8100000000000001</v>
      </c>
      <c r="CF666" s="2" t="n">
        <v>53.99</v>
      </c>
      <c r="CG666" s="2" t="n">
        <v>67.48999999999999</v>
      </c>
      <c r="CH666" s="2" t="n">
        <v>0.8100000000000001</v>
      </c>
      <c r="CI666" s="2" t="n">
        <v>53.99</v>
      </c>
      <c r="CJ666" s="2" t="n">
        <v>67.48999999999999</v>
      </c>
      <c r="CK666" s="2" t="n">
        <v>0.8100000000000001</v>
      </c>
      <c r="CL666" s="2" t="n">
        <v>57.46</v>
      </c>
      <c r="CM666" s="2" t="n">
        <v>70.95999999999999</v>
      </c>
      <c r="CN666" s="2" t="n">
        <v>0.8100000000000001</v>
      </c>
      <c r="CO666" s="2" t="n">
        <v>64.95999999999999</v>
      </c>
      <c r="CP666" s="2" t="n">
        <v>70.95999999999999</v>
      </c>
      <c r="CQ666" s="2" t="n">
        <v>0.8100000000000001</v>
      </c>
      <c r="CR666" s="2" t="n">
        <v>72.45999999999999</v>
      </c>
      <c r="CS666" s="2" t="n">
        <v>79.95999999999999</v>
      </c>
      <c r="CT666" s="2" t="n">
        <v>0.8100000000000001</v>
      </c>
      <c r="CU666" s="2" t="n">
        <v>73.26000000000001</v>
      </c>
      <c r="CV666" s="2" t="n">
        <v>86.76000000000001</v>
      </c>
      <c r="CW666" s="2" t="n">
        <v>0.8100000000000001</v>
      </c>
      <c r="CX666" s="2" t="n">
        <v>75.95999999999999</v>
      </c>
      <c r="CY666" s="2" t="n">
        <v>89.45999999999999</v>
      </c>
      <c r="CZ666" s="2" t="n">
        <v>0.8100000000000001</v>
      </c>
      <c r="DA666" s="2" t="n">
        <v>84.45999999999999</v>
      </c>
      <c r="DB666" s="2" t="n">
        <v>97.95999999999999</v>
      </c>
      <c r="DC666" s="2" t="n">
        <v>0.8100000000000001</v>
      </c>
      <c r="DD666" s="2" t="n">
        <v>84.45999999999999</v>
      </c>
      <c r="DE666" s="2" t="n">
        <v>97.95999999999999</v>
      </c>
      <c r="DF666" s="2" t="n">
        <v>0.8100000000000001</v>
      </c>
      <c r="DG666" s="2" t="n">
        <v>84.45999999999999</v>
      </c>
      <c r="DH666" s="2" t="n">
        <v>97.95999999999999</v>
      </c>
      <c r="DI666" s="2" t="n">
        <v>0.8100000000000001</v>
      </c>
      <c r="DJ666" s="2" t="n">
        <v>84.45999999999999</v>
      </c>
      <c r="DK666" s="2" t="n">
        <v>97.95999999999999</v>
      </c>
      <c r="DL666" s="2" t="n">
        <v>0.8100000000000001</v>
      </c>
      <c r="DM666" s="2" t="n">
        <v>84.66</v>
      </c>
      <c r="DN666" s="2" t="n">
        <v>98.16</v>
      </c>
      <c r="DO666" s="2" t="n">
        <v>0.8100000000000001</v>
      </c>
      <c r="DP666" s="2" t="n">
        <v>86.45999999999999</v>
      </c>
      <c r="DQ666" s="2" t="n">
        <v>99.95999999999999</v>
      </c>
      <c r="DR666" s="2" t="n">
        <v>0.8100000000000001</v>
      </c>
      <c r="DS666" s="2" t="n">
        <v>86.45999999999999</v>
      </c>
      <c r="DT666" s="2" t="n">
        <v>99.95999999999999</v>
      </c>
      <c r="DU666" s="2" t="n">
        <v>0.8100000000000001</v>
      </c>
      <c r="DV666" s="2" t="n">
        <v>86.45999999999999</v>
      </c>
      <c r="DW666" s="2" t="n">
        <v>99.95999999999999</v>
      </c>
      <c r="DX666" s="2" t="n">
        <v>0.8100000000000001</v>
      </c>
      <c r="DY666" s="2" t="n">
        <v>86.45999999999999</v>
      </c>
      <c r="DZ666" s="2" t="n">
        <v>99.95999999999999</v>
      </c>
      <c r="EA666" s="2" t="n">
        <v>0.8100000000000001</v>
      </c>
      <c r="EB666" s="2" t="n">
        <v>86.45999999999999</v>
      </c>
      <c r="EC666" s="2" t="n">
        <v>99.95999999999999</v>
      </c>
      <c r="ED666" s="2" t="n">
        <v>0.8100000000000001</v>
      </c>
      <c r="EE666" s="2" t="n">
        <v>84.45999999999999</v>
      </c>
      <c r="EF666" s="2" t="n">
        <v>97.95999999999999</v>
      </c>
      <c r="EG666" s="2" t="n">
        <v>0.8100000000000001</v>
      </c>
      <c r="EH666" s="2" t="n">
        <v>84.66</v>
      </c>
      <c r="EI666" s="2" t="n">
        <v>98.16</v>
      </c>
      <c r="EJ666" s="2" t="n">
        <v>0.8100000000000001</v>
      </c>
      <c r="EK666" s="2" t="n">
        <v>86.45999999999999</v>
      </c>
      <c r="EL666" s="2" t="n">
        <v>99.95999999999999</v>
      </c>
      <c r="EM666" s="2" t="n">
        <v>0.8100000000000001</v>
      </c>
      <c r="EN666" s="2" t="n">
        <v>86.45999999999999</v>
      </c>
      <c r="EO666" s="2" t="n">
        <v>99.95999999999999</v>
      </c>
      <c r="EP666" s="2" t="n">
        <v>0.8100000000000001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4.93</v>
      </c>
      <c r="AV667" s="2" t="n">
        <v>0</v>
      </c>
      <c r="AW667" s="2" t="n">
        <v>0</v>
      </c>
      <c r="AX667" s="2" t="n">
        <v>4.93</v>
      </c>
      <c r="AY667" s="2" t="n">
        <v>10.53</v>
      </c>
      <c r="AZ667" s="2" t="n">
        <v>0.82</v>
      </c>
      <c r="BA667" s="2" t="n">
        <v>10</v>
      </c>
      <c r="BB667" s="2" t="n">
        <v>10.53</v>
      </c>
      <c r="BC667" s="2" t="n">
        <v>3.28</v>
      </c>
      <c r="BD667" s="2" t="n">
        <v>10</v>
      </c>
      <c r="BE667" s="2" t="n">
        <v>10.53</v>
      </c>
      <c r="BF667" s="2" t="n">
        <v>5.97</v>
      </c>
      <c r="BG667" s="2" t="n">
        <v>11.69</v>
      </c>
      <c r="BH667" s="2" t="n">
        <v>10.53</v>
      </c>
      <c r="BI667" s="2" t="n">
        <v>8.6</v>
      </c>
      <c r="BJ667" s="2" t="n">
        <v>11.69</v>
      </c>
      <c r="BK667" s="2" t="n">
        <v>10.53</v>
      </c>
      <c r="BL667" s="2" t="n">
        <v>12.55</v>
      </c>
      <c r="BM667" s="2" t="n">
        <v>11.69</v>
      </c>
      <c r="BN667" s="2" t="n">
        <v>14.18</v>
      </c>
      <c r="BO667" s="2" t="n">
        <v>16.84</v>
      </c>
      <c r="BP667" s="2" t="n">
        <v>11.69</v>
      </c>
      <c r="BQ667" s="2" t="n">
        <v>23.48</v>
      </c>
      <c r="BR667" s="2" t="n">
        <v>23.48</v>
      </c>
      <c r="BS667" s="2" t="n">
        <v>11.69</v>
      </c>
      <c r="BT667" s="2" t="n">
        <v>28.01</v>
      </c>
      <c r="BU667" s="2" t="n">
        <v>28.01</v>
      </c>
      <c r="BV667" s="2" t="n">
        <v>11.69</v>
      </c>
      <c r="BW667" s="2" t="n">
        <v>28.71</v>
      </c>
      <c r="BX667" s="2" t="n">
        <v>28.71</v>
      </c>
      <c r="BY667" s="2" t="n">
        <v>11.69</v>
      </c>
      <c r="BZ667" s="2" t="n">
        <v>31.85</v>
      </c>
      <c r="CA667" s="2" t="n">
        <v>31.85</v>
      </c>
      <c r="CB667" s="2" t="n">
        <v>11.69</v>
      </c>
      <c r="CC667" s="2" t="n">
        <v>38.13</v>
      </c>
      <c r="CD667" s="2" t="n">
        <v>38.13</v>
      </c>
      <c r="CE667" s="2" t="n">
        <v>11.69</v>
      </c>
      <c r="CF667" s="2" t="n">
        <v>44.76</v>
      </c>
      <c r="CG667" s="2" t="n">
        <v>44.76</v>
      </c>
      <c r="CH667" s="2" t="n">
        <v>11.69</v>
      </c>
      <c r="CI667" s="2" t="n">
        <v>52.78</v>
      </c>
      <c r="CJ667" s="2" t="n">
        <v>52.78</v>
      </c>
      <c r="CK667" s="2" t="n">
        <v>11.69</v>
      </c>
      <c r="CL667" s="2" t="n">
        <v>60.11</v>
      </c>
      <c r="CM667" s="2" t="n">
        <v>60.11</v>
      </c>
      <c r="CN667" s="2" t="n">
        <v>11.69</v>
      </c>
      <c r="CO667" s="2" t="n">
        <v>64.98999999999999</v>
      </c>
      <c r="CP667" s="2" t="n">
        <v>64.98999999999999</v>
      </c>
      <c r="CQ667" s="2" t="n">
        <v>11.69</v>
      </c>
      <c r="CR667" s="2" t="n">
        <v>75.81</v>
      </c>
      <c r="CS667" s="2" t="n">
        <v>75.81</v>
      </c>
      <c r="CT667" s="2" t="n">
        <v>11.69</v>
      </c>
      <c r="CU667" s="2" t="n">
        <v>83.14</v>
      </c>
      <c r="CV667" s="2" t="n">
        <v>83.14</v>
      </c>
      <c r="CW667" s="2" t="n">
        <v>11.69</v>
      </c>
      <c r="CX667" s="2" t="n">
        <v>86.56</v>
      </c>
      <c r="CY667" s="2" t="n">
        <v>86.56</v>
      </c>
      <c r="CZ667" s="2" t="n">
        <v>11.69</v>
      </c>
      <c r="DA667" s="2" t="n">
        <v>88.51000000000001</v>
      </c>
      <c r="DB667" s="2" t="n">
        <v>88.51000000000001</v>
      </c>
      <c r="DC667" s="2" t="n">
        <v>11.69</v>
      </c>
      <c r="DD667" s="2" t="n">
        <v>89.8</v>
      </c>
      <c r="DE667" s="2" t="n">
        <v>89.8</v>
      </c>
      <c r="DF667" s="2" t="n">
        <v>11.69</v>
      </c>
      <c r="DG667" s="2" t="n">
        <v>91.68000000000001</v>
      </c>
      <c r="DH667" s="2" t="n">
        <v>91.68000000000001</v>
      </c>
      <c r="DI667" s="2" t="n">
        <v>11.69</v>
      </c>
      <c r="DJ667" s="2" t="n">
        <v>91.68000000000001</v>
      </c>
      <c r="DK667" s="2" t="n">
        <v>91.68000000000001</v>
      </c>
      <c r="DL667" s="2" t="n">
        <v>11.69</v>
      </c>
      <c r="DM667" s="2" t="n">
        <v>100</v>
      </c>
      <c r="DN667" s="2" t="n">
        <v>100</v>
      </c>
      <c r="DO667" s="2" t="n">
        <v>11.69</v>
      </c>
      <c r="DP667" s="2" t="n">
        <v>100</v>
      </c>
      <c r="DQ667" s="2" t="n">
        <v>100</v>
      </c>
      <c r="DR667" s="2" t="n">
        <v>11.69</v>
      </c>
      <c r="DS667" s="2" t="n">
        <v>100</v>
      </c>
      <c r="DT667" s="2" t="n">
        <v>100</v>
      </c>
      <c r="DU667" s="2" t="n">
        <v>11.69</v>
      </c>
      <c r="DV667" s="2" t="n">
        <v>100</v>
      </c>
      <c r="DW667" s="2" t="n">
        <v>100</v>
      </c>
      <c r="DX667" s="2" t="n">
        <v>11.69</v>
      </c>
      <c r="DY667" s="2" t="n">
        <v>100</v>
      </c>
      <c r="DZ667" s="2" t="n">
        <v>100</v>
      </c>
      <c r="EA667" s="2" t="n">
        <v>11.69</v>
      </c>
      <c r="EB667" s="2" t="n">
        <v>100</v>
      </c>
      <c r="EC667" s="2" t="n">
        <v>100</v>
      </c>
      <c r="ED667" s="2" t="n">
        <v>11.69</v>
      </c>
      <c r="EE667" s="2" t="n">
        <v>91.68000000000001</v>
      </c>
      <c r="EF667" s="2" t="n">
        <v>91.68000000000001</v>
      </c>
      <c r="EG667" s="2" t="n">
        <v>11.69</v>
      </c>
      <c r="EH667" s="2" t="n">
        <v>100</v>
      </c>
      <c r="EI667" s="2" t="n">
        <v>100</v>
      </c>
      <c r="EJ667" s="2" t="n">
        <v>11.69</v>
      </c>
      <c r="EK667" s="2" t="n">
        <v>100</v>
      </c>
      <c r="EL667" s="2" t="n">
        <v>100</v>
      </c>
      <c r="EM667" s="2" t="n">
        <v>11.69</v>
      </c>
      <c r="EN667" s="2" t="n">
        <v>100</v>
      </c>
      <c r="EO667" s="2" t="n">
        <v>100</v>
      </c>
      <c r="EP667" s="2" t="n">
        <v>11.69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4.93</v>
      </c>
      <c r="AV668" s="2" t="n">
        <v>0</v>
      </c>
      <c r="AW668" s="2" t="n">
        <v>0</v>
      </c>
      <c r="AX668" s="2" t="n">
        <v>4.93</v>
      </c>
      <c r="AY668" s="2" t="n">
        <v>10.53</v>
      </c>
      <c r="AZ668" s="2" t="n">
        <v>0.82</v>
      </c>
      <c r="BA668" s="2" t="n">
        <v>10</v>
      </c>
      <c r="BB668" s="2" t="n">
        <v>10.53</v>
      </c>
      <c r="BC668" s="2" t="n">
        <v>3.28</v>
      </c>
      <c r="BD668" s="2" t="n">
        <v>10</v>
      </c>
      <c r="BE668" s="2" t="n">
        <v>10.53</v>
      </c>
      <c r="BF668" s="2" t="n">
        <v>5.97</v>
      </c>
      <c r="BG668" s="2" t="n">
        <v>11.69</v>
      </c>
      <c r="BH668" s="2" t="n">
        <v>10.53</v>
      </c>
      <c r="BI668" s="2" t="n">
        <v>8.6</v>
      </c>
      <c r="BJ668" s="2" t="n">
        <v>11.69</v>
      </c>
      <c r="BK668" s="2" t="n">
        <v>10.53</v>
      </c>
      <c r="BL668" s="2" t="n">
        <v>12.55</v>
      </c>
      <c r="BM668" s="2" t="n">
        <v>11.69</v>
      </c>
      <c r="BN668" s="2" t="n">
        <v>14.18</v>
      </c>
      <c r="BO668" s="2" t="n">
        <v>16.84</v>
      </c>
      <c r="BP668" s="2" t="n">
        <v>11.69</v>
      </c>
      <c r="BQ668" s="2" t="n">
        <v>23.48</v>
      </c>
      <c r="BR668" s="2" t="n">
        <v>23.48</v>
      </c>
      <c r="BS668" s="2" t="n">
        <v>11.69</v>
      </c>
      <c r="BT668" s="2" t="n">
        <v>28.01</v>
      </c>
      <c r="BU668" s="2" t="n">
        <v>28.01</v>
      </c>
      <c r="BV668" s="2" t="n">
        <v>11.69</v>
      </c>
      <c r="BW668" s="2" t="n">
        <v>28.71</v>
      </c>
      <c r="BX668" s="2" t="n">
        <v>28.71</v>
      </c>
      <c r="BY668" s="2" t="n">
        <v>11.69</v>
      </c>
      <c r="BZ668" s="2" t="n">
        <v>31.85</v>
      </c>
      <c r="CA668" s="2" t="n">
        <v>31.85</v>
      </c>
      <c r="CB668" s="2" t="n">
        <v>11.69</v>
      </c>
      <c r="CC668" s="2" t="n">
        <v>38.13</v>
      </c>
      <c r="CD668" s="2" t="n">
        <v>38.13</v>
      </c>
      <c r="CE668" s="2" t="n">
        <v>11.69</v>
      </c>
      <c r="CF668" s="2" t="n">
        <v>44.76</v>
      </c>
      <c r="CG668" s="2" t="n">
        <v>44.76</v>
      </c>
      <c r="CH668" s="2" t="n">
        <v>11.69</v>
      </c>
      <c r="CI668" s="2" t="n">
        <v>52.78</v>
      </c>
      <c r="CJ668" s="2" t="n">
        <v>52.78</v>
      </c>
      <c r="CK668" s="2" t="n">
        <v>11.69</v>
      </c>
      <c r="CL668" s="2" t="n">
        <v>60.11</v>
      </c>
      <c r="CM668" s="2" t="n">
        <v>60.11</v>
      </c>
      <c r="CN668" s="2" t="n">
        <v>11.69</v>
      </c>
      <c r="CO668" s="2" t="n">
        <v>64.98999999999999</v>
      </c>
      <c r="CP668" s="2" t="n">
        <v>64.98999999999999</v>
      </c>
      <c r="CQ668" s="2" t="n">
        <v>11.69</v>
      </c>
      <c r="CR668" s="2" t="n">
        <v>75.81</v>
      </c>
      <c r="CS668" s="2" t="n">
        <v>75.81</v>
      </c>
      <c r="CT668" s="2" t="n">
        <v>11.69</v>
      </c>
      <c r="CU668" s="2" t="n">
        <v>83.14</v>
      </c>
      <c r="CV668" s="2" t="n">
        <v>83.14</v>
      </c>
      <c r="CW668" s="2" t="n">
        <v>11.69</v>
      </c>
      <c r="CX668" s="2" t="n">
        <v>86.56</v>
      </c>
      <c r="CY668" s="2" t="n">
        <v>86.56</v>
      </c>
      <c r="CZ668" s="2" t="n">
        <v>11.69</v>
      </c>
      <c r="DA668" s="2" t="n">
        <v>88.51000000000001</v>
      </c>
      <c r="DB668" s="2" t="n">
        <v>88.51000000000001</v>
      </c>
      <c r="DC668" s="2" t="n">
        <v>11.69</v>
      </c>
      <c r="DD668" s="2" t="n">
        <v>89.8</v>
      </c>
      <c r="DE668" s="2" t="n">
        <v>89.8</v>
      </c>
      <c r="DF668" s="2" t="n">
        <v>11.69</v>
      </c>
      <c r="DG668" s="2" t="n">
        <v>91.68000000000001</v>
      </c>
      <c r="DH668" s="2" t="n">
        <v>91.68000000000001</v>
      </c>
      <c r="DI668" s="2" t="n">
        <v>11.69</v>
      </c>
      <c r="DJ668" s="2" t="n">
        <v>91.68000000000001</v>
      </c>
      <c r="DK668" s="2" t="n">
        <v>91.68000000000001</v>
      </c>
      <c r="DL668" s="2" t="n">
        <v>11.69</v>
      </c>
      <c r="DM668" s="2" t="n">
        <v>100</v>
      </c>
      <c r="DN668" s="2" t="n">
        <v>100</v>
      </c>
      <c r="DO668" s="2" t="n">
        <v>11.69</v>
      </c>
      <c r="DP668" s="2" t="n">
        <v>100</v>
      </c>
      <c r="DQ668" s="2" t="n">
        <v>100</v>
      </c>
      <c r="DR668" s="2" t="n">
        <v>11.69</v>
      </c>
      <c r="DS668" s="2" t="n">
        <v>100</v>
      </c>
      <c r="DT668" s="2" t="n">
        <v>100</v>
      </c>
      <c r="DU668" s="2" t="n">
        <v>11.69</v>
      </c>
      <c r="DV668" s="2" t="n">
        <v>100</v>
      </c>
      <c r="DW668" s="2" t="n">
        <v>100</v>
      </c>
      <c r="DX668" s="2" t="n">
        <v>11.69</v>
      </c>
      <c r="DY668" s="2" t="n">
        <v>100</v>
      </c>
      <c r="DZ668" s="2" t="n">
        <v>100</v>
      </c>
      <c r="EA668" s="2" t="n">
        <v>11.69</v>
      </c>
      <c r="EB668" s="2" t="n">
        <v>100</v>
      </c>
      <c r="EC668" s="2" t="n">
        <v>100</v>
      </c>
      <c r="ED668" s="2" t="n">
        <v>11.69</v>
      </c>
      <c r="EE668" s="2" t="n">
        <v>91.68000000000001</v>
      </c>
      <c r="EF668" s="2" t="n">
        <v>91.68000000000001</v>
      </c>
      <c r="EG668" s="2" t="n">
        <v>11.69</v>
      </c>
      <c r="EH668" s="2" t="n">
        <v>100</v>
      </c>
      <c r="EI668" s="2" t="n">
        <v>100</v>
      </c>
      <c r="EJ668" s="2" t="n">
        <v>11.69</v>
      </c>
      <c r="EK668" s="2" t="n">
        <v>100</v>
      </c>
      <c r="EL668" s="2" t="n">
        <v>100</v>
      </c>
      <c r="EM668" s="2" t="n">
        <v>11.69</v>
      </c>
      <c r="EN668" s="2" t="n">
        <v>100</v>
      </c>
      <c r="EO668" s="2" t="n">
        <v>100</v>
      </c>
      <c r="EP668" s="2" t="n">
        <v>11.69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4.93</v>
      </c>
      <c r="AV669" s="2" t="n">
        <v>0</v>
      </c>
      <c r="AW669" s="2" t="n">
        <v>0</v>
      </c>
      <c r="AX669" s="2" t="n">
        <v>4.93</v>
      </c>
      <c r="AY669" s="2" t="n">
        <v>10.53</v>
      </c>
      <c r="AZ669" s="2" t="n">
        <v>0.82</v>
      </c>
      <c r="BA669" s="2" t="n">
        <v>10</v>
      </c>
      <c r="BB669" s="2" t="n">
        <v>10.53</v>
      </c>
      <c r="BC669" s="2" t="n">
        <v>3.28</v>
      </c>
      <c r="BD669" s="2" t="n">
        <v>10</v>
      </c>
      <c r="BE669" s="2" t="n">
        <v>10.53</v>
      </c>
      <c r="BF669" s="2" t="n">
        <v>5.97</v>
      </c>
      <c r="BG669" s="2" t="n">
        <v>11.69</v>
      </c>
      <c r="BH669" s="2" t="n">
        <v>10.53</v>
      </c>
      <c r="BI669" s="2" t="n">
        <v>8.6</v>
      </c>
      <c r="BJ669" s="2" t="n">
        <v>11.69</v>
      </c>
      <c r="BK669" s="2" t="n">
        <v>10.53</v>
      </c>
      <c r="BL669" s="2" t="n">
        <v>12.55</v>
      </c>
      <c r="BM669" s="2" t="n">
        <v>11.69</v>
      </c>
      <c r="BN669" s="2" t="n">
        <v>14.18</v>
      </c>
      <c r="BO669" s="2" t="n">
        <v>16.84</v>
      </c>
      <c r="BP669" s="2" t="n">
        <v>11.69</v>
      </c>
      <c r="BQ669" s="2" t="n">
        <v>23.48</v>
      </c>
      <c r="BR669" s="2" t="n">
        <v>23.48</v>
      </c>
      <c r="BS669" s="2" t="n">
        <v>11.69</v>
      </c>
      <c r="BT669" s="2" t="n">
        <v>28.01</v>
      </c>
      <c r="BU669" s="2" t="n">
        <v>28.01</v>
      </c>
      <c r="BV669" s="2" t="n">
        <v>11.69</v>
      </c>
      <c r="BW669" s="2" t="n">
        <v>28.71</v>
      </c>
      <c r="BX669" s="2" t="n">
        <v>28.71</v>
      </c>
      <c r="BY669" s="2" t="n">
        <v>11.69</v>
      </c>
      <c r="BZ669" s="2" t="n">
        <v>31.85</v>
      </c>
      <c r="CA669" s="2" t="n">
        <v>31.85</v>
      </c>
      <c r="CB669" s="2" t="n">
        <v>11.69</v>
      </c>
      <c r="CC669" s="2" t="n">
        <v>38.13</v>
      </c>
      <c r="CD669" s="2" t="n">
        <v>38.13</v>
      </c>
      <c r="CE669" s="2" t="n">
        <v>11.69</v>
      </c>
      <c r="CF669" s="2" t="n">
        <v>44.76</v>
      </c>
      <c r="CG669" s="2" t="n">
        <v>44.76</v>
      </c>
      <c r="CH669" s="2" t="n">
        <v>11.69</v>
      </c>
      <c r="CI669" s="2" t="n">
        <v>52.78</v>
      </c>
      <c r="CJ669" s="2" t="n">
        <v>52.78</v>
      </c>
      <c r="CK669" s="2" t="n">
        <v>11.69</v>
      </c>
      <c r="CL669" s="2" t="n">
        <v>60.11</v>
      </c>
      <c r="CM669" s="2" t="n">
        <v>60.11</v>
      </c>
      <c r="CN669" s="2" t="n">
        <v>11.69</v>
      </c>
      <c r="CO669" s="2" t="n">
        <v>64.98999999999999</v>
      </c>
      <c r="CP669" s="2" t="n">
        <v>64.98999999999999</v>
      </c>
      <c r="CQ669" s="2" t="n">
        <v>11.69</v>
      </c>
      <c r="CR669" s="2" t="n">
        <v>75.81</v>
      </c>
      <c r="CS669" s="2" t="n">
        <v>75.81</v>
      </c>
      <c r="CT669" s="2" t="n">
        <v>11.69</v>
      </c>
      <c r="CU669" s="2" t="n">
        <v>83.14</v>
      </c>
      <c r="CV669" s="2" t="n">
        <v>83.14</v>
      </c>
      <c r="CW669" s="2" t="n">
        <v>11.69</v>
      </c>
      <c r="CX669" s="2" t="n">
        <v>86.56</v>
      </c>
      <c r="CY669" s="2" t="n">
        <v>86.56</v>
      </c>
      <c r="CZ669" s="2" t="n">
        <v>11.69</v>
      </c>
      <c r="DA669" s="2" t="n">
        <v>88.51000000000001</v>
      </c>
      <c r="DB669" s="2" t="n">
        <v>88.51000000000001</v>
      </c>
      <c r="DC669" s="2" t="n">
        <v>11.69</v>
      </c>
      <c r="DD669" s="2" t="n">
        <v>89.8</v>
      </c>
      <c r="DE669" s="2" t="n">
        <v>89.8</v>
      </c>
      <c r="DF669" s="2" t="n">
        <v>11.69</v>
      </c>
      <c r="DG669" s="2" t="n">
        <v>91.68000000000001</v>
      </c>
      <c r="DH669" s="2" t="n">
        <v>91.68000000000001</v>
      </c>
      <c r="DI669" s="2" t="n">
        <v>11.69</v>
      </c>
      <c r="DJ669" s="2" t="n">
        <v>91.68000000000001</v>
      </c>
      <c r="DK669" s="2" t="n">
        <v>91.68000000000001</v>
      </c>
      <c r="DL669" s="2" t="n">
        <v>11.69</v>
      </c>
      <c r="DM669" s="2" t="n">
        <v>100</v>
      </c>
      <c r="DN669" s="2" t="n">
        <v>100</v>
      </c>
      <c r="DO669" s="2" t="n">
        <v>11.69</v>
      </c>
      <c r="DP669" s="2" t="n">
        <v>100</v>
      </c>
      <c r="DQ669" s="2" t="n">
        <v>100</v>
      </c>
      <c r="DR669" s="2" t="n">
        <v>11.69</v>
      </c>
      <c r="DS669" s="2" t="n">
        <v>100</v>
      </c>
      <c r="DT669" s="2" t="n">
        <v>100</v>
      </c>
      <c r="DU669" s="2" t="n">
        <v>11.69</v>
      </c>
      <c r="DV669" s="2" t="n">
        <v>100</v>
      </c>
      <c r="DW669" s="2" t="n">
        <v>100</v>
      </c>
      <c r="DX669" s="2" t="n">
        <v>11.69</v>
      </c>
      <c r="DY669" s="2" t="n">
        <v>100</v>
      </c>
      <c r="DZ669" s="2" t="n">
        <v>100</v>
      </c>
      <c r="EA669" s="2" t="n">
        <v>11.69</v>
      </c>
      <c r="EB669" s="2" t="n">
        <v>100</v>
      </c>
      <c r="EC669" s="2" t="n">
        <v>100</v>
      </c>
      <c r="ED669" s="2" t="n">
        <v>11.69</v>
      </c>
      <c r="EE669" s="2" t="n">
        <v>91.68000000000001</v>
      </c>
      <c r="EF669" s="2" t="n">
        <v>91.68000000000001</v>
      </c>
      <c r="EG669" s="2" t="n">
        <v>11.69</v>
      </c>
      <c r="EH669" s="2" t="n">
        <v>100</v>
      </c>
      <c r="EI669" s="2" t="n">
        <v>100</v>
      </c>
      <c r="EJ669" s="2" t="n">
        <v>11.69</v>
      </c>
      <c r="EK669" s="2" t="n">
        <v>100</v>
      </c>
      <c r="EL669" s="2" t="n">
        <v>100</v>
      </c>
      <c r="EM669" s="2" t="n">
        <v>11.69</v>
      </c>
      <c r="EN669" s="2" t="n">
        <v>100</v>
      </c>
      <c r="EO669" s="2" t="n">
        <v>100</v>
      </c>
      <c r="EP669" s="2" t="n">
        <v>11.69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4.93</v>
      </c>
      <c r="AV670" s="2" t="n">
        <v>0</v>
      </c>
      <c r="AW670" s="2" t="n">
        <v>0</v>
      </c>
      <c r="AX670" s="2" t="n">
        <v>4.93</v>
      </c>
      <c r="AY670" s="2" t="n">
        <v>10.53</v>
      </c>
      <c r="AZ670" s="2" t="n">
        <v>0.82</v>
      </c>
      <c r="BA670" s="2" t="n">
        <v>10</v>
      </c>
      <c r="BB670" s="2" t="n">
        <v>10.53</v>
      </c>
      <c r="BC670" s="2" t="n">
        <v>3.28</v>
      </c>
      <c r="BD670" s="2" t="n">
        <v>10</v>
      </c>
      <c r="BE670" s="2" t="n">
        <v>10.53</v>
      </c>
      <c r="BF670" s="2" t="n">
        <v>5.97</v>
      </c>
      <c r="BG670" s="2" t="n">
        <v>11.69</v>
      </c>
      <c r="BH670" s="2" t="n">
        <v>10.53</v>
      </c>
      <c r="BI670" s="2" t="n">
        <v>8.6</v>
      </c>
      <c r="BJ670" s="2" t="n">
        <v>11.69</v>
      </c>
      <c r="BK670" s="2" t="n">
        <v>10.53</v>
      </c>
      <c r="BL670" s="2" t="n">
        <v>12.55</v>
      </c>
      <c r="BM670" s="2" t="n">
        <v>11.69</v>
      </c>
      <c r="BN670" s="2" t="n">
        <v>14.18</v>
      </c>
      <c r="BO670" s="2" t="n">
        <v>16.84</v>
      </c>
      <c r="BP670" s="2" t="n">
        <v>11.69</v>
      </c>
      <c r="BQ670" s="2" t="n">
        <v>23.48</v>
      </c>
      <c r="BR670" s="2" t="n">
        <v>23.48</v>
      </c>
      <c r="BS670" s="2" t="n">
        <v>11.69</v>
      </c>
      <c r="BT670" s="2" t="n">
        <v>28.01</v>
      </c>
      <c r="BU670" s="2" t="n">
        <v>28.01</v>
      </c>
      <c r="BV670" s="2" t="n">
        <v>11.69</v>
      </c>
      <c r="BW670" s="2" t="n">
        <v>28.71</v>
      </c>
      <c r="BX670" s="2" t="n">
        <v>28.71</v>
      </c>
      <c r="BY670" s="2" t="n">
        <v>11.69</v>
      </c>
      <c r="BZ670" s="2" t="n">
        <v>31.85</v>
      </c>
      <c r="CA670" s="2" t="n">
        <v>31.85</v>
      </c>
      <c r="CB670" s="2" t="n">
        <v>11.69</v>
      </c>
      <c r="CC670" s="2" t="n">
        <v>38.13</v>
      </c>
      <c r="CD670" s="2" t="n">
        <v>38.13</v>
      </c>
      <c r="CE670" s="2" t="n">
        <v>11.69</v>
      </c>
      <c r="CF670" s="2" t="n">
        <v>44.76</v>
      </c>
      <c r="CG670" s="2" t="n">
        <v>44.76</v>
      </c>
      <c r="CH670" s="2" t="n">
        <v>11.69</v>
      </c>
      <c r="CI670" s="2" t="n">
        <v>52.78</v>
      </c>
      <c r="CJ670" s="2" t="n">
        <v>52.78</v>
      </c>
      <c r="CK670" s="2" t="n">
        <v>11.69</v>
      </c>
      <c r="CL670" s="2" t="n">
        <v>60.11</v>
      </c>
      <c r="CM670" s="2" t="n">
        <v>60.11</v>
      </c>
      <c r="CN670" s="2" t="n">
        <v>11.69</v>
      </c>
      <c r="CO670" s="2" t="n">
        <v>64.98999999999999</v>
      </c>
      <c r="CP670" s="2" t="n">
        <v>64.98999999999999</v>
      </c>
      <c r="CQ670" s="2" t="n">
        <v>11.69</v>
      </c>
      <c r="CR670" s="2" t="n">
        <v>75.81</v>
      </c>
      <c r="CS670" s="2" t="n">
        <v>75.81</v>
      </c>
      <c r="CT670" s="2" t="n">
        <v>11.69</v>
      </c>
      <c r="CU670" s="2" t="n">
        <v>83.14</v>
      </c>
      <c r="CV670" s="2" t="n">
        <v>83.14</v>
      </c>
      <c r="CW670" s="2" t="n">
        <v>11.69</v>
      </c>
      <c r="CX670" s="2" t="n">
        <v>86.56</v>
      </c>
      <c r="CY670" s="2" t="n">
        <v>86.56</v>
      </c>
      <c r="CZ670" s="2" t="n">
        <v>11.69</v>
      </c>
      <c r="DA670" s="2" t="n">
        <v>88.51000000000001</v>
      </c>
      <c r="DB670" s="2" t="n">
        <v>88.51000000000001</v>
      </c>
      <c r="DC670" s="2" t="n">
        <v>11.69</v>
      </c>
      <c r="DD670" s="2" t="n">
        <v>89.8</v>
      </c>
      <c r="DE670" s="2" t="n">
        <v>89.8</v>
      </c>
      <c r="DF670" s="2" t="n">
        <v>11.69</v>
      </c>
      <c r="DG670" s="2" t="n">
        <v>91.68000000000001</v>
      </c>
      <c r="DH670" s="2" t="n">
        <v>91.68000000000001</v>
      </c>
      <c r="DI670" s="2" t="n">
        <v>11.69</v>
      </c>
      <c r="DJ670" s="2" t="n">
        <v>91.68000000000001</v>
      </c>
      <c r="DK670" s="2" t="n">
        <v>91.68000000000001</v>
      </c>
      <c r="DL670" s="2" t="n">
        <v>11.69</v>
      </c>
      <c r="DM670" s="2" t="n">
        <v>100</v>
      </c>
      <c r="DN670" s="2" t="n">
        <v>100</v>
      </c>
      <c r="DO670" s="2" t="n">
        <v>11.69</v>
      </c>
      <c r="DP670" s="2" t="n">
        <v>100</v>
      </c>
      <c r="DQ670" s="2" t="n">
        <v>100</v>
      </c>
      <c r="DR670" s="2" t="n">
        <v>11.69</v>
      </c>
      <c r="DS670" s="2" t="n">
        <v>100</v>
      </c>
      <c r="DT670" s="2" t="n">
        <v>100</v>
      </c>
      <c r="DU670" s="2" t="n">
        <v>11.69</v>
      </c>
      <c r="DV670" s="2" t="n">
        <v>100</v>
      </c>
      <c r="DW670" s="2" t="n">
        <v>100</v>
      </c>
      <c r="DX670" s="2" t="n">
        <v>11.69</v>
      </c>
      <c r="DY670" s="2" t="n">
        <v>100</v>
      </c>
      <c r="DZ670" s="2" t="n">
        <v>100</v>
      </c>
      <c r="EA670" s="2" t="n">
        <v>11.69</v>
      </c>
      <c r="EB670" s="2" t="n">
        <v>100</v>
      </c>
      <c r="EC670" s="2" t="n">
        <v>100</v>
      </c>
      <c r="ED670" s="2" t="n">
        <v>11.69</v>
      </c>
      <c r="EE670" s="2" t="n">
        <v>91.68000000000001</v>
      </c>
      <c r="EF670" s="2" t="n">
        <v>91.68000000000001</v>
      </c>
      <c r="EG670" s="2" t="n">
        <v>11.69</v>
      </c>
      <c r="EH670" s="2" t="n">
        <v>100</v>
      </c>
      <c r="EI670" s="2" t="n">
        <v>100</v>
      </c>
      <c r="EJ670" s="2" t="n">
        <v>11.69</v>
      </c>
      <c r="EK670" s="2" t="n">
        <v>100</v>
      </c>
      <c r="EL670" s="2" t="n">
        <v>100</v>
      </c>
      <c r="EM670" s="2" t="n">
        <v>11.69</v>
      </c>
      <c r="EN670" s="2" t="n">
        <v>100</v>
      </c>
      <c r="EO670" s="2" t="n">
        <v>100</v>
      </c>
      <c r="EP670" s="2" t="n">
        <v>11.69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4.93</v>
      </c>
      <c r="AV671" s="2" t="n">
        <v>0</v>
      </c>
      <c r="AW671" s="2" t="n">
        <v>0</v>
      </c>
      <c r="AX671" s="2" t="n">
        <v>4.93</v>
      </c>
      <c r="AY671" s="2" t="n">
        <v>10.53</v>
      </c>
      <c r="AZ671" s="2" t="n">
        <v>0.82</v>
      </c>
      <c r="BA671" s="2" t="n">
        <v>10</v>
      </c>
      <c r="BB671" s="2" t="n">
        <v>10.53</v>
      </c>
      <c r="BC671" s="2" t="n">
        <v>3.28</v>
      </c>
      <c r="BD671" s="2" t="n">
        <v>10</v>
      </c>
      <c r="BE671" s="2" t="n">
        <v>10.53</v>
      </c>
      <c r="BF671" s="2" t="n">
        <v>5.97</v>
      </c>
      <c r="BG671" s="2" t="n">
        <v>11.69</v>
      </c>
      <c r="BH671" s="2" t="n">
        <v>10.53</v>
      </c>
      <c r="BI671" s="2" t="n">
        <v>8.6</v>
      </c>
      <c r="BJ671" s="2" t="n">
        <v>11.69</v>
      </c>
      <c r="BK671" s="2" t="n">
        <v>10.53</v>
      </c>
      <c r="BL671" s="2" t="n">
        <v>12.55</v>
      </c>
      <c r="BM671" s="2" t="n">
        <v>11.69</v>
      </c>
      <c r="BN671" s="2" t="n">
        <v>14.18</v>
      </c>
      <c r="BO671" s="2" t="n">
        <v>16.84</v>
      </c>
      <c r="BP671" s="2" t="n">
        <v>11.69</v>
      </c>
      <c r="BQ671" s="2" t="n">
        <v>23.48</v>
      </c>
      <c r="BR671" s="2" t="n">
        <v>23.48</v>
      </c>
      <c r="BS671" s="2" t="n">
        <v>11.69</v>
      </c>
      <c r="BT671" s="2" t="n">
        <v>28.01</v>
      </c>
      <c r="BU671" s="2" t="n">
        <v>28.01</v>
      </c>
      <c r="BV671" s="2" t="n">
        <v>11.69</v>
      </c>
      <c r="BW671" s="2" t="n">
        <v>28.71</v>
      </c>
      <c r="BX671" s="2" t="n">
        <v>28.71</v>
      </c>
      <c r="BY671" s="2" t="n">
        <v>11.69</v>
      </c>
      <c r="BZ671" s="2" t="n">
        <v>31.85</v>
      </c>
      <c r="CA671" s="2" t="n">
        <v>31.85</v>
      </c>
      <c r="CB671" s="2" t="n">
        <v>11.69</v>
      </c>
      <c r="CC671" s="2" t="n">
        <v>38.13</v>
      </c>
      <c r="CD671" s="2" t="n">
        <v>38.13</v>
      </c>
      <c r="CE671" s="2" t="n">
        <v>11.69</v>
      </c>
      <c r="CF671" s="2" t="n">
        <v>44.76</v>
      </c>
      <c r="CG671" s="2" t="n">
        <v>44.76</v>
      </c>
      <c r="CH671" s="2" t="n">
        <v>11.69</v>
      </c>
      <c r="CI671" s="2" t="n">
        <v>52.78</v>
      </c>
      <c r="CJ671" s="2" t="n">
        <v>52.78</v>
      </c>
      <c r="CK671" s="2" t="n">
        <v>11.69</v>
      </c>
      <c r="CL671" s="2" t="n">
        <v>60.11</v>
      </c>
      <c r="CM671" s="2" t="n">
        <v>60.11</v>
      </c>
      <c r="CN671" s="2" t="n">
        <v>11.69</v>
      </c>
      <c r="CO671" s="2" t="n">
        <v>64.98999999999999</v>
      </c>
      <c r="CP671" s="2" t="n">
        <v>64.98999999999999</v>
      </c>
      <c r="CQ671" s="2" t="n">
        <v>11.69</v>
      </c>
      <c r="CR671" s="2" t="n">
        <v>75.81</v>
      </c>
      <c r="CS671" s="2" t="n">
        <v>75.81</v>
      </c>
      <c r="CT671" s="2" t="n">
        <v>11.69</v>
      </c>
      <c r="CU671" s="2" t="n">
        <v>83.14</v>
      </c>
      <c r="CV671" s="2" t="n">
        <v>83.14</v>
      </c>
      <c r="CW671" s="2" t="n">
        <v>11.69</v>
      </c>
      <c r="CX671" s="2" t="n">
        <v>86.56</v>
      </c>
      <c r="CY671" s="2" t="n">
        <v>86.56</v>
      </c>
      <c r="CZ671" s="2" t="n">
        <v>11.69</v>
      </c>
      <c r="DA671" s="2" t="n">
        <v>88.51000000000001</v>
      </c>
      <c r="DB671" s="2" t="n">
        <v>88.51000000000001</v>
      </c>
      <c r="DC671" s="2" t="n">
        <v>11.69</v>
      </c>
      <c r="DD671" s="2" t="n">
        <v>89.8</v>
      </c>
      <c r="DE671" s="2" t="n">
        <v>89.8</v>
      </c>
      <c r="DF671" s="2" t="n">
        <v>11.69</v>
      </c>
      <c r="DG671" s="2" t="n">
        <v>91.68000000000001</v>
      </c>
      <c r="DH671" s="2" t="n">
        <v>91.68000000000001</v>
      </c>
      <c r="DI671" s="2" t="n">
        <v>11.69</v>
      </c>
      <c r="DJ671" s="2" t="n">
        <v>91.68000000000001</v>
      </c>
      <c r="DK671" s="2" t="n">
        <v>91.68000000000001</v>
      </c>
      <c r="DL671" s="2" t="n">
        <v>11.69</v>
      </c>
      <c r="DM671" s="2" t="n">
        <v>100</v>
      </c>
      <c r="DN671" s="2" t="n">
        <v>100</v>
      </c>
      <c r="DO671" s="2" t="n">
        <v>11.69</v>
      </c>
      <c r="DP671" s="2" t="n">
        <v>100</v>
      </c>
      <c r="DQ671" s="2" t="n">
        <v>100</v>
      </c>
      <c r="DR671" s="2" t="n">
        <v>11.69</v>
      </c>
      <c r="DS671" s="2" t="n">
        <v>100</v>
      </c>
      <c r="DT671" s="2" t="n">
        <v>100</v>
      </c>
      <c r="DU671" s="2" t="n">
        <v>11.69</v>
      </c>
      <c r="DV671" s="2" t="n">
        <v>100</v>
      </c>
      <c r="DW671" s="2" t="n">
        <v>100</v>
      </c>
      <c r="DX671" s="2" t="n">
        <v>11.69</v>
      </c>
      <c r="DY671" s="2" t="n">
        <v>100</v>
      </c>
      <c r="DZ671" s="2" t="n">
        <v>100</v>
      </c>
      <c r="EA671" s="2" t="n">
        <v>11.69</v>
      </c>
      <c r="EB671" s="2" t="n">
        <v>100</v>
      </c>
      <c r="EC671" s="2" t="n">
        <v>100</v>
      </c>
      <c r="ED671" s="2" t="n">
        <v>11.69</v>
      </c>
      <c r="EE671" s="2" t="n">
        <v>91.68000000000001</v>
      </c>
      <c r="EF671" s="2" t="n">
        <v>91.68000000000001</v>
      </c>
      <c r="EG671" s="2" t="n">
        <v>11.69</v>
      </c>
      <c r="EH671" s="2" t="n">
        <v>100</v>
      </c>
      <c r="EI671" s="2" t="n">
        <v>100</v>
      </c>
      <c r="EJ671" s="2" t="n">
        <v>11.69</v>
      </c>
      <c r="EK671" s="2" t="n">
        <v>100</v>
      </c>
      <c r="EL671" s="2" t="n">
        <v>100</v>
      </c>
      <c r="EM671" s="2" t="n">
        <v>11.69</v>
      </c>
      <c r="EN671" s="2" t="n">
        <v>100</v>
      </c>
      <c r="EO671" s="2" t="n">
        <v>100</v>
      </c>
      <c r="EP671" s="2" t="n">
        <v>11.69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4.93</v>
      </c>
      <c r="AV672" s="2" t="n">
        <v>0</v>
      </c>
      <c r="AW672" s="2" t="n">
        <v>0</v>
      </c>
      <c r="AX672" s="2" t="n">
        <v>4.93</v>
      </c>
      <c r="AY672" s="2" t="n">
        <v>10.53</v>
      </c>
      <c r="AZ672" s="2" t="n">
        <v>0.82</v>
      </c>
      <c r="BA672" s="2" t="n">
        <v>10</v>
      </c>
      <c r="BB672" s="2" t="n">
        <v>10.53</v>
      </c>
      <c r="BC672" s="2" t="n">
        <v>3.28</v>
      </c>
      <c r="BD672" s="2" t="n">
        <v>10</v>
      </c>
      <c r="BE672" s="2" t="n">
        <v>10.53</v>
      </c>
      <c r="BF672" s="2" t="n">
        <v>5.97</v>
      </c>
      <c r="BG672" s="2" t="n">
        <v>11.69</v>
      </c>
      <c r="BH672" s="2" t="n">
        <v>10.53</v>
      </c>
      <c r="BI672" s="2" t="n">
        <v>8.6</v>
      </c>
      <c r="BJ672" s="2" t="n">
        <v>11.69</v>
      </c>
      <c r="BK672" s="2" t="n">
        <v>10.53</v>
      </c>
      <c r="BL672" s="2" t="n">
        <v>12.55</v>
      </c>
      <c r="BM672" s="2" t="n">
        <v>11.69</v>
      </c>
      <c r="BN672" s="2" t="n">
        <v>14.18</v>
      </c>
      <c r="BO672" s="2" t="n">
        <v>16.84</v>
      </c>
      <c r="BP672" s="2" t="n">
        <v>11.69</v>
      </c>
      <c r="BQ672" s="2" t="n">
        <v>23.48</v>
      </c>
      <c r="BR672" s="2" t="n">
        <v>23.48</v>
      </c>
      <c r="BS672" s="2" t="n">
        <v>11.69</v>
      </c>
      <c r="BT672" s="2" t="n">
        <v>28.01</v>
      </c>
      <c r="BU672" s="2" t="n">
        <v>28.01</v>
      </c>
      <c r="BV672" s="2" t="n">
        <v>11.69</v>
      </c>
      <c r="BW672" s="2" t="n">
        <v>28.71</v>
      </c>
      <c r="BX672" s="2" t="n">
        <v>28.71</v>
      </c>
      <c r="BY672" s="2" t="n">
        <v>11.69</v>
      </c>
      <c r="BZ672" s="2" t="n">
        <v>31.85</v>
      </c>
      <c r="CA672" s="2" t="n">
        <v>31.85</v>
      </c>
      <c r="CB672" s="2" t="n">
        <v>11.69</v>
      </c>
      <c r="CC672" s="2" t="n">
        <v>38.13</v>
      </c>
      <c r="CD672" s="2" t="n">
        <v>38.13</v>
      </c>
      <c r="CE672" s="2" t="n">
        <v>11.69</v>
      </c>
      <c r="CF672" s="2" t="n">
        <v>44.76</v>
      </c>
      <c r="CG672" s="2" t="n">
        <v>44.76</v>
      </c>
      <c r="CH672" s="2" t="n">
        <v>11.69</v>
      </c>
      <c r="CI672" s="2" t="n">
        <v>52.78</v>
      </c>
      <c r="CJ672" s="2" t="n">
        <v>52.78</v>
      </c>
      <c r="CK672" s="2" t="n">
        <v>11.69</v>
      </c>
      <c r="CL672" s="2" t="n">
        <v>60.11</v>
      </c>
      <c r="CM672" s="2" t="n">
        <v>60.11</v>
      </c>
      <c r="CN672" s="2" t="n">
        <v>11.69</v>
      </c>
      <c r="CO672" s="2" t="n">
        <v>64.98999999999999</v>
      </c>
      <c r="CP672" s="2" t="n">
        <v>64.98999999999999</v>
      </c>
      <c r="CQ672" s="2" t="n">
        <v>11.69</v>
      </c>
      <c r="CR672" s="2" t="n">
        <v>75.81</v>
      </c>
      <c r="CS672" s="2" t="n">
        <v>75.81</v>
      </c>
      <c r="CT672" s="2" t="n">
        <v>11.69</v>
      </c>
      <c r="CU672" s="2" t="n">
        <v>83.14</v>
      </c>
      <c r="CV672" s="2" t="n">
        <v>83.14</v>
      </c>
      <c r="CW672" s="2" t="n">
        <v>11.69</v>
      </c>
      <c r="CX672" s="2" t="n">
        <v>86.56</v>
      </c>
      <c r="CY672" s="2" t="n">
        <v>86.56</v>
      </c>
      <c r="CZ672" s="2" t="n">
        <v>11.69</v>
      </c>
      <c r="DA672" s="2" t="n">
        <v>88.51000000000001</v>
      </c>
      <c r="DB672" s="2" t="n">
        <v>88.51000000000001</v>
      </c>
      <c r="DC672" s="2" t="n">
        <v>11.69</v>
      </c>
      <c r="DD672" s="2" t="n">
        <v>89.8</v>
      </c>
      <c r="DE672" s="2" t="n">
        <v>89.8</v>
      </c>
      <c r="DF672" s="2" t="n">
        <v>11.69</v>
      </c>
      <c r="DG672" s="2" t="n">
        <v>91.68000000000001</v>
      </c>
      <c r="DH672" s="2" t="n">
        <v>91.68000000000001</v>
      </c>
      <c r="DI672" s="2" t="n">
        <v>11.69</v>
      </c>
      <c r="DJ672" s="2" t="n">
        <v>91.68000000000001</v>
      </c>
      <c r="DK672" s="2" t="n">
        <v>91.68000000000001</v>
      </c>
      <c r="DL672" s="2" t="n">
        <v>11.69</v>
      </c>
      <c r="DM672" s="2" t="n">
        <v>100</v>
      </c>
      <c r="DN672" s="2" t="n">
        <v>100</v>
      </c>
      <c r="DO672" s="2" t="n">
        <v>11.69</v>
      </c>
      <c r="DP672" s="2" t="n">
        <v>100</v>
      </c>
      <c r="DQ672" s="2" t="n">
        <v>100</v>
      </c>
      <c r="DR672" s="2" t="n">
        <v>11.69</v>
      </c>
      <c r="DS672" s="2" t="n">
        <v>100</v>
      </c>
      <c r="DT672" s="2" t="n">
        <v>100</v>
      </c>
      <c r="DU672" s="2" t="n">
        <v>11.69</v>
      </c>
      <c r="DV672" s="2" t="n">
        <v>100</v>
      </c>
      <c r="DW672" s="2" t="n">
        <v>100</v>
      </c>
      <c r="DX672" s="2" t="n">
        <v>11.69</v>
      </c>
      <c r="DY672" s="2" t="n">
        <v>100</v>
      </c>
      <c r="DZ672" s="2" t="n">
        <v>100</v>
      </c>
      <c r="EA672" s="2" t="n">
        <v>11.69</v>
      </c>
      <c r="EB672" s="2" t="n">
        <v>100</v>
      </c>
      <c r="EC672" s="2" t="n">
        <v>100</v>
      </c>
      <c r="ED672" s="2" t="n">
        <v>11.69</v>
      </c>
      <c r="EE672" s="2" t="n">
        <v>91.68000000000001</v>
      </c>
      <c r="EF672" s="2" t="n">
        <v>91.68000000000001</v>
      </c>
      <c r="EG672" s="2" t="n">
        <v>11.69</v>
      </c>
      <c r="EH672" s="2" t="n">
        <v>100</v>
      </c>
      <c r="EI672" s="2" t="n">
        <v>100</v>
      </c>
      <c r="EJ672" s="2" t="n">
        <v>11.69</v>
      </c>
      <c r="EK672" s="2" t="n">
        <v>100</v>
      </c>
      <c r="EL672" s="2" t="n">
        <v>100</v>
      </c>
      <c r="EM672" s="2" t="n">
        <v>11.69</v>
      </c>
      <c r="EN672" s="2" t="n">
        <v>100</v>
      </c>
      <c r="EO672" s="2" t="n">
        <v>100</v>
      </c>
      <c r="EP672" s="2" t="n">
        <v>11.69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4.93</v>
      </c>
      <c r="AV673" s="2" t="n">
        <v>0</v>
      </c>
      <c r="AW673" s="2" t="n">
        <v>0</v>
      </c>
      <c r="AX673" s="2" t="n">
        <v>4.93</v>
      </c>
      <c r="AY673" s="2" t="n">
        <v>10.53</v>
      </c>
      <c r="AZ673" s="2" t="n">
        <v>0.82</v>
      </c>
      <c r="BA673" s="2" t="n">
        <v>10</v>
      </c>
      <c r="BB673" s="2" t="n">
        <v>10.53</v>
      </c>
      <c r="BC673" s="2" t="n">
        <v>3.28</v>
      </c>
      <c r="BD673" s="2" t="n">
        <v>10</v>
      </c>
      <c r="BE673" s="2" t="n">
        <v>10.53</v>
      </c>
      <c r="BF673" s="2" t="n">
        <v>5.97</v>
      </c>
      <c r="BG673" s="2" t="n">
        <v>11.69</v>
      </c>
      <c r="BH673" s="2" t="n">
        <v>10.53</v>
      </c>
      <c r="BI673" s="2" t="n">
        <v>8.6</v>
      </c>
      <c r="BJ673" s="2" t="n">
        <v>11.69</v>
      </c>
      <c r="BK673" s="2" t="n">
        <v>10.53</v>
      </c>
      <c r="BL673" s="2" t="n">
        <v>12.55</v>
      </c>
      <c r="BM673" s="2" t="n">
        <v>11.69</v>
      </c>
      <c r="BN673" s="2" t="n">
        <v>14.18</v>
      </c>
      <c r="BO673" s="2" t="n">
        <v>16.84</v>
      </c>
      <c r="BP673" s="2" t="n">
        <v>11.69</v>
      </c>
      <c r="BQ673" s="2" t="n">
        <v>23.48</v>
      </c>
      <c r="BR673" s="2" t="n">
        <v>23.48</v>
      </c>
      <c r="BS673" s="2" t="n">
        <v>11.69</v>
      </c>
      <c r="BT673" s="2" t="n">
        <v>28.01</v>
      </c>
      <c r="BU673" s="2" t="n">
        <v>28.01</v>
      </c>
      <c r="BV673" s="2" t="n">
        <v>11.69</v>
      </c>
      <c r="BW673" s="2" t="n">
        <v>28.71</v>
      </c>
      <c r="BX673" s="2" t="n">
        <v>28.71</v>
      </c>
      <c r="BY673" s="2" t="n">
        <v>11.69</v>
      </c>
      <c r="BZ673" s="2" t="n">
        <v>31.85</v>
      </c>
      <c r="CA673" s="2" t="n">
        <v>31.85</v>
      </c>
      <c r="CB673" s="2" t="n">
        <v>11.69</v>
      </c>
      <c r="CC673" s="2" t="n">
        <v>38.13</v>
      </c>
      <c r="CD673" s="2" t="n">
        <v>38.13</v>
      </c>
      <c r="CE673" s="2" t="n">
        <v>11.69</v>
      </c>
      <c r="CF673" s="2" t="n">
        <v>44.76</v>
      </c>
      <c r="CG673" s="2" t="n">
        <v>44.76</v>
      </c>
      <c r="CH673" s="2" t="n">
        <v>11.69</v>
      </c>
      <c r="CI673" s="2" t="n">
        <v>52.78</v>
      </c>
      <c r="CJ673" s="2" t="n">
        <v>52.78</v>
      </c>
      <c r="CK673" s="2" t="n">
        <v>11.69</v>
      </c>
      <c r="CL673" s="2" t="n">
        <v>60.11</v>
      </c>
      <c r="CM673" s="2" t="n">
        <v>60.11</v>
      </c>
      <c r="CN673" s="2" t="n">
        <v>11.69</v>
      </c>
      <c r="CO673" s="2" t="n">
        <v>64.98999999999999</v>
      </c>
      <c r="CP673" s="2" t="n">
        <v>64.98999999999999</v>
      </c>
      <c r="CQ673" s="2" t="n">
        <v>11.69</v>
      </c>
      <c r="CR673" s="2" t="n">
        <v>75.81</v>
      </c>
      <c r="CS673" s="2" t="n">
        <v>75.81</v>
      </c>
      <c r="CT673" s="2" t="n">
        <v>11.69</v>
      </c>
      <c r="CU673" s="2" t="n">
        <v>83.14</v>
      </c>
      <c r="CV673" s="2" t="n">
        <v>83.14</v>
      </c>
      <c r="CW673" s="2" t="n">
        <v>11.69</v>
      </c>
      <c r="CX673" s="2" t="n">
        <v>86.56</v>
      </c>
      <c r="CY673" s="2" t="n">
        <v>86.56</v>
      </c>
      <c r="CZ673" s="2" t="n">
        <v>11.69</v>
      </c>
      <c r="DA673" s="2" t="n">
        <v>88.51000000000001</v>
      </c>
      <c r="DB673" s="2" t="n">
        <v>88.51000000000001</v>
      </c>
      <c r="DC673" s="2" t="n">
        <v>11.69</v>
      </c>
      <c r="DD673" s="2" t="n">
        <v>89.8</v>
      </c>
      <c r="DE673" s="2" t="n">
        <v>89.8</v>
      </c>
      <c r="DF673" s="2" t="n">
        <v>11.69</v>
      </c>
      <c r="DG673" s="2" t="n">
        <v>91.68000000000001</v>
      </c>
      <c r="DH673" s="2" t="n">
        <v>91.68000000000001</v>
      </c>
      <c r="DI673" s="2" t="n">
        <v>11.69</v>
      </c>
      <c r="DJ673" s="2" t="n">
        <v>91.68000000000001</v>
      </c>
      <c r="DK673" s="2" t="n">
        <v>91.68000000000001</v>
      </c>
      <c r="DL673" s="2" t="n">
        <v>11.69</v>
      </c>
      <c r="DM673" s="2" t="n">
        <v>100</v>
      </c>
      <c r="DN673" s="2" t="n">
        <v>100</v>
      </c>
      <c r="DO673" s="2" t="n">
        <v>11.69</v>
      </c>
      <c r="DP673" s="2" t="n">
        <v>100</v>
      </c>
      <c r="DQ673" s="2" t="n">
        <v>100</v>
      </c>
      <c r="DR673" s="2" t="n">
        <v>11.69</v>
      </c>
      <c r="DS673" s="2" t="n">
        <v>100</v>
      </c>
      <c r="DT673" s="2" t="n">
        <v>100</v>
      </c>
      <c r="DU673" s="2" t="n">
        <v>11.69</v>
      </c>
      <c r="DV673" s="2" t="n">
        <v>100</v>
      </c>
      <c r="DW673" s="2" t="n">
        <v>100</v>
      </c>
      <c r="DX673" s="2" t="n">
        <v>11.69</v>
      </c>
      <c r="DY673" s="2" t="n">
        <v>100</v>
      </c>
      <c r="DZ673" s="2" t="n">
        <v>100</v>
      </c>
      <c r="EA673" s="2" t="n">
        <v>11.69</v>
      </c>
      <c r="EB673" s="2" t="n">
        <v>100</v>
      </c>
      <c r="EC673" s="2" t="n">
        <v>100</v>
      </c>
      <c r="ED673" s="2" t="n">
        <v>11.69</v>
      </c>
      <c r="EE673" s="2" t="n">
        <v>91.68000000000001</v>
      </c>
      <c r="EF673" s="2" t="n">
        <v>91.68000000000001</v>
      </c>
      <c r="EG673" s="2" t="n">
        <v>11.69</v>
      </c>
      <c r="EH673" s="2" t="n">
        <v>100</v>
      </c>
      <c r="EI673" s="2" t="n">
        <v>100</v>
      </c>
      <c r="EJ673" s="2" t="n">
        <v>11.69</v>
      </c>
      <c r="EK673" s="2" t="n">
        <v>100</v>
      </c>
      <c r="EL673" s="2" t="n">
        <v>100</v>
      </c>
      <c r="EM673" s="2" t="n">
        <v>11.69</v>
      </c>
      <c r="EN673" s="2" t="n">
        <v>100</v>
      </c>
      <c r="EO673" s="2" t="n">
        <v>100</v>
      </c>
      <c r="EP673" s="2" t="n">
        <v>11.69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4.93</v>
      </c>
      <c r="AV674" s="2" t="n">
        <v>0</v>
      </c>
      <c r="AW674" s="2" t="n">
        <v>0</v>
      </c>
      <c r="AX674" s="2" t="n">
        <v>4.93</v>
      </c>
      <c r="AY674" s="2" t="n">
        <v>10.53</v>
      </c>
      <c r="AZ674" s="2" t="n">
        <v>0.82</v>
      </c>
      <c r="BA674" s="2" t="n">
        <v>10</v>
      </c>
      <c r="BB674" s="2" t="n">
        <v>10.53</v>
      </c>
      <c r="BC674" s="2" t="n">
        <v>3.28</v>
      </c>
      <c r="BD674" s="2" t="n">
        <v>10</v>
      </c>
      <c r="BE674" s="2" t="n">
        <v>10.53</v>
      </c>
      <c r="BF674" s="2" t="n">
        <v>5.97</v>
      </c>
      <c r="BG674" s="2" t="n">
        <v>11.69</v>
      </c>
      <c r="BH674" s="2" t="n">
        <v>10.53</v>
      </c>
      <c r="BI674" s="2" t="n">
        <v>8.6</v>
      </c>
      <c r="BJ674" s="2" t="n">
        <v>11.69</v>
      </c>
      <c r="BK674" s="2" t="n">
        <v>10.53</v>
      </c>
      <c r="BL674" s="2" t="n">
        <v>12.55</v>
      </c>
      <c r="BM674" s="2" t="n">
        <v>11.69</v>
      </c>
      <c r="BN674" s="2" t="n">
        <v>14.18</v>
      </c>
      <c r="BO674" s="2" t="n">
        <v>16.84</v>
      </c>
      <c r="BP674" s="2" t="n">
        <v>11.69</v>
      </c>
      <c r="BQ674" s="2" t="n">
        <v>23.48</v>
      </c>
      <c r="BR674" s="2" t="n">
        <v>23.48</v>
      </c>
      <c r="BS674" s="2" t="n">
        <v>11.69</v>
      </c>
      <c r="BT674" s="2" t="n">
        <v>28.01</v>
      </c>
      <c r="BU674" s="2" t="n">
        <v>28.01</v>
      </c>
      <c r="BV674" s="2" t="n">
        <v>11.69</v>
      </c>
      <c r="BW674" s="2" t="n">
        <v>28.71</v>
      </c>
      <c r="BX674" s="2" t="n">
        <v>28.71</v>
      </c>
      <c r="BY674" s="2" t="n">
        <v>11.69</v>
      </c>
      <c r="BZ674" s="2" t="n">
        <v>31.85</v>
      </c>
      <c r="CA674" s="2" t="n">
        <v>31.85</v>
      </c>
      <c r="CB674" s="2" t="n">
        <v>11.69</v>
      </c>
      <c r="CC674" s="2" t="n">
        <v>38.13</v>
      </c>
      <c r="CD674" s="2" t="n">
        <v>38.13</v>
      </c>
      <c r="CE674" s="2" t="n">
        <v>11.69</v>
      </c>
      <c r="CF674" s="2" t="n">
        <v>44.76</v>
      </c>
      <c r="CG674" s="2" t="n">
        <v>44.76</v>
      </c>
      <c r="CH674" s="2" t="n">
        <v>11.69</v>
      </c>
      <c r="CI674" s="2" t="n">
        <v>52.78</v>
      </c>
      <c r="CJ674" s="2" t="n">
        <v>52.78</v>
      </c>
      <c r="CK674" s="2" t="n">
        <v>11.69</v>
      </c>
      <c r="CL674" s="2" t="n">
        <v>60.11</v>
      </c>
      <c r="CM674" s="2" t="n">
        <v>60.11</v>
      </c>
      <c r="CN674" s="2" t="n">
        <v>11.69</v>
      </c>
      <c r="CO674" s="2" t="n">
        <v>64.98999999999999</v>
      </c>
      <c r="CP674" s="2" t="n">
        <v>64.98999999999999</v>
      </c>
      <c r="CQ674" s="2" t="n">
        <v>11.69</v>
      </c>
      <c r="CR674" s="2" t="n">
        <v>75.81</v>
      </c>
      <c r="CS674" s="2" t="n">
        <v>75.81</v>
      </c>
      <c r="CT674" s="2" t="n">
        <v>11.69</v>
      </c>
      <c r="CU674" s="2" t="n">
        <v>83.14</v>
      </c>
      <c r="CV674" s="2" t="n">
        <v>83.14</v>
      </c>
      <c r="CW674" s="2" t="n">
        <v>11.69</v>
      </c>
      <c r="CX674" s="2" t="n">
        <v>86.56</v>
      </c>
      <c r="CY674" s="2" t="n">
        <v>86.56</v>
      </c>
      <c r="CZ674" s="2" t="n">
        <v>11.69</v>
      </c>
      <c r="DA674" s="2" t="n">
        <v>88.51000000000001</v>
      </c>
      <c r="DB674" s="2" t="n">
        <v>88.51000000000001</v>
      </c>
      <c r="DC674" s="2" t="n">
        <v>11.69</v>
      </c>
      <c r="DD674" s="2" t="n">
        <v>89.8</v>
      </c>
      <c r="DE674" s="2" t="n">
        <v>89.8</v>
      </c>
      <c r="DF674" s="2" t="n">
        <v>11.69</v>
      </c>
      <c r="DG674" s="2" t="n">
        <v>91.68000000000001</v>
      </c>
      <c r="DH674" s="2" t="n">
        <v>91.68000000000001</v>
      </c>
      <c r="DI674" s="2" t="n">
        <v>11.69</v>
      </c>
      <c r="DJ674" s="2" t="n">
        <v>91.68000000000001</v>
      </c>
      <c r="DK674" s="2" t="n">
        <v>91.68000000000001</v>
      </c>
      <c r="DL674" s="2" t="n">
        <v>11.69</v>
      </c>
      <c r="DM674" s="2" t="n">
        <v>100</v>
      </c>
      <c r="DN674" s="2" t="n">
        <v>100</v>
      </c>
      <c r="DO674" s="2" t="n">
        <v>11.69</v>
      </c>
      <c r="DP674" s="2" t="n">
        <v>100</v>
      </c>
      <c r="DQ674" s="2" t="n">
        <v>100</v>
      </c>
      <c r="DR674" s="2" t="n">
        <v>11.69</v>
      </c>
      <c r="DS674" s="2" t="n">
        <v>100</v>
      </c>
      <c r="DT674" s="2" t="n">
        <v>100</v>
      </c>
      <c r="DU674" s="2" t="n">
        <v>11.69</v>
      </c>
      <c r="DV674" s="2" t="n">
        <v>100</v>
      </c>
      <c r="DW674" s="2" t="n">
        <v>100</v>
      </c>
      <c r="DX674" s="2" t="n">
        <v>11.69</v>
      </c>
      <c r="DY674" s="2" t="n">
        <v>100</v>
      </c>
      <c r="DZ674" s="2" t="n">
        <v>100</v>
      </c>
      <c r="EA674" s="2" t="n">
        <v>11.69</v>
      </c>
      <c r="EB674" s="2" t="n">
        <v>100</v>
      </c>
      <c r="EC674" s="2" t="n">
        <v>100</v>
      </c>
      <c r="ED674" s="2" t="n">
        <v>11.69</v>
      </c>
      <c r="EE674" s="2" t="n">
        <v>91.68000000000001</v>
      </c>
      <c r="EF674" s="2" t="n">
        <v>91.68000000000001</v>
      </c>
      <c r="EG674" s="2" t="n">
        <v>11.69</v>
      </c>
      <c r="EH674" s="2" t="n">
        <v>100</v>
      </c>
      <c r="EI674" s="2" t="n">
        <v>100</v>
      </c>
      <c r="EJ674" s="2" t="n">
        <v>11.69</v>
      </c>
      <c r="EK674" s="2" t="n">
        <v>100</v>
      </c>
      <c r="EL674" s="2" t="n">
        <v>100</v>
      </c>
      <c r="EM674" s="2" t="n">
        <v>11.69</v>
      </c>
      <c r="EN674" s="2" t="n">
        <v>100</v>
      </c>
      <c r="EO674" s="2" t="n">
        <v>100</v>
      </c>
      <c r="EP674" s="2" t="n">
        <v>11.69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23/05/2028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0.01</v>
      </c>
      <c r="BO675" s="2" t="n">
        <v>0.01</v>
      </c>
      <c r="BP675" s="2" t="n">
        <v>0</v>
      </c>
      <c r="BQ675" s="2" t="n">
        <v>0.02</v>
      </c>
      <c r="BR675" s="2" t="n">
        <v>0.02</v>
      </c>
      <c r="BS675" s="2" t="n">
        <v>0</v>
      </c>
      <c r="BT675" s="2" t="n">
        <v>0.02</v>
      </c>
      <c r="BU675" s="2" t="n">
        <v>0.02</v>
      </c>
      <c r="BV675" s="2" t="n">
        <v>0</v>
      </c>
      <c r="BW675" s="2" t="n">
        <v>0.11</v>
      </c>
      <c r="BX675" s="2" t="n">
        <v>0.17</v>
      </c>
      <c r="BY675" s="2" t="n">
        <v>0</v>
      </c>
      <c r="BZ675" s="2" t="n">
        <v>4.47</v>
      </c>
      <c r="CA675" s="2" t="n">
        <v>3.68</v>
      </c>
      <c r="CB675" s="2" t="n">
        <v>0</v>
      </c>
      <c r="CC675" s="2" t="n">
        <v>10.57</v>
      </c>
      <c r="CD675" s="2" t="n">
        <v>10.58</v>
      </c>
      <c r="CE675" s="2" t="n">
        <v>0</v>
      </c>
      <c r="CF675" s="2" t="n">
        <v>16.81</v>
      </c>
      <c r="CG675" s="2" t="n">
        <v>17.07</v>
      </c>
      <c r="CH675" s="2" t="n">
        <v>0</v>
      </c>
      <c r="CI675" s="2" t="n">
        <v>20.19</v>
      </c>
      <c r="CJ675" s="2" t="n">
        <v>20.4</v>
      </c>
      <c r="CK675" s="2" t="n">
        <v>0</v>
      </c>
      <c r="CL675" s="2" t="n">
        <v>26.36</v>
      </c>
      <c r="CM675" s="2" t="n">
        <v>26.41</v>
      </c>
      <c r="CN675" s="2" t="n">
        <v>0</v>
      </c>
      <c r="CO675" s="2" t="n">
        <v>34.99</v>
      </c>
      <c r="CP675" s="2" t="n">
        <v>34.9</v>
      </c>
      <c r="CQ675" s="2" t="n">
        <v>0</v>
      </c>
      <c r="CR675" s="2" t="n">
        <v>47.1</v>
      </c>
      <c r="CS675" s="2" t="n">
        <v>44.17</v>
      </c>
      <c r="CT675" s="2" t="n">
        <v>0</v>
      </c>
      <c r="CU675" s="2" t="n">
        <v>55.34</v>
      </c>
      <c r="CV675" s="2" t="n">
        <v>55.89</v>
      </c>
      <c r="CW675" s="2" t="n">
        <v>0</v>
      </c>
      <c r="CX675" s="2" t="n">
        <v>60.82</v>
      </c>
      <c r="CY675" s="2" t="n">
        <v>60.96</v>
      </c>
      <c r="CZ675" s="2" t="n">
        <v>0</v>
      </c>
      <c r="DA675" s="2" t="n">
        <v>70.27</v>
      </c>
      <c r="DB675" s="2" t="n">
        <v>70.23</v>
      </c>
      <c r="DC675" s="2" t="n">
        <v>0</v>
      </c>
      <c r="DD675" s="2" t="n">
        <v>78.43000000000001</v>
      </c>
      <c r="DE675" s="2" t="n">
        <v>78.40000000000001</v>
      </c>
      <c r="DF675" s="2" t="n">
        <v>0</v>
      </c>
      <c r="DG675" s="2" t="n">
        <v>87.84</v>
      </c>
      <c r="DH675" s="2" t="n">
        <v>87.84</v>
      </c>
      <c r="DI675" s="2" t="n">
        <v>0</v>
      </c>
      <c r="DJ675" s="2" t="n">
        <v>93.88</v>
      </c>
      <c r="DK675" s="2" t="n">
        <v>93.88</v>
      </c>
      <c r="DL675" s="2" t="n">
        <v>0</v>
      </c>
      <c r="DM675" s="2" t="n">
        <v>95.73</v>
      </c>
      <c r="DN675" s="2" t="n">
        <v>95.73</v>
      </c>
      <c r="DO675" s="2" t="n">
        <v>0</v>
      </c>
      <c r="DP675" s="2" t="n">
        <v>99.7</v>
      </c>
      <c r="DQ675" s="2" t="n">
        <v>99.7</v>
      </c>
      <c r="DR675" s="2" t="n">
        <v>0</v>
      </c>
      <c r="DS675" s="2" t="n">
        <v>100</v>
      </c>
      <c r="DT675" s="2" t="n">
        <v>100</v>
      </c>
      <c r="DU675" s="2" t="n">
        <v>0</v>
      </c>
      <c r="DV675" s="2" t="n">
        <v>100</v>
      </c>
      <c r="DW675" s="2" t="n">
        <v>100</v>
      </c>
      <c r="DX675" s="2" t="n">
        <v>0</v>
      </c>
      <c r="DY675" s="2" t="n">
        <v>100</v>
      </c>
      <c r="DZ675" s="2" t="n">
        <v>100</v>
      </c>
      <c r="EA675" s="2" t="n">
        <v>0</v>
      </c>
      <c r="EB675" s="2" t="n">
        <v>100</v>
      </c>
      <c r="EC675" s="2" t="n">
        <v>100</v>
      </c>
      <c r="ED675" s="2" t="n">
        <v>0</v>
      </c>
      <c r="EE675" s="2" t="n">
        <v>93.88</v>
      </c>
      <c r="EF675" s="2" t="n">
        <v>93.88</v>
      </c>
      <c r="EG675" s="2" t="n">
        <v>0</v>
      </c>
      <c r="EH675" s="2" t="n">
        <v>95.73</v>
      </c>
      <c r="EI675" s="2" t="n">
        <v>95.73</v>
      </c>
      <c r="EJ675" s="2" t="n">
        <v>0</v>
      </c>
      <c r="EK675" s="2" t="n">
        <v>99.7</v>
      </c>
      <c r="EL675" s="2" t="n">
        <v>99.7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02/05/2028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0.13</v>
      </c>
      <c r="BX676" s="2" t="n">
        <v>0.21</v>
      </c>
      <c r="BY676" s="2" t="n">
        <v>0</v>
      </c>
      <c r="BZ676" s="2" t="n">
        <v>3.25</v>
      </c>
      <c r="CA676" s="2" t="n">
        <v>2.67</v>
      </c>
      <c r="CB676" s="2" t="n">
        <v>0</v>
      </c>
      <c r="CC676" s="2" t="n">
        <v>8.800000000000001</v>
      </c>
      <c r="CD676" s="2" t="n">
        <v>8.640000000000001</v>
      </c>
      <c r="CE676" s="2" t="n">
        <v>0</v>
      </c>
      <c r="CF676" s="2" t="n">
        <v>13.81</v>
      </c>
      <c r="CG676" s="2" t="n">
        <v>14.27</v>
      </c>
      <c r="CH676" s="2" t="n">
        <v>0</v>
      </c>
      <c r="CI676" s="2" t="n">
        <v>18.06</v>
      </c>
      <c r="CJ676" s="2" t="n">
        <v>18.06</v>
      </c>
      <c r="CK676" s="2" t="n">
        <v>0</v>
      </c>
      <c r="CL676" s="2" t="n">
        <v>23.04</v>
      </c>
      <c r="CM676" s="2" t="n">
        <v>23.04</v>
      </c>
      <c r="CN676" s="2" t="n">
        <v>0</v>
      </c>
      <c r="CO676" s="2" t="n">
        <v>32.94</v>
      </c>
      <c r="CP676" s="2" t="n">
        <v>32.76</v>
      </c>
      <c r="CQ676" s="2" t="n">
        <v>0</v>
      </c>
      <c r="CR676" s="2" t="n">
        <v>45.02</v>
      </c>
      <c r="CS676" s="2" t="n">
        <v>42.02</v>
      </c>
      <c r="CT676" s="2" t="n">
        <v>0</v>
      </c>
      <c r="CU676" s="2" t="n">
        <v>54.47</v>
      </c>
      <c r="CV676" s="2" t="n">
        <v>55.73</v>
      </c>
      <c r="CW676" s="2" t="n">
        <v>0</v>
      </c>
      <c r="CX676" s="2" t="n">
        <v>60.66</v>
      </c>
      <c r="CY676" s="2" t="n">
        <v>60.92</v>
      </c>
      <c r="CZ676" s="2" t="n">
        <v>0</v>
      </c>
      <c r="DA676" s="2" t="n">
        <v>69.88</v>
      </c>
      <c r="DB676" s="2" t="n">
        <v>69.95</v>
      </c>
      <c r="DC676" s="2" t="n">
        <v>0</v>
      </c>
      <c r="DD676" s="2" t="n">
        <v>79.14</v>
      </c>
      <c r="DE676" s="2" t="n">
        <v>79.14</v>
      </c>
      <c r="DF676" s="2" t="n">
        <v>0</v>
      </c>
      <c r="DG676" s="2" t="n">
        <v>87.66</v>
      </c>
      <c r="DH676" s="2" t="n">
        <v>87.66</v>
      </c>
      <c r="DI676" s="2" t="n">
        <v>0</v>
      </c>
      <c r="DJ676" s="2" t="n">
        <v>93.41</v>
      </c>
      <c r="DK676" s="2" t="n">
        <v>93.41</v>
      </c>
      <c r="DL676" s="2" t="n">
        <v>0</v>
      </c>
      <c r="DM676" s="2" t="n">
        <v>96.48</v>
      </c>
      <c r="DN676" s="2" t="n">
        <v>96.48</v>
      </c>
      <c r="DO676" s="2" t="n">
        <v>0</v>
      </c>
      <c r="DP676" s="2" t="n">
        <v>99.68000000000001</v>
      </c>
      <c r="DQ676" s="2" t="n">
        <v>99.68000000000001</v>
      </c>
      <c r="DR676" s="2" t="n">
        <v>0</v>
      </c>
      <c r="DS676" s="2" t="n">
        <v>100</v>
      </c>
      <c r="DT676" s="2" t="n">
        <v>100</v>
      </c>
      <c r="DU676" s="2" t="n">
        <v>0</v>
      </c>
      <c r="DV676" s="2" t="n">
        <v>100</v>
      </c>
      <c r="DW676" s="2" t="n">
        <v>100</v>
      </c>
      <c r="DX676" s="2" t="n">
        <v>0</v>
      </c>
      <c r="DY676" s="2" t="n">
        <v>100</v>
      </c>
      <c r="DZ676" s="2" t="n">
        <v>100</v>
      </c>
      <c r="EA676" s="2" t="n">
        <v>0</v>
      </c>
      <c r="EB676" s="2" t="n">
        <v>100</v>
      </c>
      <c r="EC676" s="2" t="n">
        <v>100</v>
      </c>
      <c r="ED676" s="2" t="n">
        <v>0</v>
      </c>
      <c r="EE676" s="2" t="n">
        <v>93.41</v>
      </c>
      <c r="EF676" s="2" t="n">
        <v>93.41</v>
      </c>
      <c r="EG676" s="2" t="n">
        <v>0</v>
      </c>
      <c r="EH676" s="2" t="n">
        <v>96.48</v>
      </c>
      <c r="EI676" s="2" t="n">
        <v>96.48</v>
      </c>
      <c r="EJ676" s="2" t="n">
        <v>0</v>
      </c>
      <c r="EK676" s="2" t="n">
        <v>99.68000000000001</v>
      </c>
      <c r="EL676" s="2" t="n">
        <v>99.68000000000001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27.27</v>
      </c>
      <c r="BX677" s="2" t="n">
        <v>45.45</v>
      </c>
      <c r="BY677" s="2" t="n">
        <v>0</v>
      </c>
      <c r="BZ677" s="2" t="n">
        <v>87.88</v>
      </c>
      <c r="CA677" s="2" t="n">
        <v>100</v>
      </c>
      <c r="CB677" s="2" t="n">
        <v>0</v>
      </c>
      <c r="CC677" s="2" t="n">
        <v>100</v>
      </c>
      <c r="CD677" s="2" t="n">
        <v>100</v>
      </c>
      <c r="CE677" s="2" t="n">
        <v>0</v>
      </c>
      <c r="CF677" s="2" t="n">
        <v>100</v>
      </c>
      <c r="CG677" s="2" t="n">
        <v>100</v>
      </c>
      <c r="CH677" s="2" t="n">
        <v>0</v>
      </c>
      <c r="CI677" s="2" t="n">
        <v>100</v>
      </c>
      <c r="CJ677" s="2" t="n">
        <v>100</v>
      </c>
      <c r="CK677" s="2" t="n">
        <v>0</v>
      </c>
      <c r="CL677" s="2" t="n">
        <v>100</v>
      </c>
      <c r="CM677" s="2" t="n">
        <v>100</v>
      </c>
      <c r="CN677" s="2" t="n">
        <v>0</v>
      </c>
      <c r="CO677" s="2" t="n">
        <v>100</v>
      </c>
      <c r="CP677" s="2" t="n">
        <v>100</v>
      </c>
      <c r="CQ677" s="2" t="n">
        <v>0</v>
      </c>
      <c r="CR677" s="2" t="n">
        <v>100</v>
      </c>
      <c r="CS677" s="2" t="n">
        <v>100</v>
      </c>
      <c r="CT677" s="2" t="n">
        <v>0</v>
      </c>
      <c r="CU677" s="2" t="n">
        <v>100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27.27</v>
      </c>
      <c r="BX678" s="2" t="n">
        <v>45.45</v>
      </c>
      <c r="BY678" s="2" t="n">
        <v>0</v>
      </c>
      <c r="BZ678" s="2" t="n">
        <v>87.88</v>
      </c>
      <c r="CA678" s="2" t="n">
        <v>100</v>
      </c>
      <c r="CB678" s="2" t="n">
        <v>0</v>
      </c>
      <c r="CC678" s="2" t="n">
        <v>100</v>
      </c>
      <c r="CD678" s="2" t="n">
        <v>100</v>
      </c>
      <c r="CE678" s="2" t="n">
        <v>0</v>
      </c>
      <c r="CF678" s="2" t="n">
        <v>100</v>
      </c>
      <c r="CG678" s="2" t="n">
        <v>100</v>
      </c>
      <c r="CH678" s="2" t="n">
        <v>0</v>
      </c>
      <c r="CI678" s="2" t="n">
        <v>100</v>
      </c>
      <c r="CJ678" s="2" t="n">
        <v>100</v>
      </c>
      <c r="CK678" s="2" t="n">
        <v>0</v>
      </c>
      <c r="CL678" s="2" t="n">
        <v>100</v>
      </c>
      <c r="CM678" s="2" t="n">
        <v>100</v>
      </c>
      <c r="CN678" s="2" t="n">
        <v>0</v>
      </c>
      <c r="CO678" s="2" t="n">
        <v>100</v>
      </c>
      <c r="CP678" s="2" t="n">
        <v>100</v>
      </c>
      <c r="CQ678" s="2" t="n">
        <v>0</v>
      </c>
      <c r="CR678" s="2" t="n">
        <v>100</v>
      </c>
      <c r="CS678" s="2" t="n">
        <v>100</v>
      </c>
      <c r="CT678" s="2" t="n">
        <v>0</v>
      </c>
      <c r="CU678" s="2" t="n">
        <v>100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27.27</v>
      </c>
      <c r="BX679" s="2" t="n">
        <v>45.45</v>
      </c>
      <c r="BY679" s="2" t="n">
        <v>0</v>
      </c>
      <c r="BZ679" s="2" t="n">
        <v>87.88</v>
      </c>
      <c r="CA679" s="2" t="n">
        <v>100</v>
      </c>
      <c r="CB679" s="2" t="n">
        <v>0</v>
      </c>
      <c r="CC679" s="2" t="n">
        <v>100</v>
      </c>
      <c r="CD679" s="2" t="n">
        <v>100</v>
      </c>
      <c r="CE679" s="2" t="n">
        <v>0</v>
      </c>
      <c r="CF679" s="2" t="n">
        <v>100</v>
      </c>
      <c r="CG679" s="2" t="n">
        <v>100</v>
      </c>
      <c r="CH679" s="2" t="n">
        <v>0</v>
      </c>
      <c r="CI679" s="2" t="n">
        <v>100</v>
      </c>
      <c r="CJ679" s="2" t="n">
        <v>100</v>
      </c>
      <c r="CK679" s="2" t="n">
        <v>0</v>
      </c>
      <c r="CL679" s="2" t="n">
        <v>100</v>
      </c>
      <c r="CM679" s="2" t="n">
        <v>100</v>
      </c>
      <c r="CN679" s="2" t="n">
        <v>0</v>
      </c>
      <c r="CO679" s="2" t="n">
        <v>100</v>
      </c>
      <c r="CP679" s="2" t="n">
        <v>100</v>
      </c>
      <c r="CQ679" s="2" t="n">
        <v>0</v>
      </c>
      <c r="CR679" s="2" t="n">
        <v>100</v>
      </c>
      <c r="CS679" s="2" t="n">
        <v>100</v>
      </c>
      <c r="CT679" s="2" t="n">
        <v>0</v>
      </c>
      <c r="CU679" s="2" t="n">
        <v>100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40</v>
      </c>
      <c r="CZ680" s="2" t="n">
        <v>0</v>
      </c>
      <c r="DA680" s="2" t="n">
        <v>100</v>
      </c>
      <c r="DB680" s="2" t="n">
        <v>100</v>
      </c>
      <c r="DC680" s="2" t="n">
        <v>0</v>
      </c>
      <c r="DD680" s="2" t="n">
        <v>100</v>
      </c>
      <c r="DE680" s="2" t="n">
        <v>100</v>
      </c>
      <c r="DF680" s="2" t="n">
        <v>0</v>
      </c>
      <c r="DG680" s="2" t="n">
        <v>100</v>
      </c>
      <c r="DH680" s="2" t="n">
        <v>100</v>
      </c>
      <c r="DI680" s="2" t="n">
        <v>0</v>
      </c>
      <c r="DJ680" s="2" t="n">
        <v>100</v>
      </c>
      <c r="DK680" s="2" t="n">
        <v>100</v>
      </c>
      <c r="DL680" s="2" t="n">
        <v>0</v>
      </c>
      <c r="DM680" s="2" t="n">
        <v>100</v>
      </c>
      <c r="DN680" s="2" t="n">
        <v>100</v>
      </c>
      <c r="DO680" s="2" t="n">
        <v>0</v>
      </c>
      <c r="DP680" s="2" t="n">
        <v>100</v>
      </c>
      <c r="DQ680" s="2" t="n">
        <v>100</v>
      </c>
      <c r="DR680" s="2" t="n">
        <v>0</v>
      </c>
      <c r="DS680" s="2" t="n">
        <v>100</v>
      </c>
      <c r="DT680" s="2" t="n">
        <v>100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40</v>
      </c>
      <c r="CZ681" s="2" t="n">
        <v>0</v>
      </c>
      <c r="DA681" s="2" t="n">
        <v>100</v>
      </c>
      <c r="DB681" s="2" t="n">
        <v>100</v>
      </c>
      <c r="DC681" s="2" t="n">
        <v>0</v>
      </c>
      <c r="DD681" s="2" t="n">
        <v>100</v>
      </c>
      <c r="DE681" s="2" t="n">
        <v>100</v>
      </c>
      <c r="DF681" s="2" t="n">
        <v>0</v>
      </c>
      <c r="DG681" s="2" t="n">
        <v>100</v>
      </c>
      <c r="DH681" s="2" t="n">
        <v>100</v>
      </c>
      <c r="DI681" s="2" t="n">
        <v>0</v>
      </c>
      <c r="DJ681" s="2" t="n">
        <v>100</v>
      </c>
      <c r="DK681" s="2" t="n">
        <v>100</v>
      </c>
      <c r="DL681" s="2" t="n">
        <v>0</v>
      </c>
      <c r="DM681" s="2" t="n">
        <v>100</v>
      </c>
      <c r="DN681" s="2" t="n">
        <v>100</v>
      </c>
      <c r="DO681" s="2" t="n">
        <v>0</v>
      </c>
      <c r="DP681" s="2" t="n">
        <v>100</v>
      </c>
      <c r="DQ681" s="2" t="n">
        <v>100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18/02/2027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4</v>
      </c>
      <c r="CA682" s="2" t="n">
        <v>3.11</v>
      </c>
      <c r="CB682" s="2" t="n">
        <v>0</v>
      </c>
      <c r="CC682" s="2" t="n">
        <v>11.75</v>
      </c>
      <c r="CD682" s="2" t="n">
        <v>11.51</v>
      </c>
      <c r="CE682" s="2" t="n">
        <v>0</v>
      </c>
      <c r="CF682" s="2" t="n">
        <v>18.79</v>
      </c>
      <c r="CG682" s="2" t="n">
        <v>19.44</v>
      </c>
      <c r="CH682" s="2" t="n">
        <v>0</v>
      </c>
      <c r="CI682" s="2" t="n">
        <v>24.07</v>
      </c>
      <c r="CJ682" s="2" t="n">
        <v>24.07</v>
      </c>
      <c r="CK682" s="2" t="n">
        <v>0</v>
      </c>
      <c r="CL682" s="2" t="n">
        <v>28.68</v>
      </c>
      <c r="CM682" s="2" t="n">
        <v>28.68</v>
      </c>
      <c r="CN682" s="2" t="n">
        <v>0</v>
      </c>
      <c r="CO682" s="2" t="n">
        <v>40.6</v>
      </c>
      <c r="CP682" s="2" t="n">
        <v>40.6</v>
      </c>
      <c r="CQ682" s="2" t="n">
        <v>0</v>
      </c>
      <c r="CR682" s="2" t="n">
        <v>53.72</v>
      </c>
      <c r="CS682" s="2" t="n">
        <v>49.49</v>
      </c>
      <c r="CT682" s="2" t="n">
        <v>0</v>
      </c>
      <c r="CU682" s="2" t="n">
        <v>63.94</v>
      </c>
      <c r="CV682" s="2" t="n">
        <v>65.72</v>
      </c>
      <c r="CW682" s="2" t="n">
        <v>0</v>
      </c>
      <c r="CX682" s="2" t="n">
        <v>69.72</v>
      </c>
      <c r="CY682" s="2" t="n">
        <v>69.72</v>
      </c>
      <c r="CZ682" s="2" t="n">
        <v>0</v>
      </c>
      <c r="DA682" s="2" t="n">
        <v>76.39</v>
      </c>
      <c r="DB682" s="2" t="n">
        <v>76.39</v>
      </c>
      <c r="DC682" s="2" t="n">
        <v>0</v>
      </c>
      <c r="DD682" s="2" t="n">
        <v>85.72</v>
      </c>
      <c r="DE682" s="2" t="n">
        <v>85.72</v>
      </c>
      <c r="DF682" s="2" t="n">
        <v>0</v>
      </c>
      <c r="DG682" s="2" t="n">
        <v>93.72</v>
      </c>
      <c r="DH682" s="2" t="n">
        <v>93.72</v>
      </c>
      <c r="DI682" s="2" t="n">
        <v>0</v>
      </c>
      <c r="DJ682" s="2" t="n">
        <v>97.72</v>
      </c>
      <c r="DK682" s="2" t="n">
        <v>97.72</v>
      </c>
      <c r="DL682" s="2" t="n">
        <v>0</v>
      </c>
      <c r="DM682" s="2" t="n">
        <v>97.72</v>
      </c>
      <c r="DN682" s="2" t="n">
        <v>97.72</v>
      </c>
      <c r="DO682" s="2" t="n">
        <v>0</v>
      </c>
      <c r="DP682" s="2" t="n">
        <v>99.54000000000001</v>
      </c>
      <c r="DQ682" s="2" t="n">
        <v>99.54000000000001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97.72</v>
      </c>
      <c r="EF682" s="2" t="n">
        <v>97.72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18/02/2027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4</v>
      </c>
      <c r="CA683" s="2" t="n">
        <v>3.11</v>
      </c>
      <c r="CB683" s="2" t="n">
        <v>0</v>
      </c>
      <c r="CC683" s="2" t="n">
        <v>11.75</v>
      </c>
      <c r="CD683" s="2" t="n">
        <v>11.51</v>
      </c>
      <c r="CE683" s="2" t="n">
        <v>0</v>
      </c>
      <c r="CF683" s="2" t="n">
        <v>18.79</v>
      </c>
      <c r="CG683" s="2" t="n">
        <v>19.44</v>
      </c>
      <c r="CH683" s="2" t="n">
        <v>0</v>
      </c>
      <c r="CI683" s="2" t="n">
        <v>24.07</v>
      </c>
      <c r="CJ683" s="2" t="n">
        <v>24.07</v>
      </c>
      <c r="CK683" s="2" t="n">
        <v>0</v>
      </c>
      <c r="CL683" s="2" t="n">
        <v>28.68</v>
      </c>
      <c r="CM683" s="2" t="n">
        <v>28.68</v>
      </c>
      <c r="CN683" s="2" t="n">
        <v>0</v>
      </c>
      <c r="CO683" s="2" t="n">
        <v>40.6</v>
      </c>
      <c r="CP683" s="2" t="n">
        <v>40.6</v>
      </c>
      <c r="CQ683" s="2" t="n">
        <v>0</v>
      </c>
      <c r="CR683" s="2" t="n">
        <v>53.72</v>
      </c>
      <c r="CS683" s="2" t="n">
        <v>49.49</v>
      </c>
      <c r="CT683" s="2" t="n">
        <v>0</v>
      </c>
      <c r="CU683" s="2" t="n">
        <v>63.94</v>
      </c>
      <c r="CV683" s="2" t="n">
        <v>65.72</v>
      </c>
      <c r="CW683" s="2" t="n">
        <v>0</v>
      </c>
      <c r="CX683" s="2" t="n">
        <v>69.72</v>
      </c>
      <c r="CY683" s="2" t="n">
        <v>69.72</v>
      </c>
      <c r="CZ683" s="2" t="n">
        <v>0</v>
      </c>
      <c r="DA683" s="2" t="n">
        <v>76.39</v>
      </c>
      <c r="DB683" s="2" t="n">
        <v>76.39</v>
      </c>
      <c r="DC683" s="2" t="n">
        <v>0</v>
      </c>
      <c r="DD683" s="2" t="n">
        <v>85.72</v>
      </c>
      <c r="DE683" s="2" t="n">
        <v>85.72</v>
      </c>
      <c r="DF683" s="2" t="n">
        <v>0</v>
      </c>
      <c r="DG683" s="2" t="n">
        <v>93.72</v>
      </c>
      <c r="DH683" s="2" t="n">
        <v>93.72</v>
      </c>
      <c r="DI683" s="2" t="n">
        <v>0</v>
      </c>
      <c r="DJ683" s="2" t="n">
        <v>97.72</v>
      </c>
      <c r="DK683" s="2" t="n">
        <v>97.72</v>
      </c>
      <c r="DL683" s="2" t="n">
        <v>0</v>
      </c>
      <c r="DM683" s="2" t="n">
        <v>97.72</v>
      </c>
      <c r="DN683" s="2" t="n">
        <v>97.72</v>
      </c>
      <c r="DO683" s="2" t="n">
        <v>0</v>
      </c>
      <c r="DP683" s="2" t="n">
        <v>99.54000000000001</v>
      </c>
      <c r="DQ683" s="2" t="n">
        <v>99.54000000000001</v>
      </c>
      <c r="DR683" s="2" t="n">
        <v>0</v>
      </c>
      <c r="DS683" s="2" t="n">
        <v>100</v>
      </c>
      <c r="DT683" s="2" t="n">
        <v>100</v>
      </c>
      <c r="DU683" s="2" t="n">
        <v>0</v>
      </c>
      <c r="DV683" s="2" t="n">
        <v>100</v>
      </c>
      <c r="DW683" s="2" t="n">
        <v>100</v>
      </c>
      <c r="DX683" s="2" t="n">
        <v>0</v>
      </c>
      <c r="DY683" s="2" t="n">
        <v>100</v>
      </c>
      <c r="DZ683" s="2" t="n">
        <v>100</v>
      </c>
      <c r="EA683" s="2" t="n">
        <v>0</v>
      </c>
      <c r="EB683" s="2" t="n">
        <v>100</v>
      </c>
      <c r="EC683" s="2" t="n">
        <v>100</v>
      </c>
      <c r="ED683" s="2" t="n">
        <v>0</v>
      </c>
      <c r="EE683" s="2" t="n">
        <v>97.72</v>
      </c>
      <c r="EF683" s="2" t="n">
        <v>97.72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18/02/2027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4</v>
      </c>
      <c r="CA684" s="2" t="n">
        <v>3.11</v>
      </c>
      <c r="CB684" s="2" t="n">
        <v>0</v>
      </c>
      <c r="CC684" s="2" t="n">
        <v>11.75</v>
      </c>
      <c r="CD684" s="2" t="n">
        <v>11.51</v>
      </c>
      <c r="CE684" s="2" t="n">
        <v>0</v>
      </c>
      <c r="CF684" s="2" t="n">
        <v>18.79</v>
      </c>
      <c r="CG684" s="2" t="n">
        <v>19.44</v>
      </c>
      <c r="CH684" s="2" t="n">
        <v>0</v>
      </c>
      <c r="CI684" s="2" t="n">
        <v>24.07</v>
      </c>
      <c r="CJ684" s="2" t="n">
        <v>24.07</v>
      </c>
      <c r="CK684" s="2" t="n">
        <v>0</v>
      </c>
      <c r="CL684" s="2" t="n">
        <v>28.68</v>
      </c>
      <c r="CM684" s="2" t="n">
        <v>28.68</v>
      </c>
      <c r="CN684" s="2" t="n">
        <v>0</v>
      </c>
      <c r="CO684" s="2" t="n">
        <v>40.6</v>
      </c>
      <c r="CP684" s="2" t="n">
        <v>40.6</v>
      </c>
      <c r="CQ684" s="2" t="n">
        <v>0</v>
      </c>
      <c r="CR684" s="2" t="n">
        <v>53.72</v>
      </c>
      <c r="CS684" s="2" t="n">
        <v>49.49</v>
      </c>
      <c r="CT684" s="2" t="n">
        <v>0</v>
      </c>
      <c r="CU684" s="2" t="n">
        <v>63.94</v>
      </c>
      <c r="CV684" s="2" t="n">
        <v>65.72</v>
      </c>
      <c r="CW684" s="2" t="n">
        <v>0</v>
      </c>
      <c r="CX684" s="2" t="n">
        <v>69.72</v>
      </c>
      <c r="CY684" s="2" t="n">
        <v>69.72</v>
      </c>
      <c r="CZ684" s="2" t="n">
        <v>0</v>
      </c>
      <c r="DA684" s="2" t="n">
        <v>76.39</v>
      </c>
      <c r="DB684" s="2" t="n">
        <v>76.39</v>
      </c>
      <c r="DC684" s="2" t="n">
        <v>0</v>
      </c>
      <c r="DD684" s="2" t="n">
        <v>85.72</v>
      </c>
      <c r="DE684" s="2" t="n">
        <v>85.72</v>
      </c>
      <c r="DF684" s="2" t="n">
        <v>0</v>
      </c>
      <c r="DG684" s="2" t="n">
        <v>93.72</v>
      </c>
      <c r="DH684" s="2" t="n">
        <v>93.72</v>
      </c>
      <c r="DI684" s="2" t="n">
        <v>0</v>
      </c>
      <c r="DJ684" s="2" t="n">
        <v>97.72</v>
      </c>
      <c r="DK684" s="2" t="n">
        <v>97.72</v>
      </c>
      <c r="DL684" s="2" t="n">
        <v>0</v>
      </c>
      <c r="DM684" s="2" t="n">
        <v>97.72</v>
      </c>
      <c r="DN684" s="2" t="n">
        <v>97.72</v>
      </c>
      <c r="DO684" s="2" t="n">
        <v>0</v>
      </c>
      <c r="DP684" s="2" t="n">
        <v>99.54000000000001</v>
      </c>
      <c r="DQ684" s="2" t="n">
        <v>99.54000000000001</v>
      </c>
      <c r="DR684" s="2" t="n">
        <v>0</v>
      </c>
      <c r="DS684" s="2" t="n">
        <v>100</v>
      </c>
      <c r="DT684" s="2" t="n">
        <v>100</v>
      </c>
      <c r="DU684" s="2" t="n">
        <v>0</v>
      </c>
      <c r="DV684" s="2" t="n">
        <v>100</v>
      </c>
      <c r="DW684" s="2" t="n">
        <v>100</v>
      </c>
      <c r="DX684" s="2" t="n">
        <v>0</v>
      </c>
      <c r="DY684" s="2" t="n">
        <v>100</v>
      </c>
      <c r="DZ684" s="2" t="n">
        <v>100</v>
      </c>
      <c r="EA684" s="2" t="n">
        <v>0</v>
      </c>
      <c r="EB684" s="2" t="n">
        <v>100</v>
      </c>
      <c r="EC684" s="2" t="n">
        <v>100</v>
      </c>
      <c r="ED684" s="2" t="n">
        <v>0</v>
      </c>
      <c r="EE684" s="2" t="n">
        <v>97.72</v>
      </c>
      <c r="EF684" s="2" t="n">
        <v>97.72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18/02/2027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4</v>
      </c>
      <c r="CA685" s="2" t="n">
        <v>3.11</v>
      </c>
      <c r="CB685" s="2" t="n">
        <v>0</v>
      </c>
      <c r="CC685" s="2" t="n">
        <v>11.75</v>
      </c>
      <c r="CD685" s="2" t="n">
        <v>11.51</v>
      </c>
      <c r="CE685" s="2" t="n">
        <v>0</v>
      </c>
      <c r="CF685" s="2" t="n">
        <v>18.79</v>
      </c>
      <c r="CG685" s="2" t="n">
        <v>19.44</v>
      </c>
      <c r="CH685" s="2" t="n">
        <v>0</v>
      </c>
      <c r="CI685" s="2" t="n">
        <v>24.07</v>
      </c>
      <c r="CJ685" s="2" t="n">
        <v>24.07</v>
      </c>
      <c r="CK685" s="2" t="n">
        <v>0</v>
      </c>
      <c r="CL685" s="2" t="n">
        <v>28.68</v>
      </c>
      <c r="CM685" s="2" t="n">
        <v>28.68</v>
      </c>
      <c r="CN685" s="2" t="n">
        <v>0</v>
      </c>
      <c r="CO685" s="2" t="n">
        <v>40.6</v>
      </c>
      <c r="CP685" s="2" t="n">
        <v>40.6</v>
      </c>
      <c r="CQ685" s="2" t="n">
        <v>0</v>
      </c>
      <c r="CR685" s="2" t="n">
        <v>53.72</v>
      </c>
      <c r="CS685" s="2" t="n">
        <v>49.49</v>
      </c>
      <c r="CT685" s="2" t="n">
        <v>0</v>
      </c>
      <c r="CU685" s="2" t="n">
        <v>63.94</v>
      </c>
      <c r="CV685" s="2" t="n">
        <v>65.72</v>
      </c>
      <c r="CW685" s="2" t="n">
        <v>0</v>
      </c>
      <c r="CX685" s="2" t="n">
        <v>69.72</v>
      </c>
      <c r="CY685" s="2" t="n">
        <v>69.72</v>
      </c>
      <c r="CZ685" s="2" t="n">
        <v>0</v>
      </c>
      <c r="DA685" s="2" t="n">
        <v>76.39</v>
      </c>
      <c r="DB685" s="2" t="n">
        <v>76.39</v>
      </c>
      <c r="DC685" s="2" t="n">
        <v>0</v>
      </c>
      <c r="DD685" s="2" t="n">
        <v>85.72</v>
      </c>
      <c r="DE685" s="2" t="n">
        <v>85.72</v>
      </c>
      <c r="DF685" s="2" t="n">
        <v>0</v>
      </c>
      <c r="DG685" s="2" t="n">
        <v>93.72</v>
      </c>
      <c r="DH685" s="2" t="n">
        <v>93.72</v>
      </c>
      <c r="DI685" s="2" t="n">
        <v>0</v>
      </c>
      <c r="DJ685" s="2" t="n">
        <v>97.72</v>
      </c>
      <c r="DK685" s="2" t="n">
        <v>97.72</v>
      </c>
      <c r="DL685" s="2" t="n">
        <v>0</v>
      </c>
      <c r="DM685" s="2" t="n">
        <v>97.72</v>
      </c>
      <c r="DN685" s="2" t="n">
        <v>97.72</v>
      </c>
      <c r="DO685" s="2" t="n">
        <v>0</v>
      </c>
      <c r="DP685" s="2" t="n">
        <v>99.54000000000001</v>
      </c>
      <c r="DQ685" s="2" t="n">
        <v>99.54000000000001</v>
      </c>
      <c r="DR685" s="2" t="n">
        <v>0</v>
      </c>
      <c r="DS685" s="2" t="n">
        <v>100</v>
      </c>
      <c r="DT685" s="2" t="n">
        <v>100</v>
      </c>
      <c r="DU685" s="2" t="n">
        <v>0</v>
      </c>
      <c r="DV685" s="2" t="n">
        <v>100</v>
      </c>
      <c r="DW685" s="2" t="n">
        <v>100</v>
      </c>
      <c r="DX685" s="2" t="n">
        <v>0</v>
      </c>
      <c r="DY685" s="2" t="n">
        <v>100</v>
      </c>
      <c r="DZ685" s="2" t="n">
        <v>100</v>
      </c>
      <c r="EA685" s="2" t="n">
        <v>0</v>
      </c>
      <c r="EB685" s="2" t="n">
        <v>100</v>
      </c>
      <c r="EC685" s="2" t="n">
        <v>100</v>
      </c>
      <c r="ED685" s="2" t="n">
        <v>0</v>
      </c>
      <c r="EE685" s="2" t="n">
        <v>97.72</v>
      </c>
      <c r="EF685" s="2" t="n">
        <v>97.72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18/02/2027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4</v>
      </c>
      <c r="CA686" s="2" t="n">
        <v>3.11</v>
      </c>
      <c r="CB686" s="2" t="n">
        <v>0</v>
      </c>
      <c r="CC686" s="2" t="n">
        <v>11.75</v>
      </c>
      <c r="CD686" s="2" t="n">
        <v>11.51</v>
      </c>
      <c r="CE686" s="2" t="n">
        <v>0</v>
      </c>
      <c r="CF686" s="2" t="n">
        <v>18.79</v>
      </c>
      <c r="CG686" s="2" t="n">
        <v>19.44</v>
      </c>
      <c r="CH686" s="2" t="n">
        <v>0</v>
      </c>
      <c r="CI686" s="2" t="n">
        <v>24.07</v>
      </c>
      <c r="CJ686" s="2" t="n">
        <v>24.07</v>
      </c>
      <c r="CK686" s="2" t="n">
        <v>0</v>
      </c>
      <c r="CL686" s="2" t="n">
        <v>28.68</v>
      </c>
      <c r="CM686" s="2" t="n">
        <v>28.68</v>
      </c>
      <c r="CN686" s="2" t="n">
        <v>0</v>
      </c>
      <c r="CO686" s="2" t="n">
        <v>40.6</v>
      </c>
      <c r="CP686" s="2" t="n">
        <v>40.6</v>
      </c>
      <c r="CQ686" s="2" t="n">
        <v>0</v>
      </c>
      <c r="CR686" s="2" t="n">
        <v>53.72</v>
      </c>
      <c r="CS686" s="2" t="n">
        <v>49.49</v>
      </c>
      <c r="CT686" s="2" t="n">
        <v>0</v>
      </c>
      <c r="CU686" s="2" t="n">
        <v>63.94</v>
      </c>
      <c r="CV686" s="2" t="n">
        <v>65.72</v>
      </c>
      <c r="CW686" s="2" t="n">
        <v>0</v>
      </c>
      <c r="CX686" s="2" t="n">
        <v>69.72</v>
      </c>
      <c r="CY686" s="2" t="n">
        <v>69.72</v>
      </c>
      <c r="CZ686" s="2" t="n">
        <v>0</v>
      </c>
      <c r="DA686" s="2" t="n">
        <v>76.39</v>
      </c>
      <c r="DB686" s="2" t="n">
        <v>76.39</v>
      </c>
      <c r="DC686" s="2" t="n">
        <v>0</v>
      </c>
      <c r="DD686" s="2" t="n">
        <v>85.72</v>
      </c>
      <c r="DE686" s="2" t="n">
        <v>85.72</v>
      </c>
      <c r="DF686" s="2" t="n">
        <v>0</v>
      </c>
      <c r="DG686" s="2" t="n">
        <v>93.72</v>
      </c>
      <c r="DH686" s="2" t="n">
        <v>93.72</v>
      </c>
      <c r="DI686" s="2" t="n">
        <v>0</v>
      </c>
      <c r="DJ686" s="2" t="n">
        <v>97.72</v>
      </c>
      <c r="DK686" s="2" t="n">
        <v>97.72</v>
      </c>
      <c r="DL686" s="2" t="n">
        <v>0</v>
      </c>
      <c r="DM686" s="2" t="n">
        <v>97.72</v>
      </c>
      <c r="DN686" s="2" t="n">
        <v>97.72</v>
      </c>
      <c r="DO686" s="2" t="n">
        <v>0</v>
      </c>
      <c r="DP686" s="2" t="n">
        <v>99.54000000000001</v>
      </c>
      <c r="DQ686" s="2" t="n">
        <v>99.54000000000001</v>
      </c>
      <c r="DR686" s="2" t="n">
        <v>0</v>
      </c>
      <c r="DS686" s="2" t="n">
        <v>100</v>
      </c>
      <c r="DT686" s="2" t="n">
        <v>100</v>
      </c>
      <c r="DU686" s="2" t="n">
        <v>0</v>
      </c>
      <c r="DV686" s="2" t="n">
        <v>100</v>
      </c>
      <c r="DW686" s="2" t="n">
        <v>100</v>
      </c>
      <c r="DX686" s="2" t="n">
        <v>0</v>
      </c>
      <c r="DY686" s="2" t="n">
        <v>100</v>
      </c>
      <c r="DZ686" s="2" t="n">
        <v>100</v>
      </c>
      <c r="EA686" s="2" t="n">
        <v>0</v>
      </c>
      <c r="EB686" s="2" t="n">
        <v>100</v>
      </c>
      <c r="EC686" s="2" t="n">
        <v>100</v>
      </c>
      <c r="ED686" s="2" t="n">
        <v>0</v>
      </c>
      <c r="EE686" s="2" t="n">
        <v>97.72</v>
      </c>
      <c r="EF686" s="2" t="n">
        <v>97.72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18/02/2027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4</v>
      </c>
      <c r="CA687" s="2" t="n">
        <v>3.11</v>
      </c>
      <c r="CB687" s="2" t="n">
        <v>0</v>
      </c>
      <c r="CC687" s="2" t="n">
        <v>11.75</v>
      </c>
      <c r="CD687" s="2" t="n">
        <v>11.51</v>
      </c>
      <c r="CE687" s="2" t="n">
        <v>0</v>
      </c>
      <c r="CF687" s="2" t="n">
        <v>18.79</v>
      </c>
      <c r="CG687" s="2" t="n">
        <v>19.44</v>
      </c>
      <c r="CH687" s="2" t="n">
        <v>0</v>
      </c>
      <c r="CI687" s="2" t="n">
        <v>24.07</v>
      </c>
      <c r="CJ687" s="2" t="n">
        <v>24.07</v>
      </c>
      <c r="CK687" s="2" t="n">
        <v>0</v>
      </c>
      <c r="CL687" s="2" t="n">
        <v>28.68</v>
      </c>
      <c r="CM687" s="2" t="n">
        <v>28.68</v>
      </c>
      <c r="CN687" s="2" t="n">
        <v>0</v>
      </c>
      <c r="CO687" s="2" t="n">
        <v>40.6</v>
      </c>
      <c r="CP687" s="2" t="n">
        <v>40.6</v>
      </c>
      <c r="CQ687" s="2" t="n">
        <v>0</v>
      </c>
      <c r="CR687" s="2" t="n">
        <v>53.72</v>
      </c>
      <c r="CS687" s="2" t="n">
        <v>49.49</v>
      </c>
      <c r="CT687" s="2" t="n">
        <v>0</v>
      </c>
      <c r="CU687" s="2" t="n">
        <v>63.94</v>
      </c>
      <c r="CV687" s="2" t="n">
        <v>65.72</v>
      </c>
      <c r="CW687" s="2" t="n">
        <v>0</v>
      </c>
      <c r="CX687" s="2" t="n">
        <v>69.72</v>
      </c>
      <c r="CY687" s="2" t="n">
        <v>69.72</v>
      </c>
      <c r="CZ687" s="2" t="n">
        <v>0</v>
      </c>
      <c r="DA687" s="2" t="n">
        <v>76.39</v>
      </c>
      <c r="DB687" s="2" t="n">
        <v>76.39</v>
      </c>
      <c r="DC687" s="2" t="n">
        <v>0</v>
      </c>
      <c r="DD687" s="2" t="n">
        <v>85.72</v>
      </c>
      <c r="DE687" s="2" t="n">
        <v>85.72</v>
      </c>
      <c r="DF687" s="2" t="n">
        <v>0</v>
      </c>
      <c r="DG687" s="2" t="n">
        <v>93.72</v>
      </c>
      <c r="DH687" s="2" t="n">
        <v>93.72</v>
      </c>
      <c r="DI687" s="2" t="n">
        <v>0</v>
      </c>
      <c r="DJ687" s="2" t="n">
        <v>97.72</v>
      </c>
      <c r="DK687" s="2" t="n">
        <v>97.72</v>
      </c>
      <c r="DL687" s="2" t="n">
        <v>0</v>
      </c>
      <c r="DM687" s="2" t="n">
        <v>97.72</v>
      </c>
      <c r="DN687" s="2" t="n">
        <v>97.72</v>
      </c>
      <c r="DO687" s="2" t="n">
        <v>0</v>
      </c>
      <c r="DP687" s="2" t="n">
        <v>99.54000000000001</v>
      </c>
      <c r="DQ687" s="2" t="n">
        <v>99.54000000000001</v>
      </c>
      <c r="DR687" s="2" t="n">
        <v>0</v>
      </c>
      <c r="DS687" s="2" t="n">
        <v>100</v>
      </c>
      <c r="DT687" s="2" t="n">
        <v>100</v>
      </c>
      <c r="DU687" s="2" t="n">
        <v>0</v>
      </c>
      <c r="DV687" s="2" t="n">
        <v>100</v>
      </c>
      <c r="DW687" s="2" t="n">
        <v>100</v>
      </c>
      <c r="DX687" s="2" t="n">
        <v>0</v>
      </c>
      <c r="DY687" s="2" t="n">
        <v>100</v>
      </c>
      <c r="DZ687" s="2" t="n">
        <v>100</v>
      </c>
      <c r="EA687" s="2" t="n">
        <v>0</v>
      </c>
      <c r="EB687" s="2" t="n">
        <v>100</v>
      </c>
      <c r="EC687" s="2" t="n">
        <v>100</v>
      </c>
      <c r="ED687" s="2" t="n">
        <v>0</v>
      </c>
      <c r="EE687" s="2" t="n">
        <v>97.72</v>
      </c>
      <c r="EF687" s="2" t="n">
        <v>97.72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18/02/2027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4</v>
      </c>
      <c r="CA688" s="2" t="n">
        <v>3.11</v>
      </c>
      <c r="CB688" s="2" t="n">
        <v>0</v>
      </c>
      <c r="CC688" s="2" t="n">
        <v>11.75</v>
      </c>
      <c r="CD688" s="2" t="n">
        <v>11.51</v>
      </c>
      <c r="CE688" s="2" t="n">
        <v>0</v>
      </c>
      <c r="CF688" s="2" t="n">
        <v>18.79</v>
      </c>
      <c r="CG688" s="2" t="n">
        <v>19.44</v>
      </c>
      <c r="CH688" s="2" t="n">
        <v>0</v>
      </c>
      <c r="CI688" s="2" t="n">
        <v>24.07</v>
      </c>
      <c r="CJ688" s="2" t="n">
        <v>24.07</v>
      </c>
      <c r="CK688" s="2" t="n">
        <v>0</v>
      </c>
      <c r="CL688" s="2" t="n">
        <v>28.68</v>
      </c>
      <c r="CM688" s="2" t="n">
        <v>28.68</v>
      </c>
      <c r="CN688" s="2" t="n">
        <v>0</v>
      </c>
      <c r="CO688" s="2" t="n">
        <v>40.6</v>
      </c>
      <c r="CP688" s="2" t="n">
        <v>40.6</v>
      </c>
      <c r="CQ688" s="2" t="n">
        <v>0</v>
      </c>
      <c r="CR688" s="2" t="n">
        <v>53.72</v>
      </c>
      <c r="CS688" s="2" t="n">
        <v>49.49</v>
      </c>
      <c r="CT688" s="2" t="n">
        <v>0</v>
      </c>
      <c r="CU688" s="2" t="n">
        <v>63.94</v>
      </c>
      <c r="CV688" s="2" t="n">
        <v>65.72</v>
      </c>
      <c r="CW688" s="2" t="n">
        <v>0</v>
      </c>
      <c r="CX688" s="2" t="n">
        <v>69.72</v>
      </c>
      <c r="CY688" s="2" t="n">
        <v>69.72</v>
      </c>
      <c r="CZ688" s="2" t="n">
        <v>0</v>
      </c>
      <c r="DA688" s="2" t="n">
        <v>76.39</v>
      </c>
      <c r="DB688" s="2" t="n">
        <v>76.39</v>
      </c>
      <c r="DC688" s="2" t="n">
        <v>0</v>
      </c>
      <c r="DD688" s="2" t="n">
        <v>85.72</v>
      </c>
      <c r="DE688" s="2" t="n">
        <v>85.72</v>
      </c>
      <c r="DF688" s="2" t="n">
        <v>0</v>
      </c>
      <c r="DG688" s="2" t="n">
        <v>93.72</v>
      </c>
      <c r="DH688" s="2" t="n">
        <v>93.72</v>
      </c>
      <c r="DI688" s="2" t="n">
        <v>0</v>
      </c>
      <c r="DJ688" s="2" t="n">
        <v>97.72</v>
      </c>
      <c r="DK688" s="2" t="n">
        <v>97.72</v>
      </c>
      <c r="DL688" s="2" t="n">
        <v>0</v>
      </c>
      <c r="DM688" s="2" t="n">
        <v>97.72</v>
      </c>
      <c r="DN688" s="2" t="n">
        <v>97.72</v>
      </c>
      <c r="DO688" s="2" t="n">
        <v>0</v>
      </c>
      <c r="DP688" s="2" t="n">
        <v>99.54000000000001</v>
      </c>
      <c r="DQ688" s="2" t="n">
        <v>99.54000000000001</v>
      </c>
      <c r="DR688" s="2" t="n">
        <v>0</v>
      </c>
      <c r="DS688" s="2" t="n">
        <v>100</v>
      </c>
      <c r="DT688" s="2" t="n">
        <v>100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97.72</v>
      </c>
      <c r="EF688" s="2" t="n">
        <v>97.72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18/02/2027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4</v>
      </c>
      <c r="CA689" s="2" t="n">
        <v>3.11</v>
      </c>
      <c r="CB689" s="2" t="n">
        <v>0</v>
      </c>
      <c r="CC689" s="2" t="n">
        <v>11.75</v>
      </c>
      <c r="CD689" s="2" t="n">
        <v>11.51</v>
      </c>
      <c r="CE689" s="2" t="n">
        <v>0</v>
      </c>
      <c r="CF689" s="2" t="n">
        <v>18.79</v>
      </c>
      <c r="CG689" s="2" t="n">
        <v>19.44</v>
      </c>
      <c r="CH689" s="2" t="n">
        <v>0</v>
      </c>
      <c r="CI689" s="2" t="n">
        <v>24.07</v>
      </c>
      <c r="CJ689" s="2" t="n">
        <v>24.07</v>
      </c>
      <c r="CK689" s="2" t="n">
        <v>0</v>
      </c>
      <c r="CL689" s="2" t="n">
        <v>28.68</v>
      </c>
      <c r="CM689" s="2" t="n">
        <v>28.68</v>
      </c>
      <c r="CN689" s="2" t="n">
        <v>0</v>
      </c>
      <c r="CO689" s="2" t="n">
        <v>40.6</v>
      </c>
      <c r="CP689" s="2" t="n">
        <v>40.6</v>
      </c>
      <c r="CQ689" s="2" t="n">
        <v>0</v>
      </c>
      <c r="CR689" s="2" t="n">
        <v>53.72</v>
      </c>
      <c r="CS689" s="2" t="n">
        <v>49.49</v>
      </c>
      <c r="CT689" s="2" t="n">
        <v>0</v>
      </c>
      <c r="CU689" s="2" t="n">
        <v>63.94</v>
      </c>
      <c r="CV689" s="2" t="n">
        <v>65.72</v>
      </c>
      <c r="CW689" s="2" t="n">
        <v>0</v>
      </c>
      <c r="CX689" s="2" t="n">
        <v>69.72</v>
      </c>
      <c r="CY689" s="2" t="n">
        <v>69.72</v>
      </c>
      <c r="CZ689" s="2" t="n">
        <v>0</v>
      </c>
      <c r="DA689" s="2" t="n">
        <v>76.39</v>
      </c>
      <c r="DB689" s="2" t="n">
        <v>76.39</v>
      </c>
      <c r="DC689" s="2" t="n">
        <v>0</v>
      </c>
      <c r="DD689" s="2" t="n">
        <v>85.72</v>
      </c>
      <c r="DE689" s="2" t="n">
        <v>85.72</v>
      </c>
      <c r="DF689" s="2" t="n">
        <v>0</v>
      </c>
      <c r="DG689" s="2" t="n">
        <v>93.72</v>
      </c>
      <c r="DH689" s="2" t="n">
        <v>93.72</v>
      </c>
      <c r="DI689" s="2" t="n">
        <v>0</v>
      </c>
      <c r="DJ689" s="2" t="n">
        <v>97.72</v>
      </c>
      <c r="DK689" s="2" t="n">
        <v>97.72</v>
      </c>
      <c r="DL689" s="2" t="n">
        <v>0</v>
      </c>
      <c r="DM689" s="2" t="n">
        <v>97.72</v>
      </c>
      <c r="DN689" s="2" t="n">
        <v>97.72</v>
      </c>
      <c r="DO689" s="2" t="n">
        <v>0</v>
      </c>
      <c r="DP689" s="2" t="n">
        <v>99.54000000000001</v>
      </c>
      <c r="DQ689" s="2" t="n">
        <v>99.54000000000001</v>
      </c>
      <c r="DR689" s="2" t="n">
        <v>0</v>
      </c>
      <c r="DS689" s="2" t="n">
        <v>100</v>
      </c>
      <c r="DT689" s="2" t="n">
        <v>100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97.72</v>
      </c>
      <c r="EF689" s="2" t="n">
        <v>97.72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18/02/2027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4</v>
      </c>
      <c r="CA690" s="2" t="n">
        <v>3.11</v>
      </c>
      <c r="CB690" s="2" t="n">
        <v>0</v>
      </c>
      <c r="CC690" s="2" t="n">
        <v>11.75</v>
      </c>
      <c r="CD690" s="2" t="n">
        <v>11.51</v>
      </c>
      <c r="CE690" s="2" t="n">
        <v>0</v>
      </c>
      <c r="CF690" s="2" t="n">
        <v>18.79</v>
      </c>
      <c r="CG690" s="2" t="n">
        <v>19.44</v>
      </c>
      <c r="CH690" s="2" t="n">
        <v>0</v>
      </c>
      <c r="CI690" s="2" t="n">
        <v>24.07</v>
      </c>
      <c r="CJ690" s="2" t="n">
        <v>24.07</v>
      </c>
      <c r="CK690" s="2" t="n">
        <v>0</v>
      </c>
      <c r="CL690" s="2" t="n">
        <v>28.68</v>
      </c>
      <c r="CM690" s="2" t="n">
        <v>28.68</v>
      </c>
      <c r="CN690" s="2" t="n">
        <v>0</v>
      </c>
      <c r="CO690" s="2" t="n">
        <v>40.6</v>
      </c>
      <c r="CP690" s="2" t="n">
        <v>40.6</v>
      </c>
      <c r="CQ690" s="2" t="n">
        <v>0</v>
      </c>
      <c r="CR690" s="2" t="n">
        <v>53.72</v>
      </c>
      <c r="CS690" s="2" t="n">
        <v>49.49</v>
      </c>
      <c r="CT690" s="2" t="n">
        <v>0</v>
      </c>
      <c r="CU690" s="2" t="n">
        <v>63.94</v>
      </c>
      <c r="CV690" s="2" t="n">
        <v>65.72</v>
      </c>
      <c r="CW690" s="2" t="n">
        <v>0</v>
      </c>
      <c r="CX690" s="2" t="n">
        <v>69.72</v>
      </c>
      <c r="CY690" s="2" t="n">
        <v>69.72</v>
      </c>
      <c r="CZ690" s="2" t="n">
        <v>0</v>
      </c>
      <c r="DA690" s="2" t="n">
        <v>76.39</v>
      </c>
      <c r="DB690" s="2" t="n">
        <v>76.39</v>
      </c>
      <c r="DC690" s="2" t="n">
        <v>0</v>
      </c>
      <c r="DD690" s="2" t="n">
        <v>85.72</v>
      </c>
      <c r="DE690" s="2" t="n">
        <v>85.72</v>
      </c>
      <c r="DF690" s="2" t="n">
        <v>0</v>
      </c>
      <c r="DG690" s="2" t="n">
        <v>93.72</v>
      </c>
      <c r="DH690" s="2" t="n">
        <v>93.72</v>
      </c>
      <c r="DI690" s="2" t="n">
        <v>0</v>
      </c>
      <c r="DJ690" s="2" t="n">
        <v>97.72</v>
      </c>
      <c r="DK690" s="2" t="n">
        <v>97.72</v>
      </c>
      <c r="DL690" s="2" t="n">
        <v>0</v>
      </c>
      <c r="DM690" s="2" t="n">
        <v>97.72</v>
      </c>
      <c r="DN690" s="2" t="n">
        <v>97.72</v>
      </c>
      <c r="DO690" s="2" t="n">
        <v>0</v>
      </c>
      <c r="DP690" s="2" t="n">
        <v>99.54000000000001</v>
      </c>
      <c r="DQ690" s="2" t="n">
        <v>99.54000000000001</v>
      </c>
      <c r="DR690" s="2" t="n">
        <v>0</v>
      </c>
      <c r="DS690" s="2" t="n">
        <v>100</v>
      </c>
      <c r="DT690" s="2" t="n">
        <v>100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97.72</v>
      </c>
      <c r="EF690" s="2" t="n">
        <v>97.72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20/05/2027</t>
        </is>
      </c>
      <c r="E691" s="2" t="inlineStr">
        <is>
          <t>24/04/2028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2.08</v>
      </c>
      <c r="CJ691" s="2" t="n">
        <v>2.08</v>
      </c>
      <c r="CK691" s="2" t="n">
        <v>0</v>
      </c>
      <c r="CL691" s="2" t="n">
        <v>9.039999999999999</v>
      </c>
      <c r="CM691" s="2" t="n">
        <v>9.039999999999999</v>
      </c>
      <c r="CN691" s="2" t="n">
        <v>0</v>
      </c>
      <c r="CO691" s="2" t="n">
        <v>13.65</v>
      </c>
      <c r="CP691" s="2" t="n">
        <v>13.65</v>
      </c>
      <c r="CQ691" s="2" t="n">
        <v>0</v>
      </c>
      <c r="CR691" s="2" t="n">
        <v>18.07</v>
      </c>
      <c r="CS691" s="2" t="n">
        <v>18.07</v>
      </c>
      <c r="CT691" s="2" t="n">
        <v>0</v>
      </c>
      <c r="CU691" s="2" t="n">
        <v>23.68</v>
      </c>
      <c r="CV691" s="2" t="n">
        <v>23.68</v>
      </c>
      <c r="CW691" s="2" t="n">
        <v>0</v>
      </c>
      <c r="CX691" s="2" t="n">
        <v>30.46</v>
      </c>
      <c r="CY691" s="2" t="n">
        <v>30.46</v>
      </c>
      <c r="CZ691" s="2" t="n">
        <v>0</v>
      </c>
      <c r="DA691" s="2" t="n">
        <v>46.14</v>
      </c>
      <c r="DB691" s="2" t="n">
        <v>46.41</v>
      </c>
      <c r="DC691" s="2" t="n">
        <v>0</v>
      </c>
      <c r="DD691" s="2" t="n">
        <v>56.89</v>
      </c>
      <c r="DE691" s="2" t="n">
        <v>56.89</v>
      </c>
      <c r="DF691" s="2" t="n">
        <v>0</v>
      </c>
      <c r="DG691" s="2" t="n">
        <v>68.45999999999999</v>
      </c>
      <c r="DH691" s="2" t="n">
        <v>68.45999999999999</v>
      </c>
      <c r="DI691" s="2" t="n">
        <v>0</v>
      </c>
      <c r="DJ691" s="2" t="n">
        <v>79.76000000000001</v>
      </c>
      <c r="DK691" s="2" t="n">
        <v>79.76000000000001</v>
      </c>
      <c r="DL691" s="2" t="n">
        <v>0</v>
      </c>
      <c r="DM691" s="2" t="n">
        <v>92.23</v>
      </c>
      <c r="DN691" s="2" t="n">
        <v>92.23</v>
      </c>
      <c r="DO691" s="2" t="n">
        <v>0</v>
      </c>
      <c r="DP691" s="2" t="n">
        <v>100</v>
      </c>
      <c r="DQ691" s="2" t="n">
        <v>100</v>
      </c>
      <c r="DR691" s="2" t="n">
        <v>0</v>
      </c>
      <c r="DS691" s="2" t="n">
        <v>100</v>
      </c>
      <c r="DT691" s="2" t="n">
        <v>100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79.76000000000001</v>
      </c>
      <c r="EF691" s="2" t="n">
        <v>79.76000000000001</v>
      </c>
      <c r="EG691" s="2" t="n">
        <v>0</v>
      </c>
      <c r="EH691" s="2" t="n">
        <v>92.23</v>
      </c>
      <c r="EI691" s="2" t="n">
        <v>92.23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20/05/2027</t>
        </is>
      </c>
      <c r="E692" s="2" t="inlineStr">
        <is>
          <t>24/04/2028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2.08</v>
      </c>
      <c r="CJ692" s="2" t="n">
        <v>2.08</v>
      </c>
      <c r="CK692" s="2" t="n">
        <v>0</v>
      </c>
      <c r="CL692" s="2" t="n">
        <v>9.039999999999999</v>
      </c>
      <c r="CM692" s="2" t="n">
        <v>9.039999999999999</v>
      </c>
      <c r="CN692" s="2" t="n">
        <v>0</v>
      </c>
      <c r="CO692" s="2" t="n">
        <v>13.65</v>
      </c>
      <c r="CP692" s="2" t="n">
        <v>13.65</v>
      </c>
      <c r="CQ692" s="2" t="n">
        <v>0</v>
      </c>
      <c r="CR692" s="2" t="n">
        <v>18.07</v>
      </c>
      <c r="CS692" s="2" t="n">
        <v>18.07</v>
      </c>
      <c r="CT692" s="2" t="n">
        <v>0</v>
      </c>
      <c r="CU692" s="2" t="n">
        <v>23.68</v>
      </c>
      <c r="CV692" s="2" t="n">
        <v>23.68</v>
      </c>
      <c r="CW692" s="2" t="n">
        <v>0</v>
      </c>
      <c r="CX692" s="2" t="n">
        <v>30.46</v>
      </c>
      <c r="CY692" s="2" t="n">
        <v>30.46</v>
      </c>
      <c r="CZ692" s="2" t="n">
        <v>0</v>
      </c>
      <c r="DA692" s="2" t="n">
        <v>46.14</v>
      </c>
      <c r="DB692" s="2" t="n">
        <v>46.41</v>
      </c>
      <c r="DC692" s="2" t="n">
        <v>0</v>
      </c>
      <c r="DD692" s="2" t="n">
        <v>56.89</v>
      </c>
      <c r="DE692" s="2" t="n">
        <v>56.89</v>
      </c>
      <c r="DF692" s="2" t="n">
        <v>0</v>
      </c>
      <c r="DG692" s="2" t="n">
        <v>68.45999999999999</v>
      </c>
      <c r="DH692" s="2" t="n">
        <v>68.45999999999999</v>
      </c>
      <c r="DI692" s="2" t="n">
        <v>0</v>
      </c>
      <c r="DJ692" s="2" t="n">
        <v>79.76000000000001</v>
      </c>
      <c r="DK692" s="2" t="n">
        <v>79.76000000000001</v>
      </c>
      <c r="DL692" s="2" t="n">
        <v>0</v>
      </c>
      <c r="DM692" s="2" t="n">
        <v>92.23</v>
      </c>
      <c r="DN692" s="2" t="n">
        <v>92.23</v>
      </c>
      <c r="DO692" s="2" t="n">
        <v>0</v>
      </c>
      <c r="DP692" s="2" t="n">
        <v>100</v>
      </c>
      <c r="DQ692" s="2" t="n">
        <v>100</v>
      </c>
      <c r="DR692" s="2" t="n">
        <v>0</v>
      </c>
      <c r="DS692" s="2" t="n">
        <v>100</v>
      </c>
      <c r="DT692" s="2" t="n">
        <v>100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79.76000000000001</v>
      </c>
      <c r="EF692" s="2" t="n">
        <v>79.76000000000001</v>
      </c>
      <c r="EG692" s="2" t="n">
        <v>0</v>
      </c>
      <c r="EH692" s="2" t="n">
        <v>92.23</v>
      </c>
      <c r="EI692" s="2" t="n">
        <v>92.23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20/05/2027</t>
        </is>
      </c>
      <c r="E693" s="2" t="inlineStr">
        <is>
          <t>24/04/2028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2.08</v>
      </c>
      <c r="CJ693" s="2" t="n">
        <v>2.08</v>
      </c>
      <c r="CK693" s="2" t="n">
        <v>0</v>
      </c>
      <c r="CL693" s="2" t="n">
        <v>9.039999999999999</v>
      </c>
      <c r="CM693" s="2" t="n">
        <v>9.039999999999999</v>
      </c>
      <c r="CN693" s="2" t="n">
        <v>0</v>
      </c>
      <c r="CO693" s="2" t="n">
        <v>13.65</v>
      </c>
      <c r="CP693" s="2" t="n">
        <v>13.65</v>
      </c>
      <c r="CQ693" s="2" t="n">
        <v>0</v>
      </c>
      <c r="CR693" s="2" t="n">
        <v>18.07</v>
      </c>
      <c r="CS693" s="2" t="n">
        <v>18.07</v>
      </c>
      <c r="CT693" s="2" t="n">
        <v>0</v>
      </c>
      <c r="CU693" s="2" t="n">
        <v>23.68</v>
      </c>
      <c r="CV693" s="2" t="n">
        <v>23.68</v>
      </c>
      <c r="CW693" s="2" t="n">
        <v>0</v>
      </c>
      <c r="CX693" s="2" t="n">
        <v>30.46</v>
      </c>
      <c r="CY693" s="2" t="n">
        <v>30.46</v>
      </c>
      <c r="CZ693" s="2" t="n">
        <v>0</v>
      </c>
      <c r="DA693" s="2" t="n">
        <v>46.14</v>
      </c>
      <c r="DB693" s="2" t="n">
        <v>46.41</v>
      </c>
      <c r="DC693" s="2" t="n">
        <v>0</v>
      </c>
      <c r="DD693" s="2" t="n">
        <v>56.89</v>
      </c>
      <c r="DE693" s="2" t="n">
        <v>56.89</v>
      </c>
      <c r="DF693" s="2" t="n">
        <v>0</v>
      </c>
      <c r="DG693" s="2" t="n">
        <v>68.45999999999999</v>
      </c>
      <c r="DH693" s="2" t="n">
        <v>68.45999999999999</v>
      </c>
      <c r="DI693" s="2" t="n">
        <v>0</v>
      </c>
      <c r="DJ693" s="2" t="n">
        <v>79.76000000000001</v>
      </c>
      <c r="DK693" s="2" t="n">
        <v>79.76000000000001</v>
      </c>
      <c r="DL693" s="2" t="n">
        <v>0</v>
      </c>
      <c r="DM693" s="2" t="n">
        <v>92.23</v>
      </c>
      <c r="DN693" s="2" t="n">
        <v>92.23</v>
      </c>
      <c r="DO693" s="2" t="n">
        <v>0</v>
      </c>
      <c r="DP693" s="2" t="n">
        <v>100</v>
      </c>
      <c r="DQ693" s="2" t="n">
        <v>100</v>
      </c>
      <c r="DR693" s="2" t="n">
        <v>0</v>
      </c>
      <c r="DS693" s="2" t="n">
        <v>100</v>
      </c>
      <c r="DT693" s="2" t="n">
        <v>100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79.76000000000001</v>
      </c>
      <c r="EF693" s="2" t="n">
        <v>79.76000000000001</v>
      </c>
      <c r="EG693" s="2" t="n">
        <v>0</v>
      </c>
      <c r="EH693" s="2" t="n">
        <v>92.23</v>
      </c>
      <c r="EI693" s="2" t="n">
        <v>92.23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20</v>
      </c>
      <c r="CP694" s="2" t="n">
        <v>0</v>
      </c>
      <c r="CQ694" s="2" t="n">
        <v>0</v>
      </c>
      <c r="CR694" s="2" t="n">
        <v>100</v>
      </c>
      <c r="CS694" s="2" t="n">
        <v>100</v>
      </c>
      <c r="CT694" s="2" t="n">
        <v>0</v>
      </c>
      <c r="CU694" s="2" t="n">
        <v>100</v>
      </c>
      <c r="CV694" s="2" t="n">
        <v>100</v>
      </c>
      <c r="CW694" s="2" t="n">
        <v>0</v>
      </c>
      <c r="CX694" s="2" t="n">
        <v>100</v>
      </c>
      <c r="CY694" s="2" t="n">
        <v>100</v>
      </c>
      <c r="CZ694" s="2" t="n">
        <v>0</v>
      </c>
      <c r="DA694" s="2" t="n">
        <v>100</v>
      </c>
      <c r="DB694" s="2" t="n">
        <v>100</v>
      </c>
      <c r="DC694" s="2" t="n">
        <v>0</v>
      </c>
      <c r="DD694" s="2" t="n">
        <v>100</v>
      </c>
      <c r="DE694" s="2" t="n">
        <v>100</v>
      </c>
      <c r="DF694" s="2" t="n">
        <v>0</v>
      </c>
      <c r="DG694" s="2" t="n">
        <v>100</v>
      </c>
      <c r="DH694" s="2" t="n">
        <v>100</v>
      </c>
      <c r="DI694" s="2" t="n">
        <v>0</v>
      </c>
      <c r="DJ694" s="2" t="n">
        <v>100</v>
      </c>
      <c r="DK694" s="2" t="n">
        <v>100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20</v>
      </c>
      <c r="CP695" s="2" t="n">
        <v>0</v>
      </c>
      <c r="CQ695" s="2" t="n">
        <v>0</v>
      </c>
      <c r="CR695" s="2" t="n">
        <v>100</v>
      </c>
      <c r="CS695" s="2" t="n">
        <v>100</v>
      </c>
      <c r="CT695" s="2" t="n">
        <v>0</v>
      </c>
      <c r="CU695" s="2" t="n">
        <v>100</v>
      </c>
      <c r="CV695" s="2" t="n">
        <v>100</v>
      </c>
      <c r="CW695" s="2" t="n">
        <v>0</v>
      </c>
      <c r="CX695" s="2" t="n">
        <v>100</v>
      </c>
      <c r="CY695" s="2" t="n">
        <v>100</v>
      </c>
      <c r="CZ695" s="2" t="n">
        <v>0</v>
      </c>
      <c r="DA695" s="2" t="n">
        <v>100</v>
      </c>
      <c r="DB695" s="2" t="n">
        <v>100</v>
      </c>
      <c r="DC695" s="2" t="n">
        <v>0</v>
      </c>
      <c r="DD695" s="2" t="n">
        <v>100</v>
      </c>
      <c r="DE695" s="2" t="n">
        <v>100</v>
      </c>
      <c r="DF695" s="2" t="n">
        <v>0</v>
      </c>
      <c r="DG695" s="2" t="n">
        <v>100</v>
      </c>
      <c r="DH695" s="2" t="n">
        <v>100</v>
      </c>
      <c r="DI695" s="2" t="n">
        <v>0</v>
      </c>
      <c r="DJ695" s="2" t="n">
        <v>100</v>
      </c>
      <c r="DK695" s="2" t="n">
        <v>100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20</v>
      </c>
      <c r="CP696" s="2" t="n">
        <v>0</v>
      </c>
      <c r="CQ696" s="2" t="n">
        <v>0</v>
      </c>
      <c r="CR696" s="2" t="n">
        <v>100</v>
      </c>
      <c r="CS696" s="2" t="n">
        <v>100</v>
      </c>
      <c r="CT696" s="2" t="n">
        <v>0</v>
      </c>
      <c r="CU696" s="2" t="n">
        <v>100</v>
      </c>
      <c r="CV696" s="2" t="n">
        <v>100</v>
      </c>
      <c r="CW696" s="2" t="n">
        <v>0</v>
      </c>
      <c r="CX696" s="2" t="n">
        <v>100</v>
      </c>
      <c r="CY696" s="2" t="n">
        <v>100</v>
      </c>
      <c r="CZ696" s="2" t="n">
        <v>0</v>
      </c>
      <c r="DA696" s="2" t="n">
        <v>100</v>
      </c>
      <c r="DB696" s="2" t="n">
        <v>100</v>
      </c>
      <c r="DC696" s="2" t="n">
        <v>0</v>
      </c>
      <c r="DD696" s="2" t="n">
        <v>100</v>
      </c>
      <c r="DE696" s="2" t="n">
        <v>100</v>
      </c>
      <c r="DF696" s="2" t="n">
        <v>0</v>
      </c>
      <c r="DG696" s="2" t="n">
        <v>100</v>
      </c>
      <c r="DH696" s="2" t="n">
        <v>100</v>
      </c>
      <c r="DI696" s="2" t="n">
        <v>0</v>
      </c>
      <c r="DJ696" s="2" t="n">
        <v>100</v>
      </c>
      <c r="DK696" s="2" t="n">
        <v>100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5.56</v>
      </c>
      <c r="CP697" s="2" t="n">
        <v>5.56</v>
      </c>
      <c r="CQ697" s="2" t="n">
        <v>0</v>
      </c>
      <c r="CR697" s="2" t="n">
        <v>46.3</v>
      </c>
      <c r="CS697" s="2" t="n">
        <v>46.3</v>
      </c>
      <c r="CT697" s="2" t="n">
        <v>0</v>
      </c>
      <c r="CU697" s="2" t="n">
        <v>81.67</v>
      </c>
      <c r="CV697" s="2" t="n">
        <v>81.67</v>
      </c>
      <c r="CW697" s="2" t="n">
        <v>0</v>
      </c>
      <c r="CX697" s="2" t="n">
        <v>100</v>
      </c>
      <c r="CY697" s="2" t="n">
        <v>100</v>
      </c>
      <c r="CZ697" s="2" t="n">
        <v>0</v>
      </c>
      <c r="DA697" s="2" t="n">
        <v>100</v>
      </c>
      <c r="DB697" s="2" t="n">
        <v>100</v>
      </c>
      <c r="DC697" s="2" t="n">
        <v>0</v>
      </c>
      <c r="DD697" s="2" t="n">
        <v>100</v>
      </c>
      <c r="DE697" s="2" t="n">
        <v>100</v>
      </c>
      <c r="DF697" s="2" t="n">
        <v>0</v>
      </c>
      <c r="DG697" s="2" t="n">
        <v>100</v>
      </c>
      <c r="DH697" s="2" t="n">
        <v>100</v>
      </c>
      <c r="DI697" s="2" t="n">
        <v>0</v>
      </c>
      <c r="DJ697" s="2" t="n">
        <v>100</v>
      </c>
      <c r="DK697" s="2" t="n">
        <v>100</v>
      </c>
      <c r="DL697" s="2" t="n">
        <v>0</v>
      </c>
      <c r="DM697" s="2" t="n">
        <v>100</v>
      </c>
      <c r="DN697" s="2" t="n">
        <v>100</v>
      </c>
      <c r="DO697" s="2" t="n">
        <v>0</v>
      </c>
      <c r="DP697" s="2" t="n">
        <v>100</v>
      </c>
      <c r="DQ697" s="2" t="n">
        <v>100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5.56</v>
      </c>
      <c r="CP698" s="2" t="n">
        <v>5.56</v>
      </c>
      <c r="CQ698" s="2" t="n">
        <v>0</v>
      </c>
      <c r="CR698" s="2" t="n">
        <v>46.3</v>
      </c>
      <c r="CS698" s="2" t="n">
        <v>46.3</v>
      </c>
      <c r="CT698" s="2" t="n">
        <v>0</v>
      </c>
      <c r="CU698" s="2" t="n">
        <v>81.67</v>
      </c>
      <c r="CV698" s="2" t="n">
        <v>81.67</v>
      </c>
      <c r="CW698" s="2" t="n">
        <v>0</v>
      </c>
      <c r="CX698" s="2" t="n">
        <v>100</v>
      </c>
      <c r="CY698" s="2" t="n">
        <v>100</v>
      </c>
      <c r="CZ698" s="2" t="n">
        <v>0</v>
      </c>
      <c r="DA698" s="2" t="n">
        <v>100</v>
      </c>
      <c r="DB698" s="2" t="n">
        <v>100</v>
      </c>
      <c r="DC698" s="2" t="n">
        <v>0</v>
      </c>
      <c r="DD698" s="2" t="n">
        <v>100</v>
      </c>
      <c r="DE698" s="2" t="n">
        <v>100</v>
      </c>
      <c r="DF698" s="2" t="n">
        <v>0</v>
      </c>
      <c r="DG698" s="2" t="n">
        <v>100</v>
      </c>
      <c r="DH698" s="2" t="n">
        <v>100</v>
      </c>
      <c r="DI698" s="2" t="n">
        <v>0</v>
      </c>
      <c r="DJ698" s="2" t="n">
        <v>100</v>
      </c>
      <c r="DK698" s="2" t="n">
        <v>100</v>
      </c>
      <c r="DL698" s="2" t="n">
        <v>0</v>
      </c>
      <c r="DM698" s="2" t="n">
        <v>100</v>
      </c>
      <c r="DN698" s="2" t="n">
        <v>100</v>
      </c>
      <c r="DO698" s="2" t="n">
        <v>0</v>
      </c>
      <c r="DP698" s="2" t="n">
        <v>100</v>
      </c>
      <c r="DQ698" s="2" t="n">
        <v>100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5.56</v>
      </c>
      <c r="CP699" s="2" t="n">
        <v>5.56</v>
      </c>
      <c r="CQ699" s="2" t="n">
        <v>0</v>
      </c>
      <c r="CR699" s="2" t="n">
        <v>46.3</v>
      </c>
      <c r="CS699" s="2" t="n">
        <v>46.3</v>
      </c>
      <c r="CT699" s="2" t="n">
        <v>0</v>
      </c>
      <c r="CU699" s="2" t="n">
        <v>81.67</v>
      </c>
      <c r="CV699" s="2" t="n">
        <v>81.67</v>
      </c>
      <c r="CW699" s="2" t="n">
        <v>0</v>
      </c>
      <c r="CX699" s="2" t="n">
        <v>100</v>
      </c>
      <c r="CY699" s="2" t="n">
        <v>100</v>
      </c>
      <c r="CZ699" s="2" t="n">
        <v>0</v>
      </c>
      <c r="DA699" s="2" t="n">
        <v>100</v>
      </c>
      <c r="DB699" s="2" t="n">
        <v>100</v>
      </c>
      <c r="DC699" s="2" t="n">
        <v>0</v>
      </c>
      <c r="DD699" s="2" t="n">
        <v>100</v>
      </c>
      <c r="DE699" s="2" t="n">
        <v>100</v>
      </c>
      <c r="DF699" s="2" t="n">
        <v>0</v>
      </c>
      <c r="DG699" s="2" t="n">
        <v>100</v>
      </c>
      <c r="DH699" s="2" t="n">
        <v>100</v>
      </c>
      <c r="DI699" s="2" t="n">
        <v>0</v>
      </c>
      <c r="DJ699" s="2" t="n">
        <v>100</v>
      </c>
      <c r="DK699" s="2" t="n">
        <v>100</v>
      </c>
      <c r="DL699" s="2" t="n">
        <v>0</v>
      </c>
      <c r="DM699" s="2" t="n">
        <v>100</v>
      </c>
      <c r="DN699" s="2" t="n">
        <v>100</v>
      </c>
      <c r="DO699" s="2" t="n">
        <v>0</v>
      </c>
      <c r="DP699" s="2" t="n">
        <v>100</v>
      </c>
      <c r="DQ699" s="2" t="n">
        <v>100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5.56</v>
      </c>
      <c r="CP700" s="2" t="n">
        <v>5.56</v>
      </c>
      <c r="CQ700" s="2" t="n">
        <v>0</v>
      </c>
      <c r="CR700" s="2" t="n">
        <v>46.3</v>
      </c>
      <c r="CS700" s="2" t="n">
        <v>46.3</v>
      </c>
      <c r="CT700" s="2" t="n">
        <v>0</v>
      </c>
      <c r="CU700" s="2" t="n">
        <v>81.67</v>
      </c>
      <c r="CV700" s="2" t="n">
        <v>81.67</v>
      </c>
      <c r="CW700" s="2" t="n">
        <v>0</v>
      </c>
      <c r="CX700" s="2" t="n">
        <v>100</v>
      </c>
      <c r="CY700" s="2" t="n">
        <v>100</v>
      </c>
      <c r="CZ700" s="2" t="n">
        <v>0</v>
      </c>
      <c r="DA700" s="2" t="n">
        <v>100</v>
      </c>
      <c r="DB700" s="2" t="n">
        <v>100</v>
      </c>
      <c r="DC700" s="2" t="n">
        <v>0</v>
      </c>
      <c r="DD700" s="2" t="n">
        <v>100</v>
      </c>
      <c r="DE700" s="2" t="n">
        <v>100</v>
      </c>
      <c r="DF700" s="2" t="n">
        <v>0</v>
      </c>
      <c r="DG700" s="2" t="n">
        <v>100</v>
      </c>
      <c r="DH700" s="2" t="n">
        <v>100</v>
      </c>
      <c r="DI700" s="2" t="n">
        <v>0</v>
      </c>
      <c r="DJ700" s="2" t="n">
        <v>100</v>
      </c>
      <c r="DK700" s="2" t="n">
        <v>100</v>
      </c>
      <c r="DL700" s="2" t="n">
        <v>0</v>
      </c>
      <c r="DM700" s="2" t="n">
        <v>100</v>
      </c>
      <c r="DN700" s="2" t="n">
        <v>100</v>
      </c>
      <c r="DO700" s="2" t="n">
        <v>0</v>
      </c>
      <c r="DP700" s="2" t="n">
        <v>100</v>
      </c>
      <c r="DQ700" s="2" t="n">
        <v>100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90.91</v>
      </c>
      <c r="DK701" s="2" t="n">
        <v>90.91</v>
      </c>
      <c r="DL701" s="2" t="n">
        <v>0</v>
      </c>
      <c r="DM701" s="2" t="n">
        <v>100</v>
      </c>
      <c r="DN701" s="2" t="n">
        <v>100</v>
      </c>
      <c r="DO701" s="2" t="n">
        <v>0</v>
      </c>
      <c r="DP701" s="2" t="n">
        <v>100</v>
      </c>
      <c r="DQ701" s="2" t="n">
        <v>100</v>
      </c>
      <c r="DR701" s="2" t="n">
        <v>0</v>
      </c>
      <c r="DS701" s="2" t="n">
        <v>100</v>
      </c>
      <c r="DT701" s="2" t="n">
        <v>100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90.91</v>
      </c>
      <c r="DK702" s="2" t="n">
        <v>90.91</v>
      </c>
      <c r="DL702" s="2" t="n">
        <v>0</v>
      </c>
      <c r="DM702" s="2" t="n">
        <v>100</v>
      </c>
      <c r="DN702" s="2" t="n">
        <v>100</v>
      </c>
      <c r="DO702" s="2" t="n">
        <v>0</v>
      </c>
      <c r="DP702" s="2" t="n">
        <v>100</v>
      </c>
      <c r="DQ702" s="2" t="n">
        <v>100</v>
      </c>
      <c r="DR702" s="2" t="n">
        <v>0</v>
      </c>
      <c r="DS702" s="2" t="n">
        <v>100</v>
      </c>
      <c r="DT702" s="2" t="n">
        <v>100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18/02/2027</t>
        </is>
      </c>
      <c r="E703" s="2" t="inlineStr">
        <is>
          <t>23/05/2028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2.45</v>
      </c>
      <c r="CA703" s="2" t="n">
        <v>1.9</v>
      </c>
      <c r="CB703" s="2" t="n">
        <v>0</v>
      </c>
      <c r="CC703" s="2" t="n">
        <v>7.18</v>
      </c>
      <c r="CD703" s="2" t="n">
        <v>7.04</v>
      </c>
      <c r="CE703" s="2" t="n">
        <v>0</v>
      </c>
      <c r="CF703" s="2" t="n">
        <v>11.49</v>
      </c>
      <c r="CG703" s="2" t="n">
        <v>11.89</v>
      </c>
      <c r="CH703" s="2" t="n">
        <v>0</v>
      </c>
      <c r="CI703" s="2" t="n">
        <v>14.72</v>
      </c>
      <c r="CJ703" s="2" t="n">
        <v>14.72</v>
      </c>
      <c r="CK703" s="2" t="n">
        <v>0</v>
      </c>
      <c r="CL703" s="2" t="n">
        <v>18.96</v>
      </c>
      <c r="CM703" s="2" t="n">
        <v>18.96</v>
      </c>
      <c r="CN703" s="2" t="n">
        <v>0</v>
      </c>
      <c r="CO703" s="2" t="n">
        <v>27.98</v>
      </c>
      <c r="CP703" s="2" t="n">
        <v>27.98</v>
      </c>
      <c r="CQ703" s="2" t="n">
        <v>0</v>
      </c>
      <c r="CR703" s="2" t="n">
        <v>38.45</v>
      </c>
      <c r="CS703" s="2" t="n">
        <v>35.66</v>
      </c>
      <c r="CT703" s="2" t="n">
        <v>0</v>
      </c>
      <c r="CU703" s="2" t="n">
        <v>46.41</v>
      </c>
      <c r="CV703" s="2" t="n">
        <v>47.5</v>
      </c>
      <c r="CW703" s="2" t="n">
        <v>0</v>
      </c>
      <c r="CX703" s="2" t="n">
        <v>52.27</v>
      </c>
      <c r="CY703" s="2" t="n">
        <v>52.27</v>
      </c>
      <c r="CZ703" s="2" t="n">
        <v>0</v>
      </c>
      <c r="DA703" s="2" t="n">
        <v>61.8</v>
      </c>
      <c r="DB703" s="2" t="n">
        <v>60.14</v>
      </c>
      <c r="DC703" s="2" t="n">
        <v>0</v>
      </c>
      <c r="DD703" s="2" t="n">
        <v>70.73999999999999</v>
      </c>
      <c r="DE703" s="2" t="n">
        <v>70.08</v>
      </c>
      <c r="DF703" s="2" t="n">
        <v>0</v>
      </c>
      <c r="DG703" s="2" t="n">
        <v>81.27</v>
      </c>
      <c r="DH703" s="2" t="n">
        <v>81.27</v>
      </c>
      <c r="DI703" s="2" t="n">
        <v>0</v>
      </c>
      <c r="DJ703" s="2" t="n">
        <v>87.87</v>
      </c>
      <c r="DK703" s="2" t="n">
        <v>87.87</v>
      </c>
      <c r="DL703" s="2" t="n">
        <v>0</v>
      </c>
      <c r="DM703" s="2" t="n">
        <v>93.26000000000001</v>
      </c>
      <c r="DN703" s="2" t="n">
        <v>93.26000000000001</v>
      </c>
      <c r="DO703" s="2" t="n">
        <v>0</v>
      </c>
      <c r="DP703" s="2" t="n">
        <v>97.2</v>
      </c>
      <c r="DQ703" s="2" t="n">
        <v>97.2</v>
      </c>
      <c r="DR703" s="2" t="n">
        <v>0</v>
      </c>
      <c r="DS703" s="2" t="n">
        <v>100</v>
      </c>
      <c r="DT703" s="2" t="n">
        <v>100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87.87</v>
      </c>
      <c r="EF703" s="2" t="n">
        <v>87.87</v>
      </c>
      <c r="EG703" s="2" t="n">
        <v>0</v>
      </c>
      <c r="EH703" s="2" t="n">
        <v>93.26000000000001</v>
      </c>
      <c r="EI703" s="2" t="n">
        <v>93.26000000000001</v>
      </c>
      <c r="EJ703" s="2" t="n">
        <v>0</v>
      </c>
      <c r="EK703" s="2" t="n">
        <v>97.2</v>
      </c>
      <c r="EL703" s="2" t="n">
        <v>97.2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12.5</v>
      </c>
      <c r="CY704" s="2" t="n">
        <v>12.5</v>
      </c>
      <c r="CZ704" s="2" t="n">
        <v>0</v>
      </c>
      <c r="DA704" s="2" t="n">
        <v>100</v>
      </c>
      <c r="DB704" s="2" t="n">
        <v>100</v>
      </c>
      <c r="DC704" s="2" t="n">
        <v>0</v>
      </c>
      <c r="DD704" s="2" t="n">
        <v>100</v>
      </c>
      <c r="DE704" s="2" t="n">
        <v>100</v>
      </c>
      <c r="DF704" s="2" t="n">
        <v>0</v>
      </c>
      <c r="DG704" s="2" t="n">
        <v>100</v>
      </c>
      <c r="DH704" s="2" t="n">
        <v>100</v>
      </c>
      <c r="DI704" s="2" t="n">
        <v>0</v>
      </c>
      <c r="DJ704" s="2" t="n">
        <v>100</v>
      </c>
      <c r="DK704" s="2" t="n">
        <v>100</v>
      </c>
      <c r="DL704" s="2" t="n">
        <v>0</v>
      </c>
      <c r="DM704" s="2" t="n">
        <v>100</v>
      </c>
      <c r="DN704" s="2" t="n">
        <v>100</v>
      </c>
      <c r="DO704" s="2" t="n">
        <v>0</v>
      </c>
      <c r="DP704" s="2" t="n">
        <v>100</v>
      </c>
      <c r="DQ704" s="2" t="n">
        <v>100</v>
      </c>
      <c r="DR704" s="2" t="n">
        <v>0</v>
      </c>
      <c r="DS704" s="2" t="n">
        <v>100</v>
      </c>
      <c r="DT704" s="2" t="n">
        <v>100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12.5</v>
      </c>
      <c r="CY705" s="2" t="n">
        <v>12.5</v>
      </c>
      <c r="CZ705" s="2" t="n">
        <v>0</v>
      </c>
      <c r="DA705" s="2" t="n">
        <v>100</v>
      </c>
      <c r="DB705" s="2" t="n">
        <v>100</v>
      </c>
      <c r="DC705" s="2" t="n">
        <v>0</v>
      </c>
      <c r="DD705" s="2" t="n">
        <v>100</v>
      </c>
      <c r="DE705" s="2" t="n">
        <v>100</v>
      </c>
      <c r="DF705" s="2" t="n">
        <v>0</v>
      </c>
      <c r="DG705" s="2" t="n">
        <v>100</v>
      </c>
      <c r="DH705" s="2" t="n">
        <v>100</v>
      </c>
      <c r="DI705" s="2" t="n">
        <v>0</v>
      </c>
      <c r="DJ705" s="2" t="n">
        <v>100</v>
      </c>
      <c r="DK705" s="2" t="n">
        <v>100</v>
      </c>
      <c r="DL705" s="2" t="n">
        <v>0</v>
      </c>
      <c r="DM705" s="2" t="n">
        <v>100</v>
      </c>
      <c r="DN705" s="2" t="n">
        <v>100</v>
      </c>
      <c r="DO705" s="2" t="n">
        <v>0</v>
      </c>
      <c r="DP705" s="2" t="n">
        <v>100</v>
      </c>
      <c r="DQ705" s="2" t="n">
        <v>100</v>
      </c>
      <c r="DR705" s="2" t="n">
        <v>0</v>
      </c>
      <c r="DS705" s="2" t="n">
        <v>100</v>
      </c>
      <c r="DT705" s="2" t="n">
        <v>100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18/02/2027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3.97</v>
      </c>
      <c r="CA706" s="2" t="n">
        <v>3.09</v>
      </c>
      <c r="CB706" s="2" t="n">
        <v>0</v>
      </c>
      <c r="CC706" s="2" t="n">
        <v>11.67</v>
      </c>
      <c r="CD706" s="2" t="n">
        <v>11.43</v>
      </c>
      <c r="CE706" s="2" t="n">
        <v>0</v>
      </c>
      <c r="CF706" s="2" t="n">
        <v>18.67</v>
      </c>
      <c r="CG706" s="2" t="n">
        <v>19.31</v>
      </c>
      <c r="CH706" s="2" t="n">
        <v>0</v>
      </c>
      <c r="CI706" s="2" t="n">
        <v>23.91</v>
      </c>
      <c r="CJ706" s="2" t="n">
        <v>23.91</v>
      </c>
      <c r="CK706" s="2" t="n">
        <v>0</v>
      </c>
      <c r="CL706" s="2" t="n">
        <v>28.49</v>
      </c>
      <c r="CM706" s="2" t="n">
        <v>28.49</v>
      </c>
      <c r="CN706" s="2" t="n">
        <v>0</v>
      </c>
      <c r="CO706" s="2" t="n">
        <v>40.33</v>
      </c>
      <c r="CP706" s="2" t="n">
        <v>40.33</v>
      </c>
      <c r="CQ706" s="2" t="n">
        <v>0</v>
      </c>
      <c r="CR706" s="2" t="n">
        <v>53.36</v>
      </c>
      <c r="CS706" s="2" t="n">
        <v>49.16</v>
      </c>
      <c r="CT706" s="2" t="n">
        <v>0</v>
      </c>
      <c r="CU706" s="2" t="n">
        <v>63.52</v>
      </c>
      <c r="CV706" s="2" t="n">
        <v>65.28</v>
      </c>
      <c r="CW706" s="2" t="n">
        <v>0</v>
      </c>
      <c r="CX706" s="2" t="n">
        <v>69.26000000000001</v>
      </c>
      <c r="CY706" s="2" t="n">
        <v>69.26000000000001</v>
      </c>
      <c r="CZ706" s="2" t="n">
        <v>0</v>
      </c>
      <c r="DA706" s="2" t="n">
        <v>75.88</v>
      </c>
      <c r="DB706" s="2" t="n">
        <v>75.88</v>
      </c>
      <c r="DC706" s="2" t="n">
        <v>0</v>
      </c>
      <c r="DD706" s="2" t="n">
        <v>85.15000000000001</v>
      </c>
      <c r="DE706" s="2" t="n">
        <v>85.15000000000001</v>
      </c>
      <c r="DF706" s="2" t="n">
        <v>0</v>
      </c>
      <c r="DG706" s="2" t="n">
        <v>93.09999999999999</v>
      </c>
      <c r="DH706" s="2" t="n">
        <v>93.09999999999999</v>
      </c>
      <c r="DI706" s="2" t="n">
        <v>0</v>
      </c>
      <c r="DJ706" s="2" t="n">
        <v>97.68000000000001</v>
      </c>
      <c r="DK706" s="2" t="n">
        <v>97.68000000000001</v>
      </c>
      <c r="DL706" s="2" t="n">
        <v>0</v>
      </c>
      <c r="DM706" s="2" t="n">
        <v>97.73999999999999</v>
      </c>
      <c r="DN706" s="2" t="n">
        <v>97.73999999999999</v>
      </c>
      <c r="DO706" s="2" t="n">
        <v>0</v>
      </c>
      <c r="DP706" s="2" t="n">
        <v>99.55</v>
      </c>
      <c r="DQ706" s="2" t="n">
        <v>99.55</v>
      </c>
      <c r="DR706" s="2" t="n">
        <v>0</v>
      </c>
      <c r="DS706" s="2" t="n">
        <v>100</v>
      </c>
      <c r="DT706" s="2" t="n">
        <v>100</v>
      </c>
      <c r="DU706" s="2" t="n">
        <v>0</v>
      </c>
      <c r="DV706" s="2" t="n">
        <v>100</v>
      </c>
      <c r="DW706" s="2" t="n">
        <v>100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97.68000000000001</v>
      </c>
      <c r="EF706" s="2" t="n">
        <v>97.68000000000001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18/02/2027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3.97</v>
      </c>
      <c r="CA707" s="2" t="n">
        <v>3.09</v>
      </c>
      <c r="CB707" s="2" t="n">
        <v>0</v>
      </c>
      <c r="CC707" s="2" t="n">
        <v>11.67</v>
      </c>
      <c r="CD707" s="2" t="n">
        <v>11.43</v>
      </c>
      <c r="CE707" s="2" t="n">
        <v>0</v>
      </c>
      <c r="CF707" s="2" t="n">
        <v>18.67</v>
      </c>
      <c r="CG707" s="2" t="n">
        <v>19.31</v>
      </c>
      <c r="CH707" s="2" t="n">
        <v>0</v>
      </c>
      <c r="CI707" s="2" t="n">
        <v>23.91</v>
      </c>
      <c r="CJ707" s="2" t="n">
        <v>23.91</v>
      </c>
      <c r="CK707" s="2" t="n">
        <v>0</v>
      </c>
      <c r="CL707" s="2" t="n">
        <v>28.49</v>
      </c>
      <c r="CM707" s="2" t="n">
        <v>28.49</v>
      </c>
      <c r="CN707" s="2" t="n">
        <v>0</v>
      </c>
      <c r="CO707" s="2" t="n">
        <v>40.33</v>
      </c>
      <c r="CP707" s="2" t="n">
        <v>40.33</v>
      </c>
      <c r="CQ707" s="2" t="n">
        <v>0</v>
      </c>
      <c r="CR707" s="2" t="n">
        <v>53.36</v>
      </c>
      <c r="CS707" s="2" t="n">
        <v>49.16</v>
      </c>
      <c r="CT707" s="2" t="n">
        <v>0</v>
      </c>
      <c r="CU707" s="2" t="n">
        <v>63.52</v>
      </c>
      <c r="CV707" s="2" t="n">
        <v>65.28</v>
      </c>
      <c r="CW707" s="2" t="n">
        <v>0</v>
      </c>
      <c r="CX707" s="2" t="n">
        <v>69.26000000000001</v>
      </c>
      <c r="CY707" s="2" t="n">
        <v>69.26000000000001</v>
      </c>
      <c r="CZ707" s="2" t="n">
        <v>0</v>
      </c>
      <c r="DA707" s="2" t="n">
        <v>75.88</v>
      </c>
      <c r="DB707" s="2" t="n">
        <v>75.88</v>
      </c>
      <c r="DC707" s="2" t="n">
        <v>0</v>
      </c>
      <c r="DD707" s="2" t="n">
        <v>85.15000000000001</v>
      </c>
      <c r="DE707" s="2" t="n">
        <v>85.15000000000001</v>
      </c>
      <c r="DF707" s="2" t="n">
        <v>0</v>
      </c>
      <c r="DG707" s="2" t="n">
        <v>93.09999999999999</v>
      </c>
      <c r="DH707" s="2" t="n">
        <v>93.09999999999999</v>
      </c>
      <c r="DI707" s="2" t="n">
        <v>0</v>
      </c>
      <c r="DJ707" s="2" t="n">
        <v>97.68000000000001</v>
      </c>
      <c r="DK707" s="2" t="n">
        <v>97.68000000000001</v>
      </c>
      <c r="DL707" s="2" t="n">
        <v>0</v>
      </c>
      <c r="DM707" s="2" t="n">
        <v>97.73999999999999</v>
      </c>
      <c r="DN707" s="2" t="n">
        <v>97.73999999999999</v>
      </c>
      <c r="DO707" s="2" t="n">
        <v>0</v>
      </c>
      <c r="DP707" s="2" t="n">
        <v>99.55</v>
      </c>
      <c r="DQ707" s="2" t="n">
        <v>99.55</v>
      </c>
      <c r="DR707" s="2" t="n">
        <v>0</v>
      </c>
      <c r="DS707" s="2" t="n">
        <v>100</v>
      </c>
      <c r="DT707" s="2" t="n">
        <v>100</v>
      </c>
      <c r="DU707" s="2" t="n">
        <v>0</v>
      </c>
      <c r="DV707" s="2" t="n">
        <v>100</v>
      </c>
      <c r="DW707" s="2" t="n">
        <v>100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97.68000000000001</v>
      </c>
      <c r="EF707" s="2" t="n">
        <v>97.68000000000001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18/02/2027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3.97</v>
      </c>
      <c r="CA708" s="2" t="n">
        <v>3.09</v>
      </c>
      <c r="CB708" s="2" t="n">
        <v>0</v>
      </c>
      <c r="CC708" s="2" t="n">
        <v>11.67</v>
      </c>
      <c r="CD708" s="2" t="n">
        <v>11.43</v>
      </c>
      <c r="CE708" s="2" t="n">
        <v>0</v>
      </c>
      <c r="CF708" s="2" t="n">
        <v>18.67</v>
      </c>
      <c r="CG708" s="2" t="n">
        <v>19.31</v>
      </c>
      <c r="CH708" s="2" t="n">
        <v>0</v>
      </c>
      <c r="CI708" s="2" t="n">
        <v>23.91</v>
      </c>
      <c r="CJ708" s="2" t="n">
        <v>23.91</v>
      </c>
      <c r="CK708" s="2" t="n">
        <v>0</v>
      </c>
      <c r="CL708" s="2" t="n">
        <v>28.49</v>
      </c>
      <c r="CM708" s="2" t="n">
        <v>28.49</v>
      </c>
      <c r="CN708" s="2" t="n">
        <v>0</v>
      </c>
      <c r="CO708" s="2" t="n">
        <v>40.33</v>
      </c>
      <c r="CP708" s="2" t="n">
        <v>40.33</v>
      </c>
      <c r="CQ708" s="2" t="n">
        <v>0</v>
      </c>
      <c r="CR708" s="2" t="n">
        <v>53.36</v>
      </c>
      <c r="CS708" s="2" t="n">
        <v>49.16</v>
      </c>
      <c r="CT708" s="2" t="n">
        <v>0</v>
      </c>
      <c r="CU708" s="2" t="n">
        <v>63.52</v>
      </c>
      <c r="CV708" s="2" t="n">
        <v>65.28</v>
      </c>
      <c r="CW708" s="2" t="n">
        <v>0</v>
      </c>
      <c r="CX708" s="2" t="n">
        <v>69.26000000000001</v>
      </c>
      <c r="CY708" s="2" t="n">
        <v>69.26000000000001</v>
      </c>
      <c r="CZ708" s="2" t="n">
        <v>0</v>
      </c>
      <c r="DA708" s="2" t="n">
        <v>75.88</v>
      </c>
      <c r="DB708" s="2" t="n">
        <v>75.88</v>
      </c>
      <c r="DC708" s="2" t="n">
        <v>0</v>
      </c>
      <c r="DD708" s="2" t="n">
        <v>85.15000000000001</v>
      </c>
      <c r="DE708" s="2" t="n">
        <v>85.15000000000001</v>
      </c>
      <c r="DF708" s="2" t="n">
        <v>0</v>
      </c>
      <c r="DG708" s="2" t="n">
        <v>93.09999999999999</v>
      </c>
      <c r="DH708" s="2" t="n">
        <v>93.09999999999999</v>
      </c>
      <c r="DI708" s="2" t="n">
        <v>0</v>
      </c>
      <c r="DJ708" s="2" t="n">
        <v>97.68000000000001</v>
      </c>
      <c r="DK708" s="2" t="n">
        <v>97.68000000000001</v>
      </c>
      <c r="DL708" s="2" t="n">
        <v>0</v>
      </c>
      <c r="DM708" s="2" t="n">
        <v>97.73999999999999</v>
      </c>
      <c r="DN708" s="2" t="n">
        <v>97.73999999999999</v>
      </c>
      <c r="DO708" s="2" t="n">
        <v>0</v>
      </c>
      <c r="DP708" s="2" t="n">
        <v>99.55</v>
      </c>
      <c r="DQ708" s="2" t="n">
        <v>99.55</v>
      </c>
      <c r="DR708" s="2" t="n">
        <v>0</v>
      </c>
      <c r="DS708" s="2" t="n">
        <v>100</v>
      </c>
      <c r="DT708" s="2" t="n">
        <v>100</v>
      </c>
      <c r="DU708" s="2" t="n">
        <v>0</v>
      </c>
      <c r="DV708" s="2" t="n">
        <v>100</v>
      </c>
      <c r="DW708" s="2" t="n">
        <v>100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97.68000000000001</v>
      </c>
      <c r="EF708" s="2" t="n">
        <v>97.68000000000001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18/02/2027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3.97</v>
      </c>
      <c r="CA709" s="2" t="n">
        <v>3.09</v>
      </c>
      <c r="CB709" s="2" t="n">
        <v>0</v>
      </c>
      <c r="CC709" s="2" t="n">
        <v>11.67</v>
      </c>
      <c r="CD709" s="2" t="n">
        <v>11.43</v>
      </c>
      <c r="CE709" s="2" t="n">
        <v>0</v>
      </c>
      <c r="CF709" s="2" t="n">
        <v>18.67</v>
      </c>
      <c r="CG709" s="2" t="n">
        <v>19.31</v>
      </c>
      <c r="CH709" s="2" t="n">
        <v>0</v>
      </c>
      <c r="CI709" s="2" t="n">
        <v>23.91</v>
      </c>
      <c r="CJ709" s="2" t="n">
        <v>23.91</v>
      </c>
      <c r="CK709" s="2" t="n">
        <v>0</v>
      </c>
      <c r="CL709" s="2" t="n">
        <v>28.49</v>
      </c>
      <c r="CM709" s="2" t="n">
        <v>28.49</v>
      </c>
      <c r="CN709" s="2" t="n">
        <v>0</v>
      </c>
      <c r="CO709" s="2" t="n">
        <v>40.33</v>
      </c>
      <c r="CP709" s="2" t="n">
        <v>40.33</v>
      </c>
      <c r="CQ709" s="2" t="n">
        <v>0</v>
      </c>
      <c r="CR709" s="2" t="n">
        <v>53.36</v>
      </c>
      <c r="CS709" s="2" t="n">
        <v>49.16</v>
      </c>
      <c r="CT709" s="2" t="n">
        <v>0</v>
      </c>
      <c r="CU709" s="2" t="n">
        <v>63.52</v>
      </c>
      <c r="CV709" s="2" t="n">
        <v>65.28</v>
      </c>
      <c r="CW709" s="2" t="n">
        <v>0</v>
      </c>
      <c r="CX709" s="2" t="n">
        <v>69.26000000000001</v>
      </c>
      <c r="CY709" s="2" t="n">
        <v>69.26000000000001</v>
      </c>
      <c r="CZ709" s="2" t="n">
        <v>0</v>
      </c>
      <c r="DA709" s="2" t="n">
        <v>75.88</v>
      </c>
      <c r="DB709" s="2" t="n">
        <v>75.88</v>
      </c>
      <c r="DC709" s="2" t="n">
        <v>0</v>
      </c>
      <c r="DD709" s="2" t="n">
        <v>85.15000000000001</v>
      </c>
      <c r="DE709" s="2" t="n">
        <v>85.15000000000001</v>
      </c>
      <c r="DF709" s="2" t="n">
        <v>0</v>
      </c>
      <c r="DG709" s="2" t="n">
        <v>93.09999999999999</v>
      </c>
      <c r="DH709" s="2" t="n">
        <v>93.09999999999999</v>
      </c>
      <c r="DI709" s="2" t="n">
        <v>0</v>
      </c>
      <c r="DJ709" s="2" t="n">
        <v>97.68000000000001</v>
      </c>
      <c r="DK709" s="2" t="n">
        <v>97.68000000000001</v>
      </c>
      <c r="DL709" s="2" t="n">
        <v>0</v>
      </c>
      <c r="DM709" s="2" t="n">
        <v>97.73999999999999</v>
      </c>
      <c r="DN709" s="2" t="n">
        <v>97.73999999999999</v>
      </c>
      <c r="DO709" s="2" t="n">
        <v>0</v>
      </c>
      <c r="DP709" s="2" t="n">
        <v>99.55</v>
      </c>
      <c r="DQ709" s="2" t="n">
        <v>99.55</v>
      </c>
      <c r="DR709" s="2" t="n">
        <v>0</v>
      </c>
      <c r="DS709" s="2" t="n">
        <v>100</v>
      </c>
      <c r="DT709" s="2" t="n">
        <v>100</v>
      </c>
      <c r="DU709" s="2" t="n">
        <v>0</v>
      </c>
      <c r="DV709" s="2" t="n">
        <v>100</v>
      </c>
      <c r="DW709" s="2" t="n">
        <v>100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97.68000000000001</v>
      </c>
      <c r="EF709" s="2" t="n">
        <v>97.68000000000001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18/06/2027</t>
        </is>
      </c>
      <c r="E710" s="2" t="inlineStr">
        <is>
          <t>23/05/2028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3.78</v>
      </c>
      <c r="CM710" s="2" t="n">
        <v>3.78</v>
      </c>
      <c r="CN710" s="2" t="n">
        <v>0</v>
      </c>
      <c r="CO710" s="2" t="n">
        <v>8.390000000000001</v>
      </c>
      <c r="CP710" s="2" t="n">
        <v>8.390000000000001</v>
      </c>
      <c r="CQ710" s="2" t="n">
        <v>0</v>
      </c>
      <c r="CR710" s="2" t="n">
        <v>14.93</v>
      </c>
      <c r="CS710" s="2" t="n">
        <v>14.39</v>
      </c>
      <c r="CT710" s="2" t="n">
        <v>0</v>
      </c>
      <c r="CU710" s="2" t="n">
        <v>19.48</v>
      </c>
      <c r="CV710" s="2" t="n">
        <v>19.48</v>
      </c>
      <c r="CW710" s="2" t="n">
        <v>0</v>
      </c>
      <c r="CX710" s="2" t="n">
        <v>25.37</v>
      </c>
      <c r="CY710" s="2" t="n">
        <v>25.37</v>
      </c>
      <c r="CZ710" s="2" t="n">
        <v>0</v>
      </c>
      <c r="DA710" s="2" t="n">
        <v>37.77</v>
      </c>
      <c r="DB710" s="2" t="n">
        <v>33.34</v>
      </c>
      <c r="DC710" s="2" t="n">
        <v>0</v>
      </c>
      <c r="DD710" s="2" t="n">
        <v>46.38</v>
      </c>
      <c r="DE710" s="2" t="n">
        <v>44.6</v>
      </c>
      <c r="DF710" s="2" t="n">
        <v>0</v>
      </c>
      <c r="DG710" s="2" t="n">
        <v>61.39</v>
      </c>
      <c r="DH710" s="2" t="n">
        <v>61.39</v>
      </c>
      <c r="DI710" s="2" t="n">
        <v>0</v>
      </c>
      <c r="DJ710" s="2" t="n">
        <v>71.47</v>
      </c>
      <c r="DK710" s="2" t="n">
        <v>71.47</v>
      </c>
      <c r="DL710" s="2" t="n">
        <v>0</v>
      </c>
      <c r="DM710" s="2" t="n">
        <v>85.73</v>
      </c>
      <c r="DN710" s="2" t="n">
        <v>85.73</v>
      </c>
      <c r="DO710" s="2" t="n">
        <v>0</v>
      </c>
      <c r="DP710" s="2" t="n">
        <v>93.29000000000001</v>
      </c>
      <c r="DQ710" s="2" t="n">
        <v>93.29000000000001</v>
      </c>
      <c r="DR710" s="2" t="n">
        <v>0</v>
      </c>
      <c r="DS710" s="2" t="n">
        <v>100</v>
      </c>
      <c r="DT710" s="2" t="n">
        <v>100</v>
      </c>
      <c r="DU710" s="2" t="n">
        <v>0</v>
      </c>
      <c r="DV710" s="2" t="n">
        <v>100</v>
      </c>
      <c r="DW710" s="2" t="n">
        <v>100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71.47</v>
      </c>
      <c r="EF710" s="2" t="n">
        <v>71.47</v>
      </c>
      <c r="EG710" s="2" t="n">
        <v>0</v>
      </c>
      <c r="EH710" s="2" t="n">
        <v>85.73</v>
      </c>
      <c r="EI710" s="2" t="n">
        <v>85.73</v>
      </c>
      <c r="EJ710" s="2" t="n">
        <v>0</v>
      </c>
      <c r="EK710" s="2" t="n">
        <v>93.29000000000001</v>
      </c>
      <c r="EL710" s="2" t="n">
        <v>93.29000000000001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18/06/2027</t>
        </is>
      </c>
      <c r="E711" s="2" t="inlineStr">
        <is>
          <t>23/05/2028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3.78</v>
      </c>
      <c r="CM711" s="2" t="n">
        <v>3.78</v>
      </c>
      <c r="CN711" s="2" t="n">
        <v>0</v>
      </c>
      <c r="CO711" s="2" t="n">
        <v>8.390000000000001</v>
      </c>
      <c r="CP711" s="2" t="n">
        <v>8.390000000000001</v>
      </c>
      <c r="CQ711" s="2" t="n">
        <v>0</v>
      </c>
      <c r="CR711" s="2" t="n">
        <v>14.93</v>
      </c>
      <c r="CS711" s="2" t="n">
        <v>14.39</v>
      </c>
      <c r="CT711" s="2" t="n">
        <v>0</v>
      </c>
      <c r="CU711" s="2" t="n">
        <v>19.48</v>
      </c>
      <c r="CV711" s="2" t="n">
        <v>19.48</v>
      </c>
      <c r="CW711" s="2" t="n">
        <v>0</v>
      </c>
      <c r="CX711" s="2" t="n">
        <v>25.37</v>
      </c>
      <c r="CY711" s="2" t="n">
        <v>25.37</v>
      </c>
      <c r="CZ711" s="2" t="n">
        <v>0</v>
      </c>
      <c r="DA711" s="2" t="n">
        <v>37.77</v>
      </c>
      <c r="DB711" s="2" t="n">
        <v>33.34</v>
      </c>
      <c r="DC711" s="2" t="n">
        <v>0</v>
      </c>
      <c r="DD711" s="2" t="n">
        <v>46.38</v>
      </c>
      <c r="DE711" s="2" t="n">
        <v>44.6</v>
      </c>
      <c r="DF711" s="2" t="n">
        <v>0</v>
      </c>
      <c r="DG711" s="2" t="n">
        <v>61.39</v>
      </c>
      <c r="DH711" s="2" t="n">
        <v>61.39</v>
      </c>
      <c r="DI711" s="2" t="n">
        <v>0</v>
      </c>
      <c r="DJ711" s="2" t="n">
        <v>71.47</v>
      </c>
      <c r="DK711" s="2" t="n">
        <v>71.47</v>
      </c>
      <c r="DL711" s="2" t="n">
        <v>0</v>
      </c>
      <c r="DM711" s="2" t="n">
        <v>85.73</v>
      </c>
      <c r="DN711" s="2" t="n">
        <v>85.73</v>
      </c>
      <c r="DO711" s="2" t="n">
        <v>0</v>
      </c>
      <c r="DP711" s="2" t="n">
        <v>93.29000000000001</v>
      </c>
      <c r="DQ711" s="2" t="n">
        <v>93.29000000000001</v>
      </c>
      <c r="DR711" s="2" t="n">
        <v>0</v>
      </c>
      <c r="DS711" s="2" t="n">
        <v>100</v>
      </c>
      <c r="DT711" s="2" t="n">
        <v>100</v>
      </c>
      <c r="DU711" s="2" t="n">
        <v>0</v>
      </c>
      <c r="DV711" s="2" t="n">
        <v>100</v>
      </c>
      <c r="DW711" s="2" t="n">
        <v>100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71.47</v>
      </c>
      <c r="EF711" s="2" t="n">
        <v>71.47</v>
      </c>
      <c r="EG711" s="2" t="n">
        <v>0</v>
      </c>
      <c r="EH711" s="2" t="n">
        <v>85.73</v>
      </c>
      <c r="EI711" s="2" t="n">
        <v>85.73</v>
      </c>
      <c r="EJ711" s="2" t="n">
        <v>0</v>
      </c>
      <c r="EK711" s="2" t="n">
        <v>93.29000000000001</v>
      </c>
      <c r="EL711" s="2" t="n">
        <v>93.29000000000001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18/06/2027</t>
        </is>
      </c>
      <c r="E712" s="2" t="inlineStr">
        <is>
          <t>23/05/2028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3.78</v>
      </c>
      <c r="CM712" s="2" t="n">
        <v>3.78</v>
      </c>
      <c r="CN712" s="2" t="n">
        <v>0</v>
      </c>
      <c r="CO712" s="2" t="n">
        <v>8.390000000000001</v>
      </c>
      <c r="CP712" s="2" t="n">
        <v>8.390000000000001</v>
      </c>
      <c r="CQ712" s="2" t="n">
        <v>0</v>
      </c>
      <c r="CR712" s="2" t="n">
        <v>14.93</v>
      </c>
      <c r="CS712" s="2" t="n">
        <v>14.39</v>
      </c>
      <c r="CT712" s="2" t="n">
        <v>0</v>
      </c>
      <c r="CU712" s="2" t="n">
        <v>19.48</v>
      </c>
      <c r="CV712" s="2" t="n">
        <v>19.48</v>
      </c>
      <c r="CW712" s="2" t="n">
        <v>0</v>
      </c>
      <c r="CX712" s="2" t="n">
        <v>25.37</v>
      </c>
      <c r="CY712" s="2" t="n">
        <v>25.37</v>
      </c>
      <c r="CZ712" s="2" t="n">
        <v>0</v>
      </c>
      <c r="DA712" s="2" t="n">
        <v>37.77</v>
      </c>
      <c r="DB712" s="2" t="n">
        <v>33.34</v>
      </c>
      <c r="DC712" s="2" t="n">
        <v>0</v>
      </c>
      <c r="DD712" s="2" t="n">
        <v>46.38</v>
      </c>
      <c r="DE712" s="2" t="n">
        <v>44.6</v>
      </c>
      <c r="DF712" s="2" t="n">
        <v>0</v>
      </c>
      <c r="DG712" s="2" t="n">
        <v>61.39</v>
      </c>
      <c r="DH712" s="2" t="n">
        <v>61.39</v>
      </c>
      <c r="DI712" s="2" t="n">
        <v>0</v>
      </c>
      <c r="DJ712" s="2" t="n">
        <v>71.47</v>
      </c>
      <c r="DK712" s="2" t="n">
        <v>71.47</v>
      </c>
      <c r="DL712" s="2" t="n">
        <v>0</v>
      </c>
      <c r="DM712" s="2" t="n">
        <v>85.73</v>
      </c>
      <c r="DN712" s="2" t="n">
        <v>85.73</v>
      </c>
      <c r="DO712" s="2" t="n">
        <v>0</v>
      </c>
      <c r="DP712" s="2" t="n">
        <v>93.29000000000001</v>
      </c>
      <c r="DQ712" s="2" t="n">
        <v>93.29000000000001</v>
      </c>
      <c r="DR712" s="2" t="n">
        <v>0</v>
      </c>
      <c r="DS712" s="2" t="n">
        <v>100</v>
      </c>
      <c r="DT712" s="2" t="n">
        <v>100</v>
      </c>
      <c r="DU712" s="2" t="n">
        <v>0</v>
      </c>
      <c r="DV712" s="2" t="n">
        <v>100</v>
      </c>
      <c r="DW712" s="2" t="n">
        <v>100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71.47</v>
      </c>
      <c r="EF712" s="2" t="n">
        <v>71.47</v>
      </c>
      <c r="EG712" s="2" t="n">
        <v>0</v>
      </c>
      <c r="EH712" s="2" t="n">
        <v>85.73</v>
      </c>
      <c r="EI712" s="2" t="n">
        <v>85.73</v>
      </c>
      <c r="EJ712" s="2" t="n">
        <v>0</v>
      </c>
      <c r="EK712" s="2" t="n">
        <v>93.29000000000001</v>
      </c>
      <c r="EL712" s="2" t="n">
        <v>93.29000000000001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18/06/2027</t>
        </is>
      </c>
      <c r="E713" s="2" t="inlineStr">
        <is>
          <t>23/05/2028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3.78</v>
      </c>
      <c r="CM713" s="2" t="n">
        <v>3.78</v>
      </c>
      <c r="CN713" s="2" t="n">
        <v>0</v>
      </c>
      <c r="CO713" s="2" t="n">
        <v>8.390000000000001</v>
      </c>
      <c r="CP713" s="2" t="n">
        <v>8.390000000000001</v>
      </c>
      <c r="CQ713" s="2" t="n">
        <v>0</v>
      </c>
      <c r="CR713" s="2" t="n">
        <v>14.93</v>
      </c>
      <c r="CS713" s="2" t="n">
        <v>14.39</v>
      </c>
      <c r="CT713" s="2" t="n">
        <v>0</v>
      </c>
      <c r="CU713" s="2" t="n">
        <v>19.48</v>
      </c>
      <c r="CV713" s="2" t="n">
        <v>19.48</v>
      </c>
      <c r="CW713" s="2" t="n">
        <v>0</v>
      </c>
      <c r="CX713" s="2" t="n">
        <v>25.37</v>
      </c>
      <c r="CY713" s="2" t="n">
        <v>25.37</v>
      </c>
      <c r="CZ713" s="2" t="n">
        <v>0</v>
      </c>
      <c r="DA713" s="2" t="n">
        <v>37.77</v>
      </c>
      <c r="DB713" s="2" t="n">
        <v>33.34</v>
      </c>
      <c r="DC713" s="2" t="n">
        <v>0</v>
      </c>
      <c r="DD713" s="2" t="n">
        <v>46.38</v>
      </c>
      <c r="DE713" s="2" t="n">
        <v>44.6</v>
      </c>
      <c r="DF713" s="2" t="n">
        <v>0</v>
      </c>
      <c r="DG713" s="2" t="n">
        <v>61.39</v>
      </c>
      <c r="DH713" s="2" t="n">
        <v>61.39</v>
      </c>
      <c r="DI713" s="2" t="n">
        <v>0</v>
      </c>
      <c r="DJ713" s="2" t="n">
        <v>71.47</v>
      </c>
      <c r="DK713" s="2" t="n">
        <v>71.47</v>
      </c>
      <c r="DL713" s="2" t="n">
        <v>0</v>
      </c>
      <c r="DM713" s="2" t="n">
        <v>85.73</v>
      </c>
      <c r="DN713" s="2" t="n">
        <v>85.73</v>
      </c>
      <c r="DO713" s="2" t="n">
        <v>0</v>
      </c>
      <c r="DP713" s="2" t="n">
        <v>93.29000000000001</v>
      </c>
      <c r="DQ713" s="2" t="n">
        <v>93.29000000000001</v>
      </c>
      <c r="DR713" s="2" t="n">
        <v>0</v>
      </c>
      <c r="DS713" s="2" t="n">
        <v>100</v>
      </c>
      <c r="DT713" s="2" t="n">
        <v>100</v>
      </c>
      <c r="DU713" s="2" t="n">
        <v>0</v>
      </c>
      <c r="DV713" s="2" t="n">
        <v>100</v>
      </c>
      <c r="DW713" s="2" t="n">
        <v>100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71.47</v>
      </c>
      <c r="EF713" s="2" t="n">
        <v>71.47</v>
      </c>
      <c r="EG713" s="2" t="n">
        <v>0</v>
      </c>
      <c r="EH713" s="2" t="n">
        <v>85.73</v>
      </c>
      <c r="EI713" s="2" t="n">
        <v>85.73</v>
      </c>
      <c r="EJ713" s="2" t="n">
        <v>0</v>
      </c>
      <c r="EK713" s="2" t="n">
        <v>93.29000000000001</v>
      </c>
      <c r="EL713" s="2" t="n">
        <v>93.29000000000001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18/06/2027</t>
        </is>
      </c>
      <c r="E714" s="2" t="inlineStr">
        <is>
          <t>23/05/2028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3.78</v>
      </c>
      <c r="CM714" s="2" t="n">
        <v>3.78</v>
      </c>
      <c r="CN714" s="2" t="n">
        <v>0</v>
      </c>
      <c r="CO714" s="2" t="n">
        <v>8.390000000000001</v>
      </c>
      <c r="CP714" s="2" t="n">
        <v>8.390000000000001</v>
      </c>
      <c r="CQ714" s="2" t="n">
        <v>0</v>
      </c>
      <c r="CR714" s="2" t="n">
        <v>14.93</v>
      </c>
      <c r="CS714" s="2" t="n">
        <v>14.39</v>
      </c>
      <c r="CT714" s="2" t="n">
        <v>0</v>
      </c>
      <c r="CU714" s="2" t="n">
        <v>19.48</v>
      </c>
      <c r="CV714" s="2" t="n">
        <v>19.48</v>
      </c>
      <c r="CW714" s="2" t="n">
        <v>0</v>
      </c>
      <c r="CX714" s="2" t="n">
        <v>25.37</v>
      </c>
      <c r="CY714" s="2" t="n">
        <v>25.37</v>
      </c>
      <c r="CZ714" s="2" t="n">
        <v>0</v>
      </c>
      <c r="DA714" s="2" t="n">
        <v>37.77</v>
      </c>
      <c r="DB714" s="2" t="n">
        <v>33.34</v>
      </c>
      <c r="DC714" s="2" t="n">
        <v>0</v>
      </c>
      <c r="DD714" s="2" t="n">
        <v>46.38</v>
      </c>
      <c r="DE714" s="2" t="n">
        <v>44.6</v>
      </c>
      <c r="DF714" s="2" t="n">
        <v>0</v>
      </c>
      <c r="DG714" s="2" t="n">
        <v>61.39</v>
      </c>
      <c r="DH714" s="2" t="n">
        <v>61.39</v>
      </c>
      <c r="DI714" s="2" t="n">
        <v>0</v>
      </c>
      <c r="DJ714" s="2" t="n">
        <v>71.47</v>
      </c>
      <c r="DK714" s="2" t="n">
        <v>71.47</v>
      </c>
      <c r="DL714" s="2" t="n">
        <v>0</v>
      </c>
      <c r="DM714" s="2" t="n">
        <v>85.73</v>
      </c>
      <c r="DN714" s="2" t="n">
        <v>85.73</v>
      </c>
      <c r="DO714" s="2" t="n">
        <v>0</v>
      </c>
      <c r="DP714" s="2" t="n">
        <v>93.29000000000001</v>
      </c>
      <c r="DQ714" s="2" t="n">
        <v>93.29000000000001</v>
      </c>
      <c r="DR714" s="2" t="n">
        <v>0</v>
      </c>
      <c r="DS714" s="2" t="n">
        <v>100</v>
      </c>
      <c r="DT714" s="2" t="n">
        <v>100</v>
      </c>
      <c r="DU714" s="2" t="n">
        <v>0</v>
      </c>
      <c r="DV714" s="2" t="n">
        <v>100</v>
      </c>
      <c r="DW714" s="2" t="n">
        <v>100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71.47</v>
      </c>
      <c r="EF714" s="2" t="n">
        <v>71.47</v>
      </c>
      <c r="EG714" s="2" t="n">
        <v>0</v>
      </c>
      <c r="EH714" s="2" t="n">
        <v>85.73</v>
      </c>
      <c r="EI714" s="2" t="n">
        <v>85.73</v>
      </c>
      <c r="EJ714" s="2" t="n">
        <v>0</v>
      </c>
      <c r="EK714" s="2" t="n">
        <v>93.29000000000001</v>
      </c>
      <c r="EL714" s="2" t="n">
        <v>93.29000000000001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18/06/2027</t>
        </is>
      </c>
      <c r="E715" s="2" t="inlineStr">
        <is>
          <t>23/05/2028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3.78</v>
      </c>
      <c r="CM715" s="2" t="n">
        <v>3.78</v>
      </c>
      <c r="CN715" s="2" t="n">
        <v>0</v>
      </c>
      <c r="CO715" s="2" t="n">
        <v>8.390000000000001</v>
      </c>
      <c r="CP715" s="2" t="n">
        <v>8.390000000000001</v>
      </c>
      <c r="CQ715" s="2" t="n">
        <v>0</v>
      </c>
      <c r="CR715" s="2" t="n">
        <v>14.93</v>
      </c>
      <c r="CS715" s="2" t="n">
        <v>14.39</v>
      </c>
      <c r="CT715" s="2" t="n">
        <v>0</v>
      </c>
      <c r="CU715" s="2" t="n">
        <v>19.48</v>
      </c>
      <c r="CV715" s="2" t="n">
        <v>19.48</v>
      </c>
      <c r="CW715" s="2" t="n">
        <v>0</v>
      </c>
      <c r="CX715" s="2" t="n">
        <v>25.37</v>
      </c>
      <c r="CY715" s="2" t="n">
        <v>25.37</v>
      </c>
      <c r="CZ715" s="2" t="n">
        <v>0</v>
      </c>
      <c r="DA715" s="2" t="n">
        <v>37.77</v>
      </c>
      <c r="DB715" s="2" t="n">
        <v>33.34</v>
      </c>
      <c r="DC715" s="2" t="n">
        <v>0</v>
      </c>
      <c r="DD715" s="2" t="n">
        <v>46.38</v>
      </c>
      <c r="DE715" s="2" t="n">
        <v>44.6</v>
      </c>
      <c r="DF715" s="2" t="n">
        <v>0</v>
      </c>
      <c r="DG715" s="2" t="n">
        <v>61.39</v>
      </c>
      <c r="DH715" s="2" t="n">
        <v>61.39</v>
      </c>
      <c r="DI715" s="2" t="n">
        <v>0</v>
      </c>
      <c r="DJ715" s="2" t="n">
        <v>71.47</v>
      </c>
      <c r="DK715" s="2" t="n">
        <v>71.47</v>
      </c>
      <c r="DL715" s="2" t="n">
        <v>0</v>
      </c>
      <c r="DM715" s="2" t="n">
        <v>85.73</v>
      </c>
      <c r="DN715" s="2" t="n">
        <v>85.73</v>
      </c>
      <c r="DO715" s="2" t="n">
        <v>0</v>
      </c>
      <c r="DP715" s="2" t="n">
        <v>93.29000000000001</v>
      </c>
      <c r="DQ715" s="2" t="n">
        <v>93.29000000000001</v>
      </c>
      <c r="DR715" s="2" t="n">
        <v>0</v>
      </c>
      <c r="DS715" s="2" t="n">
        <v>100</v>
      </c>
      <c r="DT715" s="2" t="n">
        <v>100</v>
      </c>
      <c r="DU715" s="2" t="n">
        <v>0</v>
      </c>
      <c r="DV715" s="2" t="n">
        <v>100</v>
      </c>
      <c r="DW715" s="2" t="n">
        <v>100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71.47</v>
      </c>
      <c r="EF715" s="2" t="n">
        <v>71.47</v>
      </c>
      <c r="EG715" s="2" t="n">
        <v>0</v>
      </c>
      <c r="EH715" s="2" t="n">
        <v>85.73</v>
      </c>
      <c r="EI715" s="2" t="n">
        <v>85.73</v>
      </c>
      <c r="EJ715" s="2" t="n">
        <v>0</v>
      </c>
      <c r="EK715" s="2" t="n">
        <v>93.29000000000001</v>
      </c>
      <c r="EL715" s="2" t="n">
        <v>93.29000000000001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9.43</v>
      </c>
      <c r="DB716" s="2" t="n">
        <v>9.43</v>
      </c>
      <c r="DC716" s="2" t="n">
        <v>0</v>
      </c>
      <c r="DD716" s="2" t="n">
        <v>33.96</v>
      </c>
      <c r="DE716" s="2" t="n">
        <v>33.96</v>
      </c>
      <c r="DF716" s="2" t="n">
        <v>0</v>
      </c>
      <c r="DG716" s="2" t="n">
        <v>73.58</v>
      </c>
      <c r="DH716" s="2" t="n">
        <v>73.58</v>
      </c>
      <c r="DI716" s="2" t="n">
        <v>0</v>
      </c>
      <c r="DJ716" s="2" t="n">
        <v>100</v>
      </c>
      <c r="DK716" s="2" t="n">
        <v>100</v>
      </c>
      <c r="DL716" s="2" t="n">
        <v>0</v>
      </c>
      <c r="DM716" s="2" t="n">
        <v>100</v>
      </c>
      <c r="DN716" s="2" t="n">
        <v>100</v>
      </c>
      <c r="DO716" s="2" t="n">
        <v>0</v>
      </c>
      <c r="DP716" s="2" t="n">
        <v>100</v>
      </c>
      <c r="DQ716" s="2" t="n">
        <v>100</v>
      </c>
      <c r="DR716" s="2" t="n">
        <v>0</v>
      </c>
      <c r="DS716" s="2" t="n">
        <v>100</v>
      </c>
      <c r="DT716" s="2" t="n">
        <v>100</v>
      </c>
      <c r="DU716" s="2" t="n">
        <v>0</v>
      </c>
      <c r="DV716" s="2" t="n">
        <v>100</v>
      </c>
      <c r="DW716" s="2" t="n">
        <v>100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9.43</v>
      </c>
      <c r="DB717" s="2" t="n">
        <v>9.43</v>
      </c>
      <c r="DC717" s="2" t="n">
        <v>0</v>
      </c>
      <c r="DD717" s="2" t="n">
        <v>33.96</v>
      </c>
      <c r="DE717" s="2" t="n">
        <v>33.96</v>
      </c>
      <c r="DF717" s="2" t="n">
        <v>0</v>
      </c>
      <c r="DG717" s="2" t="n">
        <v>73.58</v>
      </c>
      <c r="DH717" s="2" t="n">
        <v>73.58</v>
      </c>
      <c r="DI717" s="2" t="n">
        <v>0</v>
      </c>
      <c r="DJ717" s="2" t="n">
        <v>100</v>
      </c>
      <c r="DK717" s="2" t="n">
        <v>100</v>
      </c>
      <c r="DL717" s="2" t="n">
        <v>0</v>
      </c>
      <c r="DM717" s="2" t="n">
        <v>100</v>
      </c>
      <c r="DN717" s="2" t="n">
        <v>100</v>
      </c>
      <c r="DO717" s="2" t="n">
        <v>0</v>
      </c>
      <c r="DP717" s="2" t="n">
        <v>100</v>
      </c>
      <c r="DQ717" s="2" t="n">
        <v>100</v>
      </c>
      <c r="DR717" s="2" t="n">
        <v>0</v>
      </c>
      <c r="DS717" s="2" t="n">
        <v>100</v>
      </c>
      <c r="DT717" s="2" t="n">
        <v>100</v>
      </c>
      <c r="DU717" s="2" t="n">
        <v>0</v>
      </c>
      <c r="DV717" s="2" t="n">
        <v>100</v>
      </c>
      <c r="DW717" s="2" t="n">
        <v>100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9.43</v>
      </c>
      <c r="DB718" s="2" t="n">
        <v>9.43</v>
      </c>
      <c r="DC718" s="2" t="n">
        <v>0</v>
      </c>
      <c r="DD718" s="2" t="n">
        <v>33.96</v>
      </c>
      <c r="DE718" s="2" t="n">
        <v>33.96</v>
      </c>
      <c r="DF718" s="2" t="n">
        <v>0</v>
      </c>
      <c r="DG718" s="2" t="n">
        <v>73.58</v>
      </c>
      <c r="DH718" s="2" t="n">
        <v>73.58</v>
      </c>
      <c r="DI718" s="2" t="n">
        <v>0</v>
      </c>
      <c r="DJ718" s="2" t="n">
        <v>100</v>
      </c>
      <c r="DK718" s="2" t="n">
        <v>100</v>
      </c>
      <c r="DL718" s="2" t="n">
        <v>0</v>
      </c>
      <c r="DM718" s="2" t="n">
        <v>100</v>
      </c>
      <c r="DN718" s="2" t="n">
        <v>100</v>
      </c>
      <c r="DO718" s="2" t="n">
        <v>0</v>
      </c>
      <c r="DP718" s="2" t="n">
        <v>100</v>
      </c>
      <c r="DQ718" s="2" t="n">
        <v>100</v>
      </c>
      <c r="DR718" s="2" t="n">
        <v>0</v>
      </c>
      <c r="DS718" s="2" t="n">
        <v>100</v>
      </c>
      <c r="DT718" s="2" t="n">
        <v>100</v>
      </c>
      <c r="DU718" s="2" t="n">
        <v>0</v>
      </c>
      <c r="DV718" s="2" t="n">
        <v>100</v>
      </c>
      <c r="DW718" s="2" t="n">
        <v>100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9.43</v>
      </c>
      <c r="DB719" s="2" t="n">
        <v>9.43</v>
      </c>
      <c r="DC719" s="2" t="n">
        <v>0</v>
      </c>
      <c r="DD719" s="2" t="n">
        <v>33.96</v>
      </c>
      <c r="DE719" s="2" t="n">
        <v>33.96</v>
      </c>
      <c r="DF719" s="2" t="n">
        <v>0</v>
      </c>
      <c r="DG719" s="2" t="n">
        <v>73.58</v>
      </c>
      <c r="DH719" s="2" t="n">
        <v>73.58</v>
      </c>
      <c r="DI719" s="2" t="n">
        <v>0</v>
      </c>
      <c r="DJ719" s="2" t="n">
        <v>100</v>
      </c>
      <c r="DK719" s="2" t="n">
        <v>100</v>
      </c>
      <c r="DL719" s="2" t="n">
        <v>0</v>
      </c>
      <c r="DM719" s="2" t="n">
        <v>100</v>
      </c>
      <c r="DN719" s="2" t="n">
        <v>100</v>
      </c>
      <c r="DO719" s="2" t="n">
        <v>0</v>
      </c>
      <c r="DP719" s="2" t="n">
        <v>100</v>
      </c>
      <c r="DQ719" s="2" t="n">
        <v>100</v>
      </c>
      <c r="DR719" s="2" t="n">
        <v>0</v>
      </c>
      <c r="DS719" s="2" t="n">
        <v>100</v>
      </c>
      <c r="DT719" s="2" t="n">
        <v>100</v>
      </c>
      <c r="DU719" s="2" t="n">
        <v>0</v>
      </c>
      <c r="DV719" s="2" t="n">
        <v>100</v>
      </c>
      <c r="DW719" s="2" t="n">
        <v>100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9.43</v>
      </c>
      <c r="DB720" s="2" t="n">
        <v>9.43</v>
      </c>
      <c r="DC720" s="2" t="n">
        <v>0</v>
      </c>
      <c r="DD720" s="2" t="n">
        <v>33.96</v>
      </c>
      <c r="DE720" s="2" t="n">
        <v>33.96</v>
      </c>
      <c r="DF720" s="2" t="n">
        <v>0</v>
      </c>
      <c r="DG720" s="2" t="n">
        <v>73.58</v>
      </c>
      <c r="DH720" s="2" t="n">
        <v>73.58</v>
      </c>
      <c r="DI720" s="2" t="n">
        <v>0</v>
      </c>
      <c r="DJ720" s="2" t="n">
        <v>100</v>
      </c>
      <c r="DK720" s="2" t="n">
        <v>100</v>
      </c>
      <c r="DL720" s="2" t="n">
        <v>0</v>
      </c>
      <c r="DM720" s="2" t="n">
        <v>100</v>
      </c>
      <c r="DN720" s="2" t="n">
        <v>100</v>
      </c>
      <c r="DO720" s="2" t="n">
        <v>0</v>
      </c>
      <c r="DP720" s="2" t="n">
        <v>100</v>
      </c>
      <c r="DQ720" s="2" t="n">
        <v>100</v>
      </c>
      <c r="DR720" s="2" t="n">
        <v>0</v>
      </c>
      <c r="DS720" s="2" t="n">
        <v>100</v>
      </c>
      <c r="DT720" s="2" t="n">
        <v>100</v>
      </c>
      <c r="DU720" s="2" t="n">
        <v>0</v>
      </c>
      <c r="DV720" s="2" t="n">
        <v>100</v>
      </c>
      <c r="DW720" s="2" t="n">
        <v>100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9.43</v>
      </c>
      <c r="DB721" s="2" t="n">
        <v>9.43</v>
      </c>
      <c r="DC721" s="2" t="n">
        <v>0</v>
      </c>
      <c r="DD721" s="2" t="n">
        <v>33.96</v>
      </c>
      <c r="DE721" s="2" t="n">
        <v>33.96</v>
      </c>
      <c r="DF721" s="2" t="n">
        <v>0</v>
      </c>
      <c r="DG721" s="2" t="n">
        <v>73.58</v>
      </c>
      <c r="DH721" s="2" t="n">
        <v>73.58</v>
      </c>
      <c r="DI721" s="2" t="n">
        <v>0</v>
      </c>
      <c r="DJ721" s="2" t="n">
        <v>100</v>
      </c>
      <c r="DK721" s="2" t="n">
        <v>100</v>
      </c>
      <c r="DL721" s="2" t="n">
        <v>0</v>
      </c>
      <c r="DM721" s="2" t="n">
        <v>100</v>
      </c>
      <c r="DN721" s="2" t="n">
        <v>100</v>
      </c>
      <c r="DO721" s="2" t="n">
        <v>0</v>
      </c>
      <c r="DP721" s="2" t="n">
        <v>100</v>
      </c>
      <c r="DQ721" s="2" t="n">
        <v>100</v>
      </c>
      <c r="DR721" s="2" t="n">
        <v>0</v>
      </c>
      <c r="DS721" s="2" t="n">
        <v>100</v>
      </c>
      <c r="DT721" s="2" t="n">
        <v>100</v>
      </c>
      <c r="DU721" s="2" t="n">
        <v>0</v>
      </c>
      <c r="DV721" s="2" t="n">
        <v>100</v>
      </c>
      <c r="DW721" s="2" t="n">
        <v>100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9.43</v>
      </c>
      <c r="DB722" s="2" t="n">
        <v>9.43</v>
      </c>
      <c r="DC722" s="2" t="n">
        <v>0</v>
      </c>
      <c r="DD722" s="2" t="n">
        <v>33.96</v>
      </c>
      <c r="DE722" s="2" t="n">
        <v>33.96</v>
      </c>
      <c r="DF722" s="2" t="n">
        <v>0</v>
      </c>
      <c r="DG722" s="2" t="n">
        <v>73.58</v>
      </c>
      <c r="DH722" s="2" t="n">
        <v>73.58</v>
      </c>
      <c r="DI722" s="2" t="n">
        <v>0</v>
      </c>
      <c r="DJ722" s="2" t="n">
        <v>100</v>
      </c>
      <c r="DK722" s="2" t="n">
        <v>100</v>
      </c>
      <c r="DL722" s="2" t="n">
        <v>0</v>
      </c>
      <c r="DM722" s="2" t="n">
        <v>100</v>
      </c>
      <c r="DN722" s="2" t="n">
        <v>100</v>
      </c>
      <c r="DO722" s="2" t="n">
        <v>0</v>
      </c>
      <c r="DP722" s="2" t="n">
        <v>100</v>
      </c>
      <c r="DQ722" s="2" t="n">
        <v>100</v>
      </c>
      <c r="DR722" s="2" t="n">
        <v>0</v>
      </c>
      <c r="DS722" s="2" t="n">
        <v>100</v>
      </c>
      <c r="DT722" s="2" t="n">
        <v>100</v>
      </c>
      <c r="DU722" s="2" t="n">
        <v>0</v>
      </c>
      <c r="DV722" s="2" t="n">
        <v>100</v>
      </c>
      <c r="DW722" s="2" t="n">
        <v>100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9.43</v>
      </c>
      <c r="DB723" s="2" t="n">
        <v>9.43</v>
      </c>
      <c r="DC723" s="2" t="n">
        <v>0</v>
      </c>
      <c r="DD723" s="2" t="n">
        <v>33.96</v>
      </c>
      <c r="DE723" s="2" t="n">
        <v>33.96</v>
      </c>
      <c r="DF723" s="2" t="n">
        <v>0</v>
      </c>
      <c r="DG723" s="2" t="n">
        <v>73.58</v>
      </c>
      <c r="DH723" s="2" t="n">
        <v>73.58</v>
      </c>
      <c r="DI723" s="2" t="n">
        <v>0</v>
      </c>
      <c r="DJ723" s="2" t="n">
        <v>100</v>
      </c>
      <c r="DK723" s="2" t="n">
        <v>100</v>
      </c>
      <c r="DL723" s="2" t="n">
        <v>0</v>
      </c>
      <c r="DM723" s="2" t="n">
        <v>100</v>
      </c>
      <c r="DN723" s="2" t="n">
        <v>100</v>
      </c>
      <c r="DO723" s="2" t="n">
        <v>0</v>
      </c>
      <c r="DP723" s="2" t="n">
        <v>100</v>
      </c>
      <c r="DQ723" s="2" t="n">
        <v>100</v>
      </c>
      <c r="DR723" s="2" t="n">
        <v>0</v>
      </c>
      <c r="DS723" s="2" t="n">
        <v>100</v>
      </c>
      <c r="DT723" s="2" t="n">
        <v>100</v>
      </c>
      <c r="DU723" s="2" t="n">
        <v>0</v>
      </c>
      <c r="DV723" s="2" t="n">
        <v>100</v>
      </c>
      <c r="DW723" s="2" t="n">
        <v>100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9.43</v>
      </c>
      <c r="DB724" s="2" t="n">
        <v>9.43</v>
      </c>
      <c r="DC724" s="2" t="n">
        <v>0</v>
      </c>
      <c r="DD724" s="2" t="n">
        <v>33.96</v>
      </c>
      <c r="DE724" s="2" t="n">
        <v>33.96</v>
      </c>
      <c r="DF724" s="2" t="n">
        <v>0</v>
      </c>
      <c r="DG724" s="2" t="n">
        <v>73.58</v>
      </c>
      <c r="DH724" s="2" t="n">
        <v>73.58</v>
      </c>
      <c r="DI724" s="2" t="n">
        <v>0</v>
      </c>
      <c r="DJ724" s="2" t="n">
        <v>100</v>
      </c>
      <c r="DK724" s="2" t="n">
        <v>100</v>
      </c>
      <c r="DL724" s="2" t="n">
        <v>0</v>
      </c>
      <c r="DM724" s="2" t="n">
        <v>100</v>
      </c>
      <c r="DN724" s="2" t="n">
        <v>100</v>
      </c>
      <c r="DO724" s="2" t="n">
        <v>0</v>
      </c>
      <c r="DP724" s="2" t="n">
        <v>100</v>
      </c>
      <c r="DQ724" s="2" t="n">
        <v>100</v>
      </c>
      <c r="DR724" s="2" t="n">
        <v>0</v>
      </c>
      <c r="DS724" s="2" t="n">
        <v>100</v>
      </c>
      <c r="DT724" s="2" t="n">
        <v>100</v>
      </c>
      <c r="DU724" s="2" t="n">
        <v>0</v>
      </c>
      <c r="DV724" s="2" t="n">
        <v>100</v>
      </c>
      <c r="DW724" s="2" t="n">
        <v>100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9.43</v>
      </c>
      <c r="DB725" s="2" t="n">
        <v>9.43</v>
      </c>
      <c r="DC725" s="2" t="n">
        <v>0</v>
      </c>
      <c r="DD725" s="2" t="n">
        <v>33.96</v>
      </c>
      <c r="DE725" s="2" t="n">
        <v>33.96</v>
      </c>
      <c r="DF725" s="2" t="n">
        <v>0</v>
      </c>
      <c r="DG725" s="2" t="n">
        <v>73.58</v>
      </c>
      <c r="DH725" s="2" t="n">
        <v>73.58</v>
      </c>
      <c r="DI725" s="2" t="n">
        <v>0</v>
      </c>
      <c r="DJ725" s="2" t="n">
        <v>100</v>
      </c>
      <c r="DK725" s="2" t="n">
        <v>100</v>
      </c>
      <c r="DL725" s="2" t="n">
        <v>0</v>
      </c>
      <c r="DM725" s="2" t="n">
        <v>100</v>
      </c>
      <c r="DN725" s="2" t="n">
        <v>100</v>
      </c>
      <c r="DO725" s="2" t="n">
        <v>0</v>
      </c>
      <c r="DP725" s="2" t="n">
        <v>100</v>
      </c>
      <c r="DQ725" s="2" t="n">
        <v>100</v>
      </c>
      <c r="DR725" s="2" t="n">
        <v>0</v>
      </c>
      <c r="DS725" s="2" t="n">
        <v>100</v>
      </c>
      <c r="DT725" s="2" t="n">
        <v>100</v>
      </c>
      <c r="DU725" s="2" t="n">
        <v>0</v>
      </c>
      <c r="DV725" s="2" t="n">
        <v>100</v>
      </c>
      <c r="DW725" s="2" t="n">
        <v>100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9.43</v>
      </c>
      <c r="DB726" s="2" t="n">
        <v>9.43</v>
      </c>
      <c r="DC726" s="2" t="n">
        <v>0</v>
      </c>
      <c r="DD726" s="2" t="n">
        <v>33.96</v>
      </c>
      <c r="DE726" s="2" t="n">
        <v>33.96</v>
      </c>
      <c r="DF726" s="2" t="n">
        <v>0</v>
      </c>
      <c r="DG726" s="2" t="n">
        <v>73.58</v>
      </c>
      <c r="DH726" s="2" t="n">
        <v>73.58</v>
      </c>
      <c r="DI726" s="2" t="n">
        <v>0</v>
      </c>
      <c r="DJ726" s="2" t="n">
        <v>100</v>
      </c>
      <c r="DK726" s="2" t="n">
        <v>100</v>
      </c>
      <c r="DL726" s="2" t="n">
        <v>0</v>
      </c>
      <c r="DM726" s="2" t="n">
        <v>100</v>
      </c>
      <c r="DN726" s="2" t="n">
        <v>100</v>
      </c>
      <c r="DO726" s="2" t="n">
        <v>0</v>
      </c>
      <c r="DP726" s="2" t="n">
        <v>100</v>
      </c>
      <c r="DQ726" s="2" t="n">
        <v>100</v>
      </c>
      <c r="DR726" s="2" t="n">
        <v>0</v>
      </c>
      <c r="DS726" s="2" t="n">
        <v>100</v>
      </c>
      <c r="DT726" s="2" t="n">
        <v>100</v>
      </c>
      <c r="DU726" s="2" t="n">
        <v>0</v>
      </c>
      <c r="DV726" s="2" t="n">
        <v>100</v>
      </c>
      <c r="DW726" s="2" t="n">
        <v>100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9.43</v>
      </c>
      <c r="DB727" s="2" t="n">
        <v>9.43</v>
      </c>
      <c r="DC727" s="2" t="n">
        <v>0</v>
      </c>
      <c r="DD727" s="2" t="n">
        <v>33.96</v>
      </c>
      <c r="DE727" s="2" t="n">
        <v>33.96</v>
      </c>
      <c r="DF727" s="2" t="n">
        <v>0</v>
      </c>
      <c r="DG727" s="2" t="n">
        <v>73.58</v>
      </c>
      <c r="DH727" s="2" t="n">
        <v>73.58</v>
      </c>
      <c r="DI727" s="2" t="n">
        <v>0</v>
      </c>
      <c r="DJ727" s="2" t="n">
        <v>100</v>
      </c>
      <c r="DK727" s="2" t="n">
        <v>100</v>
      </c>
      <c r="DL727" s="2" t="n">
        <v>0</v>
      </c>
      <c r="DM727" s="2" t="n">
        <v>100</v>
      </c>
      <c r="DN727" s="2" t="n">
        <v>100</v>
      </c>
      <c r="DO727" s="2" t="n">
        <v>0</v>
      </c>
      <c r="DP727" s="2" t="n">
        <v>100</v>
      </c>
      <c r="DQ727" s="2" t="n">
        <v>100</v>
      </c>
      <c r="DR727" s="2" t="n">
        <v>0</v>
      </c>
      <c r="DS727" s="2" t="n">
        <v>100</v>
      </c>
      <c r="DT727" s="2" t="n">
        <v>100</v>
      </c>
      <c r="DU727" s="2" t="n">
        <v>0</v>
      </c>
      <c r="DV727" s="2" t="n">
        <v>100</v>
      </c>
      <c r="DW727" s="2" t="n">
        <v>100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9.43</v>
      </c>
      <c r="DB728" s="2" t="n">
        <v>9.43</v>
      </c>
      <c r="DC728" s="2" t="n">
        <v>0</v>
      </c>
      <c r="DD728" s="2" t="n">
        <v>33.96</v>
      </c>
      <c r="DE728" s="2" t="n">
        <v>33.96</v>
      </c>
      <c r="DF728" s="2" t="n">
        <v>0</v>
      </c>
      <c r="DG728" s="2" t="n">
        <v>73.58</v>
      </c>
      <c r="DH728" s="2" t="n">
        <v>73.58</v>
      </c>
      <c r="DI728" s="2" t="n">
        <v>0</v>
      </c>
      <c r="DJ728" s="2" t="n">
        <v>100</v>
      </c>
      <c r="DK728" s="2" t="n">
        <v>100</v>
      </c>
      <c r="DL728" s="2" t="n">
        <v>0</v>
      </c>
      <c r="DM728" s="2" t="n">
        <v>100</v>
      </c>
      <c r="DN728" s="2" t="n">
        <v>100</v>
      </c>
      <c r="DO728" s="2" t="n">
        <v>0</v>
      </c>
      <c r="DP728" s="2" t="n">
        <v>100</v>
      </c>
      <c r="DQ728" s="2" t="n">
        <v>100</v>
      </c>
      <c r="DR728" s="2" t="n">
        <v>0</v>
      </c>
      <c r="DS728" s="2" t="n">
        <v>100</v>
      </c>
      <c r="DT728" s="2" t="n">
        <v>100</v>
      </c>
      <c r="DU728" s="2" t="n">
        <v>0</v>
      </c>
      <c r="DV728" s="2" t="n">
        <v>100</v>
      </c>
      <c r="DW728" s="2" t="n">
        <v>100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9.43</v>
      </c>
      <c r="DB729" s="2" t="n">
        <v>9.43</v>
      </c>
      <c r="DC729" s="2" t="n">
        <v>0</v>
      </c>
      <c r="DD729" s="2" t="n">
        <v>33.96</v>
      </c>
      <c r="DE729" s="2" t="n">
        <v>33.96</v>
      </c>
      <c r="DF729" s="2" t="n">
        <v>0</v>
      </c>
      <c r="DG729" s="2" t="n">
        <v>73.58</v>
      </c>
      <c r="DH729" s="2" t="n">
        <v>73.58</v>
      </c>
      <c r="DI729" s="2" t="n">
        <v>0</v>
      </c>
      <c r="DJ729" s="2" t="n">
        <v>100</v>
      </c>
      <c r="DK729" s="2" t="n">
        <v>100</v>
      </c>
      <c r="DL729" s="2" t="n">
        <v>0</v>
      </c>
      <c r="DM729" s="2" t="n">
        <v>100</v>
      </c>
      <c r="DN729" s="2" t="n">
        <v>100</v>
      </c>
      <c r="DO729" s="2" t="n">
        <v>0</v>
      </c>
      <c r="DP729" s="2" t="n">
        <v>100</v>
      </c>
      <c r="DQ729" s="2" t="n">
        <v>100</v>
      </c>
      <c r="DR729" s="2" t="n">
        <v>0</v>
      </c>
      <c r="DS729" s="2" t="n">
        <v>100</v>
      </c>
      <c r="DT729" s="2" t="n">
        <v>100</v>
      </c>
      <c r="DU729" s="2" t="n">
        <v>0</v>
      </c>
      <c r="DV729" s="2" t="n">
        <v>100</v>
      </c>
      <c r="DW729" s="2" t="n">
        <v>100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9.43</v>
      </c>
      <c r="DB730" s="2" t="n">
        <v>9.43</v>
      </c>
      <c r="DC730" s="2" t="n">
        <v>0</v>
      </c>
      <c r="DD730" s="2" t="n">
        <v>33.96</v>
      </c>
      <c r="DE730" s="2" t="n">
        <v>33.96</v>
      </c>
      <c r="DF730" s="2" t="n">
        <v>0</v>
      </c>
      <c r="DG730" s="2" t="n">
        <v>73.58</v>
      </c>
      <c r="DH730" s="2" t="n">
        <v>73.58</v>
      </c>
      <c r="DI730" s="2" t="n">
        <v>0</v>
      </c>
      <c r="DJ730" s="2" t="n">
        <v>100</v>
      </c>
      <c r="DK730" s="2" t="n">
        <v>100</v>
      </c>
      <c r="DL730" s="2" t="n">
        <v>0</v>
      </c>
      <c r="DM730" s="2" t="n">
        <v>100</v>
      </c>
      <c r="DN730" s="2" t="n">
        <v>100</v>
      </c>
      <c r="DO730" s="2" t="n">
        <v>0</v>
      </c>
      <c r="DP730" s="2" t="n">
        <v>100</v>
      </c>
      <c r="DQ730" s="2" t="n">
        <v>100</v>
      </c>
      <c r="DR730" s="2" t="n">
        <v>0</v>
      </c>
      <c r="DS730" s="2" t="n">
        <v>100</v>
      </c>
      <c r="DT730" s="2" t="n">
        <v>100</v>
      </c>
      <c r="DU730" s="2" t="n">
        <v>0</v>
      </c>
      <c r="DV730" s="2" t="n">
        <v>100</v>
      </c>
      <c r="DW730" s="2" t="n">
        <v>100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9.43</v>
      </c>
      <c r="DB731" s="2" t="n">
        <v>9.43</v>
      </c>
      <c r="DC731" s="2" t="n">
        <v>0</v>
      </c>
      <c r="DD731" s="2" t="n">
        <v>33.96</v>
      </c>
      <c r="DE731" s="2" t="n">
        <v>33.96</v>
      </c>
      <c r="DF731" s="2" t="n">
        <v>0</v>
      </c>
      <c r="DG731" s="2" t="n">
        <v>73.58</v>
      </c>
      <c r="DH731" s="2" t="n">
        <v>73.58</v>
      </c>
      <c r="DI731" s="2" t="n">
        <v>0</v>
      </c>
      <c r="DJ731" s="2" t="n">
        <v>100</v>
      </c>
      <c r="DK731" s="2" t="n">
        <v>100</v>
      </c>
      <c r="DL731" s="2" t="n">
        <v>0</v>
      </c>
      <c r="DM731" s="2" t="n">
        <v>100</v>
      </c>
      <c r="DN731" s="2" t="n">
        <v>100</v>
      </c>
      <c r="DO731" s="2" t="n">
        <v>0</v>
      </c>
      <c r="DP731" s="2" t="n">
        <v>100</v>
      </c>
      <c r="DQ731" s="2" t="n">
        <v>100</v>
      </c>
      <c r="DR731" s="2" t="n">
        <v>0</v>
      </c>
      <c r="DS731" s="2" t="n">
        <v>100</v>
      </c>
      <c r="DT731" s="2" t="n">
        <v>100</v>
      </c>
      <c r="DU731" s="2" t="n">
        <v>0</v>
      </c>
      <c r="DV731" s="2" t="n">
        <v>100</v>
      </c>
      <c r="DW731" s="2" t="n">
        <v>100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9.43</v>
      </c>
      <c r="DB732" s="2" t="n">
        <v>9.43</v>
      </c>
      <c r="DC732" s="2" t="n">
        <v>0</v>
      </c>
      <c r="DD732" s="2" t="n">
        <v>33.96</v>
      </c>
      <c r="DE732" s="2" t="n">
        <v>33.96</v>
      </c>
      <c r="DF732" s="2" t="n">
        <v>0</v>
      </c>
      <c r="DG732" s="2" t="n">
        <v>73.58</v>
      </c>
      <c r="DH732" s="2" t="n">
        <v>73.58</v>
      </c>
      <c r="DI732" s="2" t="n">
        <v>0</v>
      </c>
      <c r="DJ732" s="2" t="n">
        <v>100</v>
      </c>
      <c r="DK732" s="2" t="n">
        <v>100</v>
      </c>
      <c r="DL732" s="2" t="n">
        <v>0</v>
      </c>
      <c r="DM732" s="2" t="n">
        <v>100</v>
      </c>
      <c r="DN732" s="2" t="n">
        <v>100</v>
      </c>
      <c r="DO732" s="2" t="n">
        <v>0</v>
      </c>
      <c r="DP732" s="2" t="n">
        <v>100</v>
      </c>
      <c r="DQ732" s="2" t="n">
        <v>100</v>
      </c>
      <c r="DR732" s="2" t="n">
        <v>0</v>
      </c>
      <c r="DS732" s="2" t="n">
        <v>100</v>
      </c>
      <c r="DT732" s="2" t="n">
        <v>100</v>
      </c>
      <c r="DU732" s="2" t="n">
        <v>0</v>
      </c>
      <c r="DV732" s="2" t="n">
        <v>100</v>
      </c>
      <c r="DW732" s="2" t="n">
        <v>100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9.43</v>
      </c>
      <c r="DB733" s="2" t="n">
        <v>9.43</v>
      </c>
      <c r="DC733" s="2" t="n">
        <v>0</v>
      </c>
      <c r="DD733" s="2" t="n">
        <v>33.96</v>
      </c>
      <c r="DE733" s="2" t="n">
        <v>33.96</v>
      </c>
      <c r="DF733" s="2" t="n">
        <v>0</v>
      </c>
      <c r="DG733" s="2" t="n">
        <v>73.58</v>
      </c>
      <c r="DH733" s="2" t="n">
        <v>73.58</v>
      </c>
      <c r="DI733" s="2" t="n">
        <v>0</v>
      </c>
      <c r="DJ733" s="2" t="n">
        <v>100</v>
      </c>
      <c r="DK733" s="2" t="n">
        <v>100</v>
      </c>
      <c r="DL733" s="2" t="n">
        <v>0</v>
      </c>
      <c r="DM733" s="2" t="n">
        <v>100</v>
      </c>
      <c r="DN733" s="2" t="n">
        <v>100</v>
      </c>
      <c r="DO733" s="2" t="n">
        <v>0</v>
      </c>
      <c r="DP733" s="2" t="n">
        <v>100</v>
      </c>
      <c r="DQ733" s="2" t="n">
        <v>100</v>
      </c>
      <c r="DR733" s="2" t="n">
        <v>0</v>
      </c>
      <c r="DS733" s="2" t="n">
        <v>100</v>
      </c>
      <c r="DT733" s="2" t="n">
        <v>100</v>
      </c>
      <c r="DU733" s="2" t="n">
        <v>0</v>
      </c>
      <c r="DV733" s="2" t="n">
        <v>100</v>
      </c>
      <c r="DW733" s="2" t="n">
        <v>100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0.01</v>
      </c>
      <c r="AZ734" s="2" t="n">
        <v>0</v>
      </c>
      <c r="BA734" s="2" t="n">
        <v>0.01</v>
      </c>
      <c r="BB734" s="2" t="n">
        <v>0.01</v>
      </c>
      <c r="BC734" s="2" t="n">
        <v>0</v>
      </c>
      <c r="BD734" s="2" t="n">
        <v>0.01</v>
      </c>
      <c r="BE734" s="2" t="n">
        <v>0.01</v>
      </c>
      <c r="BF734" s="2" t="n">
        <v>0.01</v>
      </c>
      <c r="BG734" s="2" t="n">
        <v>0.02</v>
      </c>
      <c r="BH734" s="2" t="n">
        <v>0.02</v>
      </c>
      <c r="BI734" s="2" t="n">
        <v>0.01</v>
      </c>
      <c r="BJ734" s="2" t="n">
        <v>0.02</v>
      </c>
      <c r="BK734" s="2" t="n">
        <v>0.03</v>
      </c>
      <c r="BL734" s="2" t="n">
        <v>0.02</v>
      </c>
      <c r="BM734" s="2" t="n">
        <v>0.02</v>
      </c>
      <c r="BN734" s="2" t="n">
        <v>0.06</v>
      </c>
      <c r="BO734" s="2" t="n">
        <v>0.07000000000000001</v>
      </c>
      <c r="BP734" s="2" t="n">
        <v>0.02</v>
      </c>
      <c r="BQ734" s="2" t="n">
        <v>0.11</v>
      </c>
      <c r="BR734" s="2" t="n">
        <v>0.11</v>
      </c>
      <c r="BS734" s="2" t="n">
        <v>0.02</v>
      </c>
      <c r="BT734" s="2" t="n">
        <v>0.14</v>
      </c>
      <c r="BU734" s="2" t="n">
        <v>0.14</v>
      </c>
      <c r="BV734" s="2" t="n">
        <v>0.02</v>
      </c>
      <c r="BW734" s="2" t="n">
        <v>0.15</v>
      </c>
      <c r="BX734" s="2" t="n">
        <v>0.15</v>
      </c>
      <c r="BY734" s="2" t="n">
        <v>0.02</v>
      </c>
      <c r="BZ734" s="2" t="n">
        <v>9.460000000000001</v>
      </c>
      <c r="CA734" s="2" t="n">
        <v>7.99</v>
      </c>
      <c r="CB734" s="2" t="n">
        <v>0.02</v>
      </c>
      <c r="CC734" s="2" t="n">
        <v>16.62</v>
      </c>
      <c r="CD734" s="2" t="n">
        <v>16.73</v>
      </c>
      <c r="CE734" s="2" t="n">
        <v>0.02</v>
      </c>
      <c r="CF734" s="2" t="n">
        <v>18.8</v>
      </c>
      <c r="CG734" s="2" t="n">
        <v>18.8</v>
      </c>
      <c r="CH734" s="2" t="n">
        <v>0.02</v>
      </c>
      <c r="CI734" s="2" t="n">
        <v>22.5</v>
      </c>
      <c r="CJ734" s="2" t="n">
        <v>23.41</v>
      </c>
      <c r="CK734" s="2" t="n">
        <v>0.02</v>
      </c>
      <c r="CL734" s="2" t="n">
        <v>33.25</v>
      </c>
      <c r="CM734" s="2" t="n">
        <v>33.25</v>
      </c>
      <c r="CN734" s="2" t="n">
        <v>0.02</v>
      </c>
      <c r="CO734" s="2" t="n">
        <v>41.02</v>
      </c>
      <c r="CP734" s="2" t="n">
        <v>41.02</v>
      </c>
      <c r="CQ734" s="2" t="n">
        <v>0.02</v>
      </c>
      <c r="CR734" s="2" t="n">
        <v>56.67</v>
      </c>
      <c r="CS734" s="2" t="n">
        <v>52.07</v>
      </c>
      <c r="CT734" s="2" t="n">
        <v>0.02</v>
      </c>
      <c r="CU734" s="2" t="n">
        <v>63.63</v>
      </c>
      <c r="CV734" s="2" t="n">
        <v>63.63</v>
      </c>
      <c r="CW734" s="2" t="n">
        <v>0.02</v>
      </c>
      <c r="CX734" s="2" t="n">
        <v>69.02</v>
      </c>
      <c r="CY734" s="2" t="n">
        <v>69.02</v>
      </c>
      <c r="CZ734" s="2" t="n">
        <v>0.02</v>
      </c>
      <c r="DA734" s="2" t="n">
        <v>80.43000000000001</v>
      </c>
      <c r="DB734" s="2" t="n">
        <v>80.43000000000001</v>
      </c>
      <c r="DC734" s="2" t="n">
        <v>0.02</v>
      </c>
      <c r="DD734" s="2" t="n">
        <v>85.31999999999999</v>
      </c>
      <c r="DE734" s="2" t="n">
        <v>85.31999999999999</v>
      </c>
      <c r="DF734" s="2" t="n">
        <v>0.02</v>
      </c>
      <c r="DG734" s="2" t="n">
        <v>93.06</v>
      </c>
      <c r="DH734" s="2" t="n">
        <v>93.06</v>
      </c>
      <c r="DI734" s="2" t="n">
        <v>0.02</v>
      </c>
      <c r="DJ734" s="2" t="n">
        <v>96.81999999999999</v>
      </c>
      <c r="DK734" s="2" t="n">
        <v>96.81999999999999</v>
      </c>
      <c r="DL734" s="2" t="n">
        <v>0.02</v>
      </c>
      <c r="DM734" s="2" t="n">
        <v>96.83</v>
      </c>
      <c r="DN734" s="2" t="n">
        <v>96.83</v>
      </c>
      <c r="DO734" s="2" t="n">
        <v>0.02</v>
      </c>
      <c r="DP734" s="2" t="n">
        <v>100</v>
      </c>
      <c r="DQ734" s="2" t="n">
        <v>100</v>
      </c>
      <c r="DR734" s="2" t="n">
        <v>0.02</v>
      </c>
      <c r="DS734" s="2" t="n">
        <v>100</v>
      </c>
      <c r="DT734" s="2" t="n">
        <v>100</v>
      </c>
      <c r="DU734" s="2" t="n">
        <v>0.02</v>
      </c>
      <c r="DV734" s="2" t="n">
        <v>100</v>
      </c>
      <c r="DW734" s="2" t="n">
        <v>100</v>
      </c>
      <c r="DX734" s="2" t="n">
        <v>0.02</v>
      </c>
      <c r="DY734" s="2" t="n">
        <v>100</v>
      </c>
      <c r="DZ734" s="2" t="n">
        <v>100</v>
      </c>
      <c r="EA734" s="2" t="n">
        <v>0.02</v>
      </c>
      <c r="EB734" s="2" t="n">
        <v>100</v>
      </c>
      <c r="EC734" s="2" t="n">
        <v>100</v>
      </c>
      <c r="ED734" s="2" t="n">
        <v>0.02</v>
      </c>
      <c r="EE734" s="2" t="n">
        <v>96.81999999999999</v>
      </c>
      <c r="EF734" s="2" t="n">
        <v>96.81999999999999</v>
      </c>
      <c r="EG734" s="2" t="n">
        <v>0.02</v>
      </c>
      <c r="EH734" s="2" t="n">
        <v>96.83</v>
      </c>
      <c r="EI734" s="2" t="n">
        <v>96.83</v>
      </c>
      <c r="EJ734" s="2" t="n">
        <v>0.02</v>
      </c>
      <c r="EK734" s="2" t="n">
        <v>100</v>
      </c>
      <c r="EL734" s="2" t="n">
        <v>100</v>
      </c>
      <c r="EM734" s="2" t="n">
        <v>0.02</v>
      </c>
      <c r="EN734" s="2" t="n">
        <v>100</v>
      </c>
      <c r="EO734" s="2" t="n">
        <v>100</v>
      </c>
      <c r="EP734" s="2" t="n">
        <v>0.02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05/02/2027</t>
        </is>
      </c>
      <c r="E735" s="2" t="inlineStr">
        <is>
          <t>24/02/2028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8.58</v>
      </c>
      <c r="CA735" s="2" t="n">
        <v>7.15</v>
      </c>
      <c r="CB735" s="2" t="n">
        <v>0</v>
      </c>
      <c r="CC735" s="2" t="n">
        <v>14.77</v>
      </c>
      <c r="CD735" s="2" t="n">
        <v>14.77</v>
      </c>
      <c r="CE735" s="2" t="n">
        <v>0</v>
      </c>
      <c r="CF735" s="2" t="n">
        <v>17.16</v>
      </c>
      <c r="CG735" s="2" t="n">
        <v>17.16</v>
      </c>
      <c r="CH735" s="2" t="n">
        <v>0</v>
      </c>
      <c r="CI735" s="2" t="n">
        <v>21.45</v>
      </c>
      <c r="CJ735" s="2" t="n">
        <v>21.45</v>
      </c>
      <c r="CK735" s="2" t="n">
        <v>0</v>
      </c>
      <c r="CL735" s="2" t="n">
        <v>30.59</v>
      </c>
      <c r="CM735" s="2" t="n">
        <v>30.59</v>
      </c>
      <c r="CN735" s="2" t="n">
        <v>0</v>
      </c>
      <c r="CO735" s="2" t="n">
        <v>39.64</v>
      </c>
      <c r="CP735" s="2" t="n">
        <v>39.64</v>
      </c>
      <c r="CQ735" s="2" t="n">
        <v>0</v>
      </c>
      <c r="CR735" s="2" t="n">
        <v>52.51</v>
      </c>
      <c r="CS735" s="2" t="n">
        <v>52.51</v>
      </c>
      <c r="CT735" s="2" t="n">
        <v>0</v>
      </c>
      <c r="CU735" s="2" t="n">
        <v>60.61</v>
      </c>
      <c r="CV735" s="2" t="n">
        <v>60.61</v>
      </c>
      <c r="CW735" s="2" t="n">
        <v>0</v>
      </c>
      <c r="CX735" s="2" t="n">
        <v>66.81</v>
      </c>
      <c r="CY735" s="2" t="n">
        <v>66.81</v>
      </c>
      <c r="CZ735" s="2" t="n">
        <v>0</v>
      </c>
      <c r="DA735" s="2" t="n">
        <v>80.15000000000001</v>
      </c>
      <c r="DB735" s="2" t="n">
        <v>80.15000000000001</v>
      </c>
      <c r="DC735" s="2" t="n">
        <v>0</v>
      </c>
      <c r="DD735" s="2" t="n">
        <v>85.87</v>
      </c>
      <c r="DE735" s="2" t="n">
        <v>85.87</v>
      </c>
      <c r="DF735" s="2" t="n">
        <v>0</v>
      </c>
      <c r="DG735" s="2" t="n">
        <v>94.93000000000001</v>
      </c>
      <c r="DH735" s="2" t="n">
        <v>94.93000000000001</v>
      </c>
      <c r="DI735" s="2" t="n">
        <v>0</v>
      </c>
      <c r="DJ735" s="2" t="n">
        <v>100</v>
      </c>
      <c r="DK735" s="2" t="n">
        <v>100</v>
      </c>
      <c r="DL735" s="2" t="n">
        <v>0</v>
      </c>
      <c r="DM735" s="2" t="n">
        <v>100</v>
      </c>
      <c r="DN735" s="2" t="n">
        <v>100</v>
      </c>
      <c r="DO735" s="2" t="n">
        <v>0</v>
      </c>
      <c r="DP735" s="2" t="n">
        <v>100</v>
      </c>
      <c r="DQ735" s="2" t="n">
        <v>100</v>
      </c>
      <c r="DR735" s="2" t="n">
        <v>0</v>
      </c>
      <c r="DS735" s="2" t="n">
        <v>100</v>
      </c>
      <c r="DT735" s="2" t="n">
        <v>100</v>
      </c>
      <c r="DU735" s="2" t="n">
        <v>0</v>
      </c>
      <c r="DV735" s="2" t="n">
        <v>100</v>
      </c>
      <c r="DW735" s="2" t="n">
        <v>100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05/02/2027</t>
        </is>
      </c>
      <c r="E736" s="2" t="inlineStr">
        <is>
          <t>24/02/2028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8.58</v>
      </c>
      <c r="CA736" s="2" t="n">
        <v>7.15</v>
      </c>
      <c r="CB736" s="2" t="n">
        <v>0</v>
      </c>
      <c r="CC736" s="2" t="n">
        <v>14.77</v>
      </c>
      <c r="CD736" s="2" t="n">
        <v>14.77</v>
      </c>
      <c r="CE736" s="2" t="n">
        <v>0</v>
      </c>
      <c r="CF736" s="2" t="n">
        <v>17.16</v>
      </c>
      <c r="CG736" s="2" t="n">
        <v>17.16</v>
      </c>
      <c r="CH736" s="2" t="n">
        <v>0</v>
      </c>
      <c r="CI736" s="2" t="n">
        <v>21.45</v>
      </c>
      <c r="CJ736" s="2" t="n">
        <v>21.45</v>
      </c>
      <c r="CK736" s="2" t="n">
        <v>0</v>
      </c>
      <c r="CL736" s="2" t="n">
        <v>30.59</v>
      </c>
      <c r="CM736" s="2" t="n">
        <v>30.59</v>
      </c>
      <c r="CN736" s="2" t="n">
        <v>0</v>
      </c>
      <c r="CO736" s="2" t="n">
        <v>39.64</v>
      </c>
      <c r="CP736" s="2" t="n">
        <v>39.64</v>
      </c>
      <c r="CQ736" s="2" t="n">
        <v>0</v>
      </c>
      <c r="CR736" s="2" t="n">
        <v>52.51</v>
      </c>
      <c r="CS736" s="2" t="n">
        <v>52.51</v>
      </c>
      <c r="CT736" s="2" t="n">
        <v>0</v>
      </c>
      <c r="CU736" s="2" t="n">
        <v>60.61</v>
      </c>
      <c r="CV736" s="2" t="n">
        <v>60.61</v>
      </c>
      <c r="CW736" s="2" t="n">
        <v>0</v>
      </c>
      <c r="CX736" s="2" t="n">
        <v>66.81</v>
      </c>
      <c r="CY736" s="2" t="n">
        <v>66.81</v>
      </c>
      <c r="CZ736" s="2" t="n">
        <v>0</v>
      </c>
      <c r="DA736" s="2" t="n">
        <v>80.15000000000001</v>
      </c>
      <c r="DB736" s="2" t="n">
        <v>80.15000000000001</v>
      </c>
      <c r="DC736" s="2" t="n">
        <v>0</v>
      </c>
      <c r="DD736" s="2" t="n">
        <v>85.87</v>
      </c>
      <c r="DE736" s="2" t="n">
        <v>85.87</v>
      </c>
      <c r="DF736" s="2" t="n">
        <v>0</v>
      </c>
      <c r="DG736" s="2" t="n">
        <v>94.93000000000001</v>
      </c>
      <c r="DH736" s="2" t="n">
        <v>94.93000000000001</v>
      </c>
      <c r="DI736" s="2" t="n">
        <v>0</v>
      </c>
      <c r="DJ736" s="2" t="n">
        <v>100</v>
      </c>
      <c r="DK736" s="2" t="n">
        <v>100</v>
      </c>
      <c r="DL736" s="2" t="n">
        <v>0</v>
      </c>
      <c r="DM736" s="2" t="n">
        <v>100</v>
      </c>
      <c r="DN736" s="2" t="n">
        <v>100</v>
      </c>
      <c r="DO736" s="2" t="n">
        <v>0</v>
      </c>
      <c r="DP736" s="2" t="n">
        <v>100</v>
      </c>
      <c r="DQ736" s="2" t="n">
        <v>100</v>
      </c>
      <c r="DR736" s="2" t="n">
        <v>0</v>
      </c>
      <c r="DS736" s="2" t="n">
        <v>100</v>
      </c>
      <c r="DT736" s="2" t="n">
        <v>100</v>
      </c>
      <c r="DU736" s="2" t="n">
        <v>0</v>
      </c>
      <c r="DV736" s="2" t="n">
        <v>100</v>
      </c>
      <c r="DW736" s="2" t="n">
        <v>100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05/02/2027</t>
        </is>
      </c>
      <c r="E737" s="2" t="inlineStr">
        <is>
          <t>24/02/2028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8.58</v>
      </c>
      <c r="CA737" s="2" t="n">
        <v>7.15</v>
      </c>
      <c r="CB737" s="2" t="n">
        <v>0</v>
      </c>
      <c r="CC737" s="2" t="n">
        <v>14.77</v>
      </c>
      <c r="CD737" s="2" t="n">
        <v>14.77</v>
      </c>
      <c r="CE737" s="2" t="n">
        <v>0</v>
      </c>
      <c r="CF737" s="2" t="n">
        <v>17.16</v>
      </c>
      <c r="CG737" s="2" t="n">
        <v>17.16</v>
      </c>
      <c r="CH737" s="2" t="n">
        <v>0</v>
      </c>
      <c r="CI737" s="2" t="n">
        <v>21.45</v>
      </c>
      <c r="CJ737" s="2" t="n">
        <v>21.45</v>
      </c>
      <c r="CK737" s="2" t="n">
        <v>0</v>
      </c>
      <c r="CL737" s="2" t="n">
        <v>30.59</v>
      </c>
      <c r="CM737" s="2" t="n">
        <v>30.59</v>
      </c>
      <c r="CN737" s="2" t="n">
        <v>0</v>
      </c>
      <c r="CO737" s="2" t="n">
        <v>39.64</v>
      </c>
      <c r="CP737" s="2" t="n">
        <v>39.64</v>
      </c>
      <c r="CQ737" s="2" t="n">
        <v>0</v>
      </c>
      <c r="CR737" s="2" t="n">
        <v>52.51</v>
      </c>
      <c r="CS737" s="2" t="n">
        <v>52.51</v>
      </c>
      <c r="CT737" s="2" t="n">
        <v>0</v>
      </c>
      <c r="CU737" s="2" t="n">
        <v>60.61</v>
      </c>
      <c r="CV737" s="2" t="n">
        <v>60.61</v>
      </c>
      <c r="CW737" s="2" t="n">
        <v>0</v>
      </c>
      <c r="CX737" s="2" t="n">
        <v>66.81</v>
      </c>
      <c r="CY737" s="2" t="n">
        <v>66.81</v>
      </c>
      <c r="CZ737" s="2" t="n">
        <v>0</v>
      </c>
      <c r="DA737" s="2" t="n">
        <v>80.15000000000001</v>
      </c>
      <c r="DB737" s="2" t="n">
        <v>80.15000000000001</v>
      </c>
      <c r="DC737" s="2" t="n">
        <v>0</v>
      </c>
      <c r="DD737" s="2" t="n">
        <v>85.87</v>
      </c>
      <c r="DE737" s="2" t="n">
        <v>85.87</v>
      </c>
      <c r="DF737" s="2" t="n">
        <v>0</v>
      </c>
      <c r="DG737" s="2" t="n">
        <v>94.93000000000001</v>
      </c>
      <c r="DH737" s="2" t="n">
        <v>94.93000000000001</v>
      </c>
      <c r="DI737" s="2" t="n">
        <v>0</v>
      </c>
      <c r="DJ737" s="2" t="n">
        <v>100</v>
      </c>
      <c r="DK737" s="2" t="n">
        <v>100</v>
      </c>
      <c r="DL737" s="2" t="n">
        <v>0</v>
      </c>
      <c r="DM737" s="2" t="n">
        <v>100</v>
      </c>
      <c r="DN737" s="2" t="n">
        <v>100</v>
      </c>
      <c r="DO737" s="2" t="n">
        <v>0</v>
      </c>
      <c r="DP737" s="2" t="n">
        <v>100</v>
      </c>
      <c r="DQ737" s="2" t="n">
        <v>100</v>
      </c>
      <c r="DR737" s="2" t="n">
        <v>0</v>
      </c>
      <c r="DS737" s="2" t="n">
        <v>100</v>
      </c>
      <c r="DT737" s="2" t="n">
        <v>100</v>
      </c>
      <c r="DU737" s="2" t="n">
        <v>0</v>
      </c>
      <c r="DV737" s="2" t="n">
        <v>100</v>
      </c>
      <c r="DW737" s="2" t="n">
        <v>100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05/02/2027</t>
        </is>
      </c>
      <c r="E738" s="2" t="inlineStr">
        <is>
          <t>24/02/2028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8.58</v>
      </c>
      <c r="CA738" s="2" t="n">
        <v>7.15</v>
      </c>
      <c r="CB738" s="2" t="n">
        <v>0</v>
      </c>
      <c r="CC738" s="2" t="n">
        <v>14.77</v>
      </c>
      <c r="CD738" s="2" t="n">
        <v>14.77</v>
      </c>
      <c r="CE738" s="2" t="n">
        <v>0</v>
      </c>
      <c r="CF738" s="2" t="n">
        <v>17.16</v>
      </c>
      <c r="CG738" s="2" t="n">
        <v>17.16</v>
      </c>
      <c r="CH738" s="2" t="n">
        <v>0</v>
      </c>
      <c r="CI738" s="2" t="n">
        <v>21.45</v>
      </c>
      <c r="CJ738" s="2" t="n">
        <v>21.45</v>
      </c>
      <c r="CK738" s="2" t="n">
        <v>0</v>
      </c>
      <c r="CL738" s="2" t="n">
        <v>30.59</v>
      </c>
      <c r="CM738" s="2" t="n">
        <v>30.59</v>
      </c>
      <c r="CN738" s="2" t="n">
        <v>0</v>
      </c>
      <c r="CO738" s="2" t="n">
        <v>39.64</v>
      </c>
      <c r="CP738" s="2" t="n">
        <v>39.64</v>
      </c>
      <c r="CQ738" s="2" t="n">
        <v>0</v>
      </c>
      <c r="CR738" s="2" t="n">
        <v>52.51</v>
      </c>
      <c r="CS738" s="2" t="n">
        <v>52.51</v>
      </c>
      <c r="CT738" s="2" t="n">
        <v>0</v>
      </c>
      <c r="CU738" s="2" t="n">
        <v>60.61</v>
      </c>
      <c r="CV738" s="2" t="n">
        <v>60.61</v>
      </c>
      <c r="CW738" s="2" t="n">
        <v>0</v>
      </c>
      <c r="CX738" s="2" t="n">
        <v>66.81</v>
      </c>
      <c r="CY738" s="2" t="n">
        <v>66.81</v>
      </c>
      <c r="CZ738" s="2" t="n">
        <v>0</v>
      </c>
      <c r="DA738" s="2" t="n">
        <v>80.15000000000001</v>
      </c>
      <c r="DB738" s="2" t="n">
        <v>80.15000000000001</v>
      </c>
      <c r="DC738" s="2" t="n">
        <v>0</v>
      </c>
      <c r="DD738" s="2" t="n">
        <v>85.87</v>
      </c>
      <c r="DE738" s="2" t="n">
        <v>85.87</v>
      </c>
      <c r="DF738" s="2" t="n">
        <v>0</v>
      </c>
      <c r="DG738" s="2" t="n">
        <v>94.93000000000001</v>
      </c>
      <c r="DH738" s="2" t="n">
        <v>94.93000000000001</v>
      </c>
      <c r="DI738" s="2" t="n">
        <v>0</v>
      </c>
      <c r="DJ738" s="2" t="n">
        <v>100</v>
      </c>
      <c r="DK738" s="2" t="n">
        <v>100</v>
      </c>
      <c r="DL738" s="2" t="n">
        <v>0</v>
      </c>
      <c r="DM738" s="2" t="n">
        <v>100</v>
      </c>
      <c r="DN738" s="2" t="n">
        <v>100</v>
      </c>
      <c r="DO738" s="2" t="n">
        <v>0</v>
      </c>
      <c r="DP738" s="2" t="n">
        <v>100</v>
      </c>
      <c r="DQ738" s="2" t="n">
        <v>100</v>
      </c>
      <c r="DR738" s="2" t="n">
        <v>0</v>
      </c>
      <c r="DS738" s="2" t="n">
        <v>100</v>
      </c>
      <c r="DT738" s="2" t="n">
        <v>100</v>
      </c>
      <c r="DU738" s="2" t="n">
        <v>0</v>
      </c>
      <c r="DV738" s="2" t="n">
        <v>100</v>
      </c>
      <c r="DW738" s="2" t="n">
        <v>100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7.25</v>
      </c>
      <c r="CA739" s="2" t="n">
        <v>10.68</v>
      </c>
      <c r="CB739" s="2" t="n">
        <v>0</v>
      </c>
      <c r="CC739" s="2" t="n">
        <v>53.18</v>
      </c>
      <c r="CD739" s="2" t="n">
        <v>62.27</v>
      </c>
      <c r="CE739" s="2" t="n">
        <v>0</v>
      </c>
      <c r="CF739" s="2" t="n">
        <v>62.27</v>
      </c>
      <c r="CG739" s="2" t="n">
        <v>62.27</v>
      </c>
      <c r="CH739" s="2" t="n">
        <v>0</v>
      </c>
      <c r="CI739" s="2" t="n">
        <v>62.27</v>
      </c>
      <c r="CJ739" s="2" t="n">
        <v>65.38</v>
      </c>
      <c r="CK739" s="2" t="n">
        <v>0</v>
      </c>
      <c r="CL739" s="2" t="n">
        <v>73.65000000000001</v>
      </c>
      <c r="CM739" s="2" t="n">
        <v>73.65000000000001</v>
      </c>
      <c r="CN739" s="2" t="n">
        <v>0</v>
      </c>
      <c r="CO739" s="2" t="n">
        <v>73.65000000000001</v>
      </c>
      <c r="CP739" s="2" t="n">
        <v>73.65000000000001</v>
      </c>
      <c r="CQ739" s="2" t="n">
        <v>0</v>
      </c>
      <c r="CR739" s="2" t="n">
        <v>93.79000000000001</v>
      </c>
      <c r="CS739" s="2" t="n">
        <v>73.65000000000001</v>
      </c>
      <c r="CT739" s="2" t="n">
        <v>0</v>
      </c>
      <c r="CU739" s="2" t="n">
        <v>93.79000000000001</v>
      </c>
      <c r="CV739" s="2" t="n">
        <v>93.79000000000001</v>
      </c>
      <c r="CW739" s="2" t="n">
        <v>0</v>
      </c>
      <c r="CX739" s="2" t="n">
        <v>100</v>
      </c>
      <c r="CY739" s="2" t="n">
        <v>100</v>
      </c>
      <c r="CZ739" s="2" t="n">
        <v>0</v>
      </c>
      <c r="DA739" s="2" t="n">
        <v>100</v>
      </c>
      <c r="DB739" s="2" t="n">
        <v>100</v>
      </c>
      <c r="DC739" s="2" t="n">
        <v>0</v>
      </c>
      <c r="DD739" s="2" t="n">
        <v>100</v>
      </c>
      <c r="DE739" s="2" t="n">
        <v>100</v>
      </c>
      <c r="DF739" s="2" t="n">
        <v>0</v>
      </c>
      <c r="DG739" s="2" t="n">
        <v>100</v>
      </c>
      <c r="DH739" s="2" t="n">
        <v>100</v>
      </c>
      <c r="DI739" s="2" t="n">
        <v>0</v>
      </c>
      <c r="DJ739" s="2" t="n">
        <v>100</v>
      </c>
      <c r="DK739" s="2" t="n">
        <v>100</v>
      </c>
      <c r="DL739" s="2" t="n">
        <v>0</v>
      </c>
      <c r="DM739" s="2" t="n">
        <v>100</v>
      </c>
      <c r="DN739" s="2" t="n">
        <v>100</v>
      </c>
      <c r="DO739" s="2" t="n">
        <v>0</v>
      </c>
      <c r="DP739" s="2" t="n">
        <v>100</v>
      </c>
      <c r="DQ739" s="2" t="n">
        <v>100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7.25</v>
      </c>
      <c r="CA740" s="2" t="n">
        <v>10.68</v>
      </c>
      <c r="CB740" s="2" t="n">
        <v>0</v>
      </c>
      <c r="CC740" s="2" t="n">
        <v>53.18</v>
      </c>
      <c r="CD740" s="2" t="n">
        <v>62.27</v>
      </c>
      <c r="CE740" s="2" t="n">
        <v>0</v>
      </c>
      <c r="CF740" s="2" t="n">
        <v>62.27</v>
      </c>
      <c r="CG740" s="2" t="n">
        <v>62.27</v>
      </c>
      <c r="CH740" s="2" t="n">
        <v>0</v>
      </c>
      <c r="CI740" s="2" t="n">
        <v>62.27</v>
      </c>
      <c r="CJ740" s="2" t="n">
        <v>65.38</v>
      </c>
      <c r="CK740" s="2" t="n">
        <v>0</v>
      </c>
      <c r="CL740" s="2" t="n">
        <v>73.65000000000001</v>
      </c>
      <c r="CM740" s="2" t="n">
        <v>73.65000000000001</v>
      </c>
      <c r="CN740" s="2" t="n">
        <v>0</v>
      </c>
      <c r="CO740" s="2" t="n">
        <v>73.65000000000001</v>
      </c>
      <c r="CP740" s="2" t="n">
        <v>73.65000000000001</v>
      </c>
      <c r="CQ740" s="2" t="n">
        <v>0</v>
      </c>
      <c r="CR740" s="2" t="n">
        <v>93.79000000000001</v>
      </c>
      <c r="CS740" s="2" t="n">
        <v>73.65000000000001</v>
      </c>
      <c r="CT740" s="2" t="n">
        <v>0</v>
      </c>
      <c r="CU740" s="2" t="n">
        <v>93.79000000000001</v>
      </c>
      <c r="CV740" s="2" t="n">
        <v>93.79000000000001</v>
      </c>
      <c r="CW740" s="2" t="n">
        <v>0</v>
      </c>
      <c r="CX740" s="2" t="n">
        <v>100</v>
      </c>
      <c r="CY740" s="2" t="n">
        <v>100</v>
      </c>
      <c r="CZ740" s="2" t="n">
        <v>0</v>
      </c>
      <c r="DA740" s="2" t="n">
        <v>100</v>
      </c>
      <c r="DB740" s="2" t="n">
        <v>100</v>
      </c>
      <c r="DC740" s="2" t="n">
        <v>0</v>
      </c>
      <c r="DD740" s="2" t="n">
        <v>100</v>
      </c>
      <c r="DE740" s="2" t="n">
        <v>100</v>
      </c>
      <c r="DF740" s="2" t="n">
        <v>0</v>
      </c>
      <c r="DG740" s="2" t="n">
        <v>100</v>
      </c>
      <c r="DH740" s="2" t="n">
        <v>100</v>
      </c>
      <c r="DI740" s="2" t="n">
        <v>0</v>
      </c>
      <c r="DJ740" s="2" t="n">
        <v>100</v>
      </c>
      <c r="DK740" s="2" t="n">
        <v>100</v>
      </c>
      <c r="DL740" s="2" t="n">
        <v>0</v>
      </c>
      <c r="DM740" s="2" t="n">
        <v>100</v>
      </c>
      <c r="DN740" s="2" t="n">
        <v>100</v>
      </c>
      <c r="DO740" s="2" t="n">
        <v>0</v>
      </c>
      <c r="DP740" s="2" t="n">
        <v>100</v>
      </c>
      <c r="DQ740" s="2" t="n">
        <v>100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7.25</v>
      </c>
      <c r="CA741" s="2" t="n">
        <v>10.68</v>
      </c>
      <c r="CB741" s="2" t="n">
        <v>0</v>
      </c>
      <c r="CC741" s="2" t="n">
        <v>53.18</v>
      </c>
      <c r="CD741" s="2" t="n">
        <v>62.27</v>
      </c>
      <c r="CE741" s="2" t="n">
        <v>0</v>
      </c>
      <c r="CF741" s="2" t="n">
        <v>62.27</v>
      </c>
      <c r="CG741" s="2" t="n">
        <v>62.27</v>
      </c>
      <c r="CH741" s="2" t="n">
        <v>0</v>
      </c>
      <c r="CI741" s="2" t="n">
        <v>62.27</v>
      </c>
      <c r="CJ741" s="2" t="n">
        <v>65.38</v>
      </c>
      <c r="CK741" s="2" t="n">
        <v>0</v>
      </c>
      <c r="CL741" s="2" t="n">
        <v>73.65000000000001</v>
      </c>
      <c r="CM741" s="2" t="n">
        <v>73.65000000000001</v>
      </c>
      <c r="CN741" s="2" t="n">
        <v>0</v>
      </c>
      <c r="CO741" s="2" t="n">
        <v>73.65000000000001</v>
      </c>
      <c r="CP741" s="2" t="n">
        <v>73.65000000000001</v>
      </c>
      <c r="CQ741" s="2" t="n">
        <v>0</v>
      </c>
      <c r="CR741" s="2" t="n">
        <v>93.79000000000001</v>
      </c>
      <c r="CS741" s="2" t="n">
        <v>73.65000000000001</v>
      </c>
      <c r="CT741" s="2" t="n">
        <v>0</v>
      </c>
      <c r="CU741" s="2" t="n">
        <v>93.79000000000001</v>
      </c>
      <c r="CV741" s="2" t="n">
        <v>93.79000000000001</v>
      </c>
      <c r="CW741" s="2" t="n">
        <v>0</v>
      </c>
      <c r="CX741" s="2" t="n">
        <v>100</v>
      </c>
      <c r="CY741" s="2" t="n">
        <v>100</v>
      </c>
      <c r="CZ741" s="2" t="n">
        <v>0</v>
      </c>
      <c r="DA741" s="2" t="n">
        <v>100</v>
      </c>
      <c r="DB741" s="2" t="n">
        <v>100</v>
      </c>
      <c r="DC741" s="2" t="n">
        <v>0</v>
      </c>
      <c r="DD741" s="2" t="n">
        <v>100</v>
      </c>
      <c r="DE741" s="2" t="n">
        <v>100</v>
      </c>
      <c r="DF741" s="2" t="n">
        <v>0</v>
      </c>
      <c r="DG741" s="2" t="n">
        <v>100</v>
      </c>
      <c r="DH741" s="2" t="n">
        <v>100</v>
      </c>
      <c r="DI741" s="2" t="n">
        <v>0</v>
      </c>
      <c r="DJ741" s="2" t="n">
        <v>100</v>
      </c>
      <c r="DK741" s="2" t="n">
        <v>100</v>
      </c>
      <c r="DL741" s="2" t="n">
        <v>0</v>
      </c>
      <c r="DM741" s="2" t="n">
        <v>100</v>
      </c>
      <c r="DN741" s="2" t="n">
        <v>100</v>
      </c>
      <c r="DO741" s="2" t="n">
        <v>0</v>
      </c>
      <c r="DP741" s="2" t="n">
        <v>100</v>
      </c>
      <c r="DQ741" s="2" t="n">
        <v>100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05/02/2027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9.59</v>
      </c>
      <c r="CA742" s="2" t="n">
        <v>8.02</v>
      </c>
      <c r="CB742" s="2" t="n">
        <v>0</v>
      </c>
      <c r="CC742" s="2" t="n">
        <v>16.45</v>
      </c>
      <c r="CD742" s="2" t="n">
        <v>16.45</v>
      </c>
      <c r="CE742" s="2" t="n">
        <v>0</v>
      </c>
      <c r="CF742" s="2" t="n">
        <v>18.51</v>
      </c>
      <c r="CG742" s="2" t="n">
        <v>18.51</v>
      </c>
      <c r="CH742" s="2" t="n">
        <v>0</v>
      </c>
      <c r="CI742" s="2" t="n">
        <v>22.22</v>
      </c>
      <c r="CJ742" s="2" t="n">
        <v>23.22</v>
      </c>
      <c r="CK742" s="2" t="n">
        <v>0</v>
      </c>
      <c r="CL742" s="2" t="n">
        <v>33.32</v>
      </c>
      <c r="CM742" s="2" t="n">
        <v>33.32</v>
      </c>
      <c r="CN742" s="2" t="n">
        <v>0</v>
      </c>
      <c r="CO742" s="2" t="n">
        <v>41.14</v>
      </c>
      <c r="CP742" s="2" t="n">
        <v>41.14</v>
      </c>
      <c r="CQ742" s="2" t="n">
        <v>0</v>
      </c>
      <c r="CR742" s="2" t="n">
        <v>55.96</v>
      </c>
      <c r="CS742" s="2" t="n">
        <v>52.26</v>
      </c>
      <c r="CT742" s="2" t="n">
        <v>0</v>
      </c>
      <c r="CU742" s="2" t="n">
        <v>62.96</v>
      </c>
      <c r="CV742" s="2" t="n">
        <v>62.96</v>
      </c>
      <c r="CW742" s="2" t="n">
        <v>0</v>
      </c>
      <c r="CX742" s="2" t="n">
        <v>68.31</v>
      </c>
      <c r="CY742" s="2" t="n">
        <v>68.31</v>
      </c>
      <c r="CZ742" s="2" t="n">
        <v>0</v>
      </c>
      <c r="DA742" s="2" t="n">
        <v>79.84</v>
      </c>
      <c r="DB742" s="2" t="n">
        <v>79.84</v>
      </c>
      <c r="DC742" s="2" t="n">
        <v>0</v>
      </c>
      <c r="DD742" s="2" t="n">
        <v>84.78</v>
      </c>
      <c r="DE742" s="2" t="n">
        <v>84.78</v>
      </c>
      <c r="DF742" s="2" t="n">
        <v>0</v>
      </c>
      <c r="DG742" s="2" t="n">
        <v>92.59999999999999</v>
      </c>
      <c r="DH742" s="2" t="n">
        <v>92.59999999999999</v>
      </c>
      <c r="DI742" s="2" t="n">
        <v>0</v>
      </c>
      <c r="DJ742" s="2" t="n">
        <v>96.31</v>
      </c>
      <c r="DK742" s="2" t="n">
        <v>96.31</v>
      </c>
      <c r="DL742" s="2" t="n">
        <v>0</v>
      </c>
      <c r="DM742" s="2" t="n">
        <v>96.31</v>
      </c>
      <c r="DN742" s="2" t="n">
        <v>96.31</v>
      </c>
      <c r="DO742" s="2" t="n">
        <v>0</v>
      </c>
      <c r="DP742" s="2" t="n">
        <v>100</v>
      </c>
      <c r="DQ742" s="2" t="n">
        <v>100</v>
      </c>
      <c r="DR742" s="2" t="n">
        <v>0</v>
      </c>
      <c r="DS742" s="2" t="n">
        <v>100</v>
      </c>
      <c r="DT742" s="2" t="n">
        <v>100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96.31</v>
      </c>
      <c r="EF742" s="2" t="n">
        <v>96.31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05/02/2027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9.09</v>
      </c>
      <c r="CA743" s="2" t="n">
        <v>7.6</v>
      </c>
      <c r="CB743" s="2" t="n">
        <v>0</v>
      </c>
      <c r="CC743" s="2" t="n">
        <v>15.62</v>
      </c>
      <c r="CD743" s="2" t="n">
        <v>15.62</v>
      </c>
      <c r="CE743" s="2" t="n">
        <v>0</v>
      </c>
      <c r="CF743" s="2" t="n">
        <v>17.74</v>
      </c>
      <c r="CG743" s="2" t="n">
        <v>17.74</v>
      </c>
      <c r="CH743" s="2" t="n">
        <v>0</v>
      </c>
      <c r="CI743" s="2" t="n">
        <v>21.56</v>
      </c>
      <c r="CJ743" s="2" t="n">
        <v>22.18</v>
      </c>
      <c r="CK743" s="2" t="n">
        <v>0</v>
      </c>
      <c r="CL743" s="2" t="n">
        <v>31.97</v>
      </c>
      <c r="CM743" s="2" t="n">
        <v>31.97</v>
      </c>
      <c r="CN743" s="2" t="n">
        <v>0</v>
      </c>
      <c r="CO743" s="2" t="n">
        <v>40.04</v>
      </c>
      <c r="CP743" s="2" t="n">
        <v>40.04</v>
      </c>
      <c r="CQ743" s="2" t="n">
        <v>0</v>
      </c>
      <c r="CR743" s="2" t="n">
        <v>55.53</v>
      </c>
      <c r="CS743" s="2" t="n">
        <v>51.5</v>
      </c>
      <c r="CT743" s="2" t="n">
        <v>0</v>
      </c>
      <c r="CU743" s="2" t="n">
        <v>62.75</v>
      </c>
      <c r="CV743" s="2" t="n">
        <v>62.75</v>
      </c>
      <c r="CW743" s="2" t="n">
        <v>0</v>
      </c>
      <c r="CX743" s="2" t="n">
        <v>68.27</v>
      </c>
      <c r="CY743" s="2" t="n">
        <v>68.27</v>
      </c>
      <c r="CZ743" s="2" t="n">
        <v>0</v>
      </c>
      <c r="DA743" s="2" t="n">
        <v>80.15000000000001</v>
      </c>
      <c r="DB743" s="2" t="n">
        <v>80.15000000000001</v>
      </c>
      <c r="DC743" s="2" t="n">
        <v>0</v>
      </c>
      <c r="DD743" s="2" t="n">
        <v>85.23999999999999</v>
      </c>
      <c r="DE743" s="2" t="n">
        <v>85.23999999999999</v>
      </c>
      <c r="DF743" s="2" t="n">
        <v>0</v>
      </c>
      <c r="DG743" s="2" t="n">
        <v>93.31</v>
      </c>
      <c r="DH743" s="2" t="n">
        <v>93.31</v>
      </c>
      <c r="DI743" s="2" t="n">
        <v>0</v>
      </c>
      <c r="DJ743" s="2" t="n">
        <v>97.83</v>
      </c>
      <c r="DK743" s="2" t="n">
        <v>97.83</v>
      </c>
      <c r="DL743" s="2" t="n">
        <v>0</v>
      </c>
      <c r="DM743" s="2" t="n">
        <v>97.83</v>
      </c>
      <c r="DN743" s="2" t="n">
        <v>97.83</v>
      </c>
      <c r="DO743" s="2" t="n">
        <v>0</v>
      </c>
      <c r="DP743" s="2" t="n">
        <v>100</v>
      </c>
      <c r="DQ743" s="2" t="n">
        <v>100</v>
      </c>
      <c r="DR743" s="2" t="n">
        <v>0</v>
      </c>
      <c r="DS743" s="2" t="n">
        <v>100</v>
      </c>
      <c r="DT743" s="2" t="n">
        <v>100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97.83</v>
      </c>
      <c r="EF743" s="2" t="n">
        <v>97.83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05/02/2027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9.6</v>
      </c>
      <c r="CA744" s="2" t="n">
        <v>8.02</v>
      </c>
      <c r="CB744" s="2" t="n">
        <v>0</v>
      </c>
      <c r="CC744" s="2" t="n">
        <v>16.46</v>
      </c>
      <c r="CD744" s="2" t="n">
        <v>16.46</v>
      </c>
      <c r="CE744" s="2" t="n">
        <v>0</v>
      </c>
      <c r="CF744" s="2" t="n">
        <v>18.52</v>
      </c>
      <c r="CG744" s="2" t="n">
        <v>18.52</v>
      </c>
      <c r="CH744" s="2" t="n">
        <v>0</v>
      </c>
      <c r="CI744" s="2" t="n">
        <v>22.22</v>
      </c>
      <c r="CJ744" s="2" t="n">
        <v>23.23</v>
      </c>
      <c r="CK744" s="2" t="n">
        <v>0</v>
      </c>
      <c r="CL744" s="2" t="n">
        <v>33.33</v>
      </c>
      <c r="CM744" s="2" t="n">
        <v>33.33</v>
      </c>
      <c r="CN744" s="2" t="n">
        <v>0</v>
      </c>
      <c r="CO744" s="2" t="n">
        <v>41.15</v>
      </c>
      <c r="CP744" s="2" t="n">
        <v>41.15</v>
      </c>
      <c r="CQ744" s="2" t="n">
        <v>0</v>
      </c>
      <c r="CR744" s="2" t="n">
        <v>55.97</v>
      </c>
      <c r="CS744" s="2" t="n">
        <v>52.26</v>
      </c>
      <c r="CT744" s="2" t="n">
        <v>0</v>
      </c>
      <c r="CU744" s="2" t="n">
        <v>62.96</v>
      </c>
      <c r="CV744" s="2" t="n">
        <v>62.96</v>
      </c>
      <c r="CW744" s="2" t="n">
        <v>0</v>
      </c>
      <c r="CX744" s="2" t="n">
        <v>68.31</v>
      </c>
      <c r="CY744" s="2" t="n">
        <v>68.31</v>
      </c>
      <c r="CZ744" s="2" t="n">
        <v>0</v>
      </c>
      <c r="DA744" s="2" t="n">
        <v>79.84</v>
      </c>
      <c r="DB744" s="2" t="n">
        <v>79.84</v>
      </c>
      <c r="DC744" s="2" t="n">
        <v>0</v>
      </c>
      <c r="DD744" s="2" t="n">
        <v>84.77</v>
      </c>
      <c r="DE744" s="2" t="n">
        <v>84.77</v>
      </c>
      <c r="DF744" s="2" t="n">
        <v>0</v>
      </c>
      <c r="DG744" s="2" t="n">
        <v>92.59</v>
      </c>
      <c r="DH744" s="2" t="n">
        <v>92.59</v>
      </c>
      <c r="DI744" s="2" t="n">
        <v>0</v>
      </c>
      <c r="DJ744" s="2" t="n">
        <v>96.3</v>
      </c>
      <c r="DK744" s="2" t="n">
        <v>96.3</v>
      </c>
      <c r="DL744" s="2" t="n">
        <v>0</v>
      </c>
      <c r="DM744" s="2" t="n">
        <v>96.3</v>
      </c>
      <c r="DN744" s="2" t="n">
        <v>96.3</v>
      </c>
      <c r="DO744" s="2" t="n">
        <v>0</v>
      </c>
      <c r="DP744" s="2" t="n">
        <v>100</v>
      </c>
      <c r="DQ744" s="2" t="n">
        <v>100</v>
      </c>
      <c r="DR744" s="2" t="n">
        <v>0</v>
      </c>
      <c r="DS744" s="2" t="n">
        <v>100</v>
      </c>
      <c r="DT744" s="2" t="n">
        <v>100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96.3</v>
      </c>
      <c r="EF744" s="2" t="n">
        <v>96.3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05/02/2027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9.6</v>
      </c>
      <c r="CA745" s="2" t="n">
        <v>8.02</v>
      </c>
      <c r="CB745" s="2" t="n">
        <v>0</v>
      </c>
      <c r="CC745" s="2" t="n">
        <v>16.46</v>
      </c>
      <c r="CD745" s="2" t="n">
        <v>16.46</v>
      </c>
      <c r="CE745" s="2" t="n">
        <v>0</v>
      </c>
      <c r="CF745" s="2" t="n">
        <v>18.52</v>
      </c>
      <c r="CG745" s="2" t="n">
        <v>18.52</v>
      </c>
      <c r="CH745" s="2" t="n">
        <v>0</v>
      </c>
      <c r="CI745" s="2" t="n">
        <v>22.22</v>
      </c>
      <c r="CJ745" s="2" t="n">
        <v>23.23</v>
      </c>
      <c r="CK745" s="2" t="n">
        <v>0</v>
      </c>
      <c r="CL745" s="2" t="n">
        <v>33.33</v>
      </c>
      <c r="CM745" s="2" t="n">
        <v>33.33</v>
      </c>
      <c r="CN745" s="2" t="n">
        <v>0</v>
      </c>
      <c r="CO745" s="2" t="n">
        <v>41.15</v>
      </c>
      <c r="CP745" s="2" t="n">
        <v>41.15</v>
      </c>
      <c r="CQ745" s="2" t="n">
        <v>0</v>
      </c>
      <c r="CR745" s="2" t="n">
        <v>55.97</v>
      </c>
      <c r="CS745" s="2" t="n">
        <v>52.26</v>
      </c>
      <c r="CT745" s="2" t="n">
        <v>0</v>
      </c>
      <c r="CU745" s="2" t="n">
        <v>62.96</v>
      </c>
      <c r="CV745" s="2" t="n">
        <v>62.96</v>
      </c>
      <c r="CW745" s="2" t="n">
        <v>0</v>
      </c>
      <c r="CX745" s="2" t="n">
        <v>68.31</v>
      </c>
      <c r="CY745" s="2" t="n">
        <v>68.31</v>
      </c>
      <c r="CZ745" s="2" t="n">
        <v>0</v>
      </c>
      <c r="DA745" s="2" t="n">
        <v>79.84</v>
      </c>
      <c r="DB745" s="2" t="n">
        <v>79.84</v>
      </c>
      <c r="DC745" s="2" t="n">
        <v>0</v>
      </c>
      <c r="DD745" s="2" t="n">
        <v>84.77</v>
      </c>
      <c r="DE745" s="2" t="n">
        <v>84.77</v>
      </c>
      <c r="DF745" s="2" t="n">
        <v>0</v>
      </c>
      <c r="DG745" s="2" t="n">
        <v>92.59</v>
      </c>
      <c r="DH745" s="2" t="n">
        <v>92.59</v>
      </c>
      <c r="DI745" s="2" t="n">
        <v>0</v>
      </c>
      <c r="DJ745" s="2" t="n">
        <v>96.3</v>
      </c>
      <c r="DK745" s="2" t="n">
        <v>96.3</v>
      </c>
      <c r="DL745" s="2" t="n">
        <v>0</v>
      </c>
      <c r="DM745" s="2" t="n">
        <v>96.3</v>
      </c>
      <c r="DN745" s="2" t="n">
        <v>96.3</v>
      </c>
      <c r="DO745" s="2" t="n">
        <v>0</v>
      </c>
      <c r="DP745" s="2" t="n">
        <v>100</v>
      </c>
      <c r="DQ745" s="2" t="n">
        <v>100</v>
      </c>
      <c r="DR745" s="2" t="n">
        <v>0</v>
      </c>
      <c r="DS745" s="2" t="n">
        <v>100</v>
      </c>
      <c r="DT745" s="2" t="n">
        <v>100</v>
      </c>
      <c r="DU745" s="2" t="n">
        <v>0</v>
      </c>
      <c r="DV745" s="2" t="n">
        <v>100</v>
      </c>
      <c r="DW745" s="2" t="n">
        <v>100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96.3</v>
      </c>
      <c r="EF745" s="2" t="n">
        <v>96.3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05/02/2027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9.6</v>
      </c>
      <c r="CA746" s="2" t="n">
        <v>8.02</v>
      </c>
      <c r="CB746" s="2" t="n">
        <v>0</v>
      </c>
      <c r="CC746" s="2" t="n">
        <v>16.46</v>
      </c>
      <c r="CD746" s="2" t="n">
        <v>16.46</v>
      </c>
      <c r="CE746" s="2" t="n">
        <v>0</v>
      </c>
      <c r="CF746" s="2" t="n">
        <v>18.52</v>
      </c>
      <c r="CG746" s="2" t="n">
        <v>18.52</v>
      </c>
      <c r="CH746" s="2" t="n">
        <v>0</v>
      </c>
      <c r="CI746" s="2" t="n">
        <v>22.22</v>
      </c>
      <c r="CJ746" s="2" t="n">
        <v>23.23</v>
      </c>
      <c r="CK746" s="2" t="n">
        <v>0</v>
      </c>
      <c r="CL746" s="2" t="n">
        <v>33.33</v>
      </c>
      <c r="CM746" s="2" t="n">
        <v>33.33</v>
      </c>
      <c r="CN746" s="2" t="n">
        <v>0</v>
      </c>
      <c r="CO746" s="2" t="n">
        <v>41.15</v>
      </c>
      <c r="CP746" s="2" t="n">
        <v>41.15</v>
      </c>
      <c r="CQ746" s="2" t="n">
        <v>0</v>
      </c>
      <c r="CR746" s="2" t="n">
        <v>55.97</v>
      </c>
      <c r="CS746" s="2" t="n">
        <v>52.26</v>
      </c>
      <c r="CT746" s="2" t="n">
        <v>0</v>
      </c>
      <c r="CU746" s="2" t="n">
        <v>62.96</v>
      </c>
      <c r="CV746" s="2" t="n">
        <v>62.96</v>
      </c>
      <c r="CW746" s="2" t="n">
        <v>0</v>
      </c>
      <c r="CX746" s="2" t="n">
        <v>68.31</v>
      </c>
      <c r="CY746" s="2" t="n">
        <v>68.31</v>
      </c>
      <c r="CZ746" s="2" t="n">
        <v>0</v>
      </c>
      <c r="DA746" s="2" t="n">
        <v>79.84</v>
      </c>
      <c r="DB746" s="2" t="n">
        <v>79.84</v>
      </c>
      <c r="DC746" s="2" t="n">
        <v>0</v>
      </c>
      <c r="DD746" s="2" t="n">
        <v>84.77</v>
      </c>
      <c r="DE746" s="2" t="n">
        <v>84.77</v>
      </c>
      <c r="DF746" s="2" t="n">
        <v>0</v>
      </c>
      <c r="DG746" s="2" t="n">
        <v>92.59</v>
      </c>
      <c r="DH746" s="2" t="n">
        <v>92.59</v>
      </c>
      <c r="DI746" s="2" t="n">
        <v>0</v>
      </c>
      <c r="DJ746" s="2" t="n">
        <v>96.3</v>
      </c>
      <c r="DK746" s="2" t="n">
        <v>96.3</v>
      </c>
      <c r="DL746" s="2" t="n">
        <v>0</v>
      </c>
      <c r="DM746" s="2" t="n">
        <v>96.3</v>
      </c>
      <c r="DN746" s="2" t="n">
        <v>96.3</v>
      </c>
      <c r="DO746" s="2" t="n">
        <v>0</v>
      </c>
      <c r="DP746" s="2" t="n">
        <v>100</v>
      </c>
      <c r="DQ746" s="2" t="n">
        <v>100</v>
      </c>
      <c r="DR746" s="2" t="n">
        <v>0</v>
      </c>
      <c r="DS746" s="2" t="n">
        <v>100</v>
      </c>
      <c r="DT746" s="2" t="n">
        <v>100</v>
      </c>
      <c r="DU746" s="2" t="n">
        <v>0</v>
      </c>
      <c r="DV746" s="2" t="n">
        <v>100</v>
      </c>
      <c r="DW746" s="2" t="n">
        <v>100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96.3</v>
      </c>
      <c r="EF746" s="2" t="n">
        <v>96.3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05/02/2027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9.6</v>
      </c>
      <c r="CA747" s="2" t="n">
        <v>8.02</v>
      </c>
      <c r="CB747" s="2" t="n">
        <v>0</v>
      </c>
      <c r="CC747" s="2" t="n">
        <v>16.46</v>
      </c>
      <c r="CD747" s="2" t="n">
        <v>16.46</v>
      </c>
      <c r="CE747" s="2" t="n">
        <v>0</v>
      </c>
      <c r="CF747" s="2" t="n">
        <v>18.52</v>
      </c>
      <c r="CG747" s="2" t="n">
        <v>18.52</v>
      </c>
      <c r="CH747" s="2" t="n">
        <v>0</v>
      </c>
      <c r="CI747" s="2" t="n">
        <v>22.22</v>
      </c>
      <c r="CJ747" s="2" t="n">
        <v>23.23</v>
      </c>
      <c r="CK747" s="2" t="n">
        <v>0</v>
      </c>
      <c r="CL747" s="2" t="n">
        <v>33.33</v>
      </c>
      <c r="CM747" s="2" t="n">
        <v>33.33</v>
      </c>
      <c r="CN747" s="2" t="n">
        <v>0</v>
      </c>
      <c r="CO747" s="2" t="n">
        <v>41.15</v>
      </c>
      <c r="CP747" s="2" t="n">
        <v>41.15</v>
      </c>
      <c r="CQ747" s="2" t="n">
        <v>0</v>
      </c>
      <c r="CR747" s="2" t="n">
        <v>55.97</v>
      </c>
      <c r="CS747" s="2" t="n">
        <v>52.26</v>
      </c>
      <c r="CT747" s="2" t="n">
        <v>0</v>
      </c>
      <c r="CU747" s="2" t="n">
        <v>62.96</v>
      </c>
      <c r="CV747" s="2" t="n">
        <v>62.96</v>
      </c>
      <c r="CW747" s="2" t="n">
        <v>0</v>
      </c>
      <c r="CX747" s="2" t="n">
        <v>68.31</v>
      </c>
      <c r="CY747" s="2" t="n">
        <v>68.31</v>
      </c>
      <c r="CZ747" s="2" t="n">
        <v>0</v>
      </c>
      <c r="DA747" s="2" t="n">
        <v>79.84</v>
      </c>
      <c r="DB747" s="2" t="n">
        <v>79.84</v>
      </c>
      <c r="DC747" s="2" t="n">
        <v>0</v>
      </c>
      <c r="DD747" s="2" t="n">
        <v>84.77</v>
      </c>
      <c r="DE747" s="2" t="n">
        <v>84.77</v>
      </c>
      <c r="DF747" s="2" t="n">
        <v>0</v>
      </c>
      <c r="DG747" s="2" t="n">
        <v>92.59</v>
      </c>
      <c r="DH747" s="2" t="n">
        <v>92.59</v>
      </c>
      <c r="DI747" s="2" t="n">
        <v>0</v>
      </c>
      <c r="DJ747" s="2" t="n">
        <v>96.3</v>
      </c>
      <c r="DK747" s="2" t="n">
        <v>96.3</v>
      </c>
      <c r="DL747" s="2" t="n">
        <v>0</v>
      </c>
      <c r="DM747" s="2" t="n">
        <v>96.3</v>
      </c>
      <c r="DN747" s="2" t="n">
        <v>96.3</v>
      </c>
      <c r="DO747" s="2" t="n">
        <v>0</v>
      </c>
      <c r="DP747" s="2" t="n">
        <v>100</v>
      </c>
      <c r="DQ747" s="2" t="n">
        <v>100</v>
      </c>
      <c r="DR747" s="2" t="n">
        <v>0</v>
      </c>
      <c r="DS747" s="2" t="n">
        <v>100</v>
      </c>
      <c r="DT747" s="2" t="n">
        <v>100</v>
      </c>
      <c r="DU747" s="2" t="n">
        <v>0</v>
      </c>
      <c r="DV747" s="2" t="n">
        <v>100</v>
      </c>
      <c r="DW747" s="2" t="n">
        <v>100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96.3</v>
      </c>
      <c r="EF747" s="2" t="n">
        <v>96.3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05/02/2027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9.6</v>
      </c>
      <c r="CA748" s="2" t="n">
        <v>8.02</v>
      </c>
      <c r="CB748" s="2" t="n">
        <v>0</v>
      </c>
      <c r="CC748" s="2" t="n">
        <v>16.46</v>
      </c>
      <c r="CD748" s="2" t="n">
        <v>16.46</v>
      </c>
      <c r="CE748" s="2" t="n">
        <v>0</v>
      </c>
      <c r="CF748" s="2" t="n">
        <v>18.52</v>
      </c>
      <c r="CG748" s="2" t="n">
        <v>18.52</v>
      </c>
      <c r="CH748" s="2" t="n">
        <v>0</v>
      </c>
      <c r="CI748" s="2" t="n">
        <v>22.22</v>
      </c>
      <c r="CJ748" s="2" t="n">
        <v>23.23</v>
      </c>
      <c r="CK748" s="2" t="n">
        <v>0</v>
      </c>
      <c r="CL748" s="2" t="n">
        <v>33.33</v>
      </c>
      <c r="CM748" s="2" t="n">
        <v>33.33</v>
      </c>
      <c r="CN748" s="2" t="n">
        <v>0</v>
      </c>
      <c r="CO748" s="2" t="n">
        <v>41.15</v>
      </c>
      <c r="CP748" s="2" t="n">
        <v>41.15</v>
      </c>
      <c r="CQ748" s="2" t="n">
        <v>0</v>
      </c>
      <c r="CR748" s="2" t="n">
        <v>55.97</v>
      </c>
      <c r="CS748" s="2" t="n">
        <v>52.26</v>
      </c>
      <c r="CT748" s="2" t="n">
        <v>0</v>
      </c>
      <c r="CU748" s="2" t="n">
        <v>62.96</v>
      </c>
      <c r="CV748" s="2" t="n">
        <v>62.96</v>
      </c>
      <c r="CW748" s="2" t="n">
        <v>0</v>
      </c>
      <c r="CX748" s="2" t="n">
        <v>68.31</v>
      </c>
      <c r="CY748" s="2" t="n">
        <v>68.31</v>
      </c>
      <c r="CZ748" s="2" t="n">
        <v>0</v>
      </c>
      <c r="DA748" s="2" t="n">
        <v>79.84</v>
      </c>
      <c r="DB748" s="2" t="n">
        <v>79.84</v>
      </c>
      <c r="DC748" s="2" t="n">
        <v>0</v>
      </c>
      <c r="DD748" s="2" t="n">
        <v>84.77</v>
      </c>
      <c r="DE748" s="2" t="n">
        <v>84.77</v>
      </c>
      <c r="DF748" s="2" t="n">
        <v>0</v>
      </c>
      <c r="DG748" s="2" t="n">
        <v>92.59</v>
      </c>
      <c r="DH748" s="2" t="n">
        <v>92.59</v>
      </c>
      <c r="DI748" s="2" t="n">
        <v>0</v>
      </c>
      <c r="DJ748" s="2" t="n">
        <v>96.3</v>
      </c>
      <c r="DK748" s="2" t="n">
        <v>96.3</v>
      </c>
      <c r="DL748" s="2" t="n">
        <v>0</v>
      </c>
      <c r="DM748" s="2" t="n">
        <v>96.3</v>
      </c>
      <c r="DN748" s="2" t="n">
        <v>96.3</v>
      </c>
      <c r="DO748" s="2" t="n">
        <v>0</v>
      </c>
      <c r="DP748" s="2" t="n">
        <v>100</v>
      </c>
      <c r="DQ748" s="2" t="n">
        <v>100</v>
      </c>
      <c r="DR748" s="2" t="n">
        <v>0</v>
      </c>
      <c r="DS748" s="2" t="n">
        <v>100</v>
      </c>
      <c r="DT748" s="2" t="n">
        <v>100</v>
      </c>
      <c r="DU748" s="2" t="n">
        <v>0</v>
      </c>
      <c r="DV748" s="2" t="n">
        <v>100</v>
      </c>
      <c r="DW748" s="2" t="n">
        <v>100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96.3</v>
      </c>
      <c r="EF748" s="2" t="n">
        <v>96.3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05/02/2027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9.6</v>
      </c>
      <c r="CA749" s="2" t="n">
        <v>8.02</v>
      </c>
      <c r="CB749" s="2" t="n">
        <v>0</v>
      </c>
      <c r="CC749" s="2" t="n">
        <v>16.46</v>
      </c>
      <c r="CD749" s="2" t="n">
        <v>16.46</v>
      </c>
      <c r="CE749" s="2" t="n">
        <v>0</v>
      </c>
      <c r="CF749" s="2" t="n">
        <v>18.52</v>
      </c>
      <c r="CG749" s="2" t="n">
        <v>18.52</v>
      </c>
      <c r="CH749" s="2" t="n">
        <v>0</v>
      </c>
      <c r="CI749" s="2" t="n">
        <v>22.22</v>
      </c>
      <c r="CJ749" s="2" t="n">
        <v>23.23</v>
      </c>
      <c r="CK749" s="2" t="n">
        <v>0</v>
      </c>
      <c r="CL749" s="2" t="n">
        <v>33.33</v>
      </c>
      <c r="CM749" s="2" t="n">
        <v>33.33</v>
      </c>
      <c r="CN749" s="2" t="n">
        <v>0</v>
      </c>
      <c r="CO749" s="2" t="n">
        <v>41.15</v>
      </c>
      <c r="CP749" s="2" t="n">
        <v>41.15</v>
      </c>
      <c r="CQ749" s="2" t="n">
        <v>0</v>
      </c>
      <c r="CR749" s="2" t="n">
        <v>55.97</v>
      </c>
      <c r="CS749" s="2" t="n">
        <v>52.26</v>
      </c>
      <c r="CT749" s="2" t="n">
        <v>0</v>
      </c>
      <c r="CU749" s="2" t="n">
        <v>62.96</v>
      </c>
      <c r="CV749" s="2" t="n">
        <v>62.96</v>
      </c>
      <c r="CW749" s="2" t="n">
        <v>0</v>
      </c>
      <c r="CX749" s="2" t="n">
        <v>68.31</v>
      </c>
      <c r="CY749" s="2" t="n">
        <v>68.31</v>
      </c>
      <c r="CZ749" s="2" t="n">
        <v>0</v>
      </c>
      <c r="DA749" s="2" t="n">
        <v>79.84</v>
      </c>
      <c r="DB749" s="2" t="n">
        <v>79.84</v>
      </c>
      <c r="DC749" s="2" t="n">
        <v>0</v>
      </c>
      <c r="DD749" s="2" t="n">
        <v>84.77</v>
      </c>
      <c r="DE749" s="2" t="n">
        <v>84.77</v>
      </c>
      <c r="DF749" s="2" t="n">
        <v>0</v>
      </c>
      <c r="DG749" s="2" t="n">
        <v>92.59</v>
      </c>
      <c r="DH749" s="2" t="n">
        <v>92.59</v>
      </c>
      <c r="DI749" s="2" t="n">
        <v>0</v>
      </c>
      <c r="DJ749" s="2" t="n">
        <v>96.3</v>
      </c>
      <c r="DK749" s="2" t="n">
        <v>96.3</v>
      </c>
      <c r="DL749" s="2" t="n">
        <v>0</v>
      </c>
      <c r="DM749" s="2" t="n">
        <v>96.3</v>
      </c>
      <c r="DN749" s="2" t="n">
        <v>96.3</v>
      </c>
      <c r="DO749" s="2" t="n">
        <v>0</v>
      </c>
      <c r="DP749" s="2" t="n">
        <v>100</v>
      </c>
      <c r="DQ749" s="2" t="n">
        <v>100</v>
      </c>
      <c r="DR749" s="2" t="n">
        <v>0</v>
      </c>
      <c r="DS749" s="2" t="n">
        <v>100</v>
      </c>
      <c r="DT749" s="2" t="n">
        <v>100</v>
      </c>
      <c r="DU749" s="2" t="n">
        <v>0</v>
      </c>
      <c r="DV749" s="2" t="n">
        <v>100</v>
      </c>
      <c r="DW749" s="2" t="n">
        <v>100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96.3</v>
      </c>
      <c r="EF749" s="2" t="n">
        <v>96.3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05/02/2027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9.6</v>
      </c>
      <c r="CA750" s="2" t="n">
        <v>8.02</v>
      </c>
      <c r="CB750" s="2" t="n">
        <v>0</v>
      </c>
      <c r="CC750" s="2" t="n">
        <v>16.46</v>
      </c>
      <c r="CD750" s="2" t="n">
        <v>16.46</v>
      </c>
      <c r="CE750" s="2" t="n">
        <v>0</v>
      </c>
      <c r="CF750" s="2" t="n">
        <v>18.52</v>
      </c>
      <c r="CG750" s="2" t="n">
        <v>18.52</v>
      </c>
      <c r="CH750" s="2" t="n">
        <v>0</v>
      </c>
      <c r="CI750" s="2" t="n">
        <v>22.22</v>
      </c>
      <c r="CJ750" s="2" t="n">
        <v>23.23</v>
      </c>
      <c r="CK750" s="2" t="n">
        <v>0</v>
      </c>
      <c r="CL750" s="2" t="n">
        <v>33.33</v>
      </c>
      <c r="CM750" s="2" t="n">
        <v>33.33</v>
      </c>
      <c r="CN750" s="2" t="n">
        <v>0</v>
      </c>
      <c r="CO750" s="2" t="n">
        <v>41.15</v>
      </c>
      <c r="CP750" s="2" t="n">
        <v>41.15</v>
      </c>
      <c r="CQ750" s="2" t="n">
        <v>0</v>
      </c>
      <c r="CR750" s="2" t="n">
        <v>55.97</v>
      </c>
      <c r="CS750" s="2" t="n">
        <v>52.26</v>
      </c>
      <c r="CT750" s="2" t="n">
        <v>0</v>
      </c>
      <c r="CU750" s="2" t="n">
        <v>62.96</v>
      </c>
      <c r="CV750" s="2" t="n">
        <v>62.96</v>
      </c>
      <c r="CW750" s="2" t="n">
        <v>0</v>
      </c>
      <c r="CX750" s="2" t="n">
        <v>68.31</v>
      </c>
      <c r="CY750" s="2" t="n">
        <v>68.31</v>
      </c>
      <c r="CZ750" s="2" t="n">
        <v>0</v>
      </c>
      <c r="DA750" s="2" t="n">
        <v>79.84</v>
      </c>
      <c r="DB750" s="2" t="n">
        <v>79.84</v>
      </c>
      <c r="DC750" s="2" t="n">
        <v>0</v>
      </c>
      <c r="DD750" s="2" t="n">
        <v>84.77</v>
      </c>
      <c r="DE750" s="2" t="n">
        <v>84.77</v>
      </c>
      <c r="DF750" s="2" t="n">
        <v>0</v>
      </c>
      <c r="DG750" s="2" t="n">
        <v>92.59</v>
      </c>
      <c r="DH750" s="2" t="n">
        <v>92.59</v>
      </c>
      <c r="DI750" s="2" t="n">
        <v>0</v>
      </c>
      <c r="DJ750" s="2" t="n">
        <v>96.3</v>
      </c>
      <c r="DK750" s="2" t="n">
        <v>96.3</v>
      </c>
      <c r="DL750" s="2" t="n">
        <v>0</v>
      </c>
      <c r="DM750" s="2" t="n">
        <v>96.3</v>
      </c>
      <c r="DN750" s="2" t="n">
        <v>96.3</v>
      </c>
      <c r="DO750" s="2" t="n">
        <v>0</v>
      </c>
      <c r="DP750" s="2" t="n">
        <v>100</v>
      </c>
      <c r="DQ750" s="2" t="n">
        <v>100</v>
      </c>
      <c r="DR750" s="2" t="n">
        <v>0</v>
      </c>
      <c r="DS750" s="2" t="n">
        <v>100</v>
      </c>
      <c r="DT750" s="2" t="n">
        <v>100</v>
      </c>
      <c r="DU750" s="2" t="n">
        <v>0</v>
      </c>
      <c r="DV750" s="2" t="n">
        <v>100</v>
      </c>
      <c r="DW750" s="2" t="n">
        <v>100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96.3</v>
      </c>
      <c r="EF750" s="2" t="n">
        <v>96.3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0.05</v>
      </c>
      <c r="AV751" s="2" t="n">
        <v>0</v>
      </c>
      <c r="AW751" s="2" t="n">
        <v>0</v>
      </c>
      <c r="AX751" s="2" t="n">
        <v>0.05</v>
      </c>
      <c r="AY751" s="2" t="n">
        <v>0.11</v>
      </c>
      <c r="AZ751" s="2" t="n">
        <v>0.01</v>
      </c>
      <c r="BA751" s="2" t="n">
        <v>0.11</v>
      </c>
      <c r="BB751" s="2" t="n">
        <v>0.11</v>
      </c>
      <c r="BC751" s="2" t="n">
        <v>0.03</v>
      </c>
      <c r="BD751" s="2" t="n">
        <v>0.11</v>
      </c>
      <c r="BE751" s="2" t="n">
        <v>0.11</v>
      </c>
      <c r="BF751" s="2" t="n">
        <v>0.06</v>
      </c>
      <c r="BG751" s="2" t="n">
        <v>0.18</v>
      </c>
      <c r="BH751" s="2" t="n">
        <v>0.18</v>
      </c>
      <c r="BI751" s="2" t="n">
        <v>0.1</v>
      </c>
      <c r="BJ751" s="2" t="n">
        <v>0.18</v>
      </c>
      <c r="BK751" s="2" t="n">
        <v>0.28</v>
      </c>
      <c r="BL751" s="2" t="n">
        <v>0.22</v>
      </c>
      <c r="BM751" s="2" t="n">
        <v>0.18</v>
      </c>
      <c r="BN751" s="2" t="n">
        <v>0.64</v>
      </c>
      <c r="BO751" s="2" t="n">
        <v>0.71</v>
      </c>
      <c r="BP751" s="2" t="n">
        <v>0.18</v>
      </c>
      <c r="BQ751" s="2" t="n">
        <v>1.19</v>
      </c>
      <c r="BR751" s="2" t="n">
        <v>1.2</v>
      </c>
      <c r="BS751" s="2" t="n">
        <v>0.18</v>
      </c>
      <c r="BT751" s="2" t="n">
        <v>1.46</v>
      </c>
      <c r="BU751" s="2" t="n">
        <v>1.46</v>
      </c>
      <c r="BV751" s="2" t="n">
        <v>0.18</v>
      </c>
      <c r="BW751" s="2" t="n">
        <v>1.5</v>
      </c>
      <c r="BX751" s="2" t="n">
        <v>1.5</v>
      </c>
      <c r="BY751" s="2" t="n">
        <v>0.18</v>
      </c>
      <c r="BZ751" s="2" t="n">
        <v>9.800000000000001</v>
      </c>
      <c r="CA751" s="2" t="n">
        <v>8.449999999999999</v>
      </c>
      <c r="CB751" s="2" t="n">
        <v>0.18</v>
      </c>
      <c r="CC751" s="2" t="n">
        <v>16.04</v>
      </c>
      <c r="CD751" s="2" t="n">
        <v>16.04</v>
      </c>
      <c r="CE751" s="2" t="n">
        <v>0.18</v>
      </c>
      <c r="CF751" s="2" t="n">
        <v>18.67</v>
      </c>
      <c r="CG751" s="2" t="n">
        <v>18.67</v>
      </c>
      <c r="CH751" s="2" t="n">
        <v>0.18</v>
      </c>
      <c r="CI751" s="2" t="n">
        <v>23.18</v>
      </c>
      <c r="CJ751" s="2" t="n">
        <v>23.18</v>
      </c>
      <c r="CK751" s="2" t="n">
        <v>0.18</v>
      </c>
      <c r="CL751" s="2" t="n">
        <v>32.3</v>
      </c>
      <c r="CM751" s="2" t="n">
        <v>32.3</v>
      </c>
      <c r="CN751" s="2" t="n">
        <v>0.18</v>
      </c>
      <c r="CO751" s="2" t="n">
        <v>41.28</v>
      </c>
      <c r="CP751" s="2" t="n">
        <v>41.28</v>
      </c>
      <c r="CQ751" s="2" t="n">
        <v>0.18</v>
      </c>
      <c r="CR751" s="2" t="n">
        <v>54.07</v>
      </c>
      <c r="CS751" s="2" t="n">
        <v>54.07</v>
      </c>
      <c r="CT751" s="2" t="n">
        <v>0.18</v>
      </c>
      <c r="CU751" s="2" t="n">
        <v>62.15</v>
      </c>
      <c r="CV751" s="2" t="n">
        <v>62.15</v>
      </c>
      <c r="CW751" s="2" t="n">
        <v>0.18</v>
      </c>
      <c r="CX751" s="2" t="n">
        <v>68.26000000000001</v>
      </c>
      <c r="CY751" s="2" t="n">
        <v>68.26000000000001</v>
      </c>
      <c r="CZ751" s="2" t="n">
        <v>0.18</v>
      </c>
      <c r="DA751" s="2" t="n">
        <v>81.01000000000001</v>
      </c>
      <c r="DB751" s="2" t="n">
        <v>81.01000000000001</v>
      </c>
      <c r="DC751" s="2" t="n">
        <v>0.18</v>
      </c>
      <c r="DD751" s="2" t="n">
        <v>86.45999999999999</v>
      </c>
      <c r="DE751" s="2" t="n">
        <v>86.45999999999999</v>
      </c>
      <c r="DF751" s="2" t="n">
        <v>0.18</v>
      </c>
      <c r="DG751" s="2" t="n">
        <v>95.09999999999999</v>
      </c>
      <c r="DH751" s="2" t="n">
        <v>95.09999999999999</v>
      </c>
      <c r="DI751" s="2" t="n">
        <v>0.18</v>
      </c>
      <c r="DJ751" s="2" t="n">
        <v>99.90000000000001</v>
      </c>
      <c r="DK751" s="2" t="n">
        <v>99.90000000000001</v>
      </c>
      <c r="DL751" s="2" t="n">
        <v>0.18</v>
      </c>
      <c r="DM751" s="2" t="n">
        <v>100</v>
      </c>
      <c r="DN751" s="2" t="n">
        <v>100</v>
      </c>
      <c r="DO751" s="2" t="n">
        <v>0.18</v>
      </c>
      <c r="DP751" s="2" t="n">
        <v>100</v>
      </c>
      <c r="DQ751" s="2" t="n">
        <v>100</v>
      </c>
      <c r="DR751" s="2" t="n">
        <v>0.18</v>
      </c>
      <c r="DS751" s="2" t="n">
        <v>100</v>
      </c>
      <c r="DT751" s="2" t="n">
        <v>100</v>
      </c>
      <c r="DU751" s="2" t="n">
        <v>0.18</v>
      </c>
      <c r="DV751" s="2" t="n">
        <v>100</v>
      </c>
      <c r="DW751" s="2" t="n">
        <v>100</v>
      </c>
      <c r="DX751" s="2" t="n">
        <v>0.18</v>
      </c>
      <c r="DY751" s="2" t="n">
        <v>100</v>
      </c>
      <c r="DZ751" s="2" t="n">
        <v>100</v>
      </c>
      <c r="EA751" s="2" t="n">
        <v>0.18</v>
      </c>
      <c r="EB751" s="2" t="n">
        <v>100</v>
      </c>
      <c r="EC751" s="2" t="n">
        <v>100</v>
      </c>
      <c r="ED751" s="2" t="n">
        <v>0.18</v>
      </c>
      <c r="EE751" s="2" t="n">
        <v>99.90000000000001</v>
      </c>
      <c r="EF751" s="2" t="n">
        <v>99.90000000000001</v>
      </c>
      <c r="EG751" s="2" t="n">
        <v>0.18</v>
      </c>
      <c r="EH751" s="2" t="n">
        <v>100</v>
      </c>
      <c r="EI751" s="2" t="n">
        <v>100</v>
      </c>
      <c r="EJ751" s="2" t="n">
        <v>0.18</v>
      </c>
      <c r="EK751" s="2" t="n">
        <v>100</v>
      </c>
      <c r="EL751" s="2" t="n">
        <v>100</v>
      </c>
      <c r="EM751" s="2" t="n">
        <v>0.18</v>
      </c>
      <c r="EN751" s="2" t="n">
        <v>100</v>
      </c>
      <c r="EO751" s="2" t="n">
        <v>100</v>
      </c>
      <c r="EP751" s="2" t="n">
        <v>0.18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05/02/2027</t>
        </is>
      </c>
      <c r="E752" s="2" t="inlineStr">
        <is>
          <t>24/02/2028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8.58</v>
      </c>
      <c r="CA752" s="2" t="n">
        <v>7.15</v>
      </c>
      <c r="CB752" s="2" t="n">
        <v>0</v>
      </c>
      <c r="CC752" s="2" t="n">
        <v>14.77</v>
      </c>
      <c r="CD752" s="2" t="n">
        <v>14.77</v>
      </c>
      <c r="CE752" s="2" t="n">
        <v>0</v>
      </c>
      <c r="CF752" s="2" t="n">
        <v>17.16</v>
      </c>
      <c r="CG752" s="2" t="n">
        <v>17.16</v>
      </c>
      <c r="CH752" s="2" t="n">
        <v>0</v>
      </c>
      <c r="CI752" s="2" t="n">
        <v>21.45</v>
      </c>
      <c r="CJ752" s="2" t="n">
        <v>21.45</v>
      </c>
      <c r="CK752" s="2" t="n">
        <v>0</v>
      </c>
      <c r="CL752" s="2" t="n">
        <v>30.59</v>
      </c>
      <c r="CM752" s="2" t="n">
        <v>30.59</v>
      </c>
      <c r="CN752" s="2" t="n">
        <v>0</v>
      </c>
      <c r="CO752" s="2" t="n">
        <v>39.64</v>
      </c>
      <c r="CP752" s="2" t="n">
        <v>39.64</v>
      </c>
      <c r="CQ752" s="2" t="n">
        <v>0</v>
      </c>
      <c r="CR752" s="2" t="n">
        <v>52.51</v>
      </c>
      <c r="CS752" s="2" t="n">
        <v>52.51</v>
      </c>
      <c r="CT752" s="2" t="n">
        <v>0</v>
      </c>
      <c r="CU752" s="2" t="n">
        <v>60.61</v>
      </c>
      <c r="CV752" s="2" t="n">
        <v>60.61</v>
      </c>
      <c r="CW752" s="2" t="n">
        <v>0</v>
      </c>
      <c r="CX752" s="2" t="n">
        <v>66.81</v>
      </c>
      <c r="CY752" s="2" t="n">
        <v>66.81</v>
      </c>
      <c r="CZ752" s="2" t="n">
        <v>0</v>
      </c>
      <c r="DA752" s="2" t="n">
        <v>80.15000000000001</v>
      </c>
      <c r="DB752" s="2" t="n">
        <v>80.15000000000001</v>
      </c>
      <c r="DC752" s="2" t="n">
        <v>0</v>
      </c>
      <c r="DD752" s="2" t="n">
        <v>85.87</v>
      </c>
      <c r="DE752" s="2" t="n">
        <v>85.87</v>
      </c>
      <c r="DF752" s="2" t="n">
        <v>0</v>
      </c>
      <c r="DG752" s="2" t="n">
        <v>94.93000000000001</v>
      </c>
      <c r="DH752" s="2" t="n">
        <v>94.93000000000001</v>
      </c>
      <c r="DI752" s="2" t="n">
        <v>0</v>
      </c>
      <c r="DJ752" s="2" t="n">
        <v>100</v>
      </c>
      <c r="DK752" s="2" t="n">
        <v>100</v>
      </c>
      <c r="DL752" s="2" t="n">
        <v>0</v>
      </c>
      <c r="DM752" s="2" t="n">
        <v>100</v>
      </c>
      <c r="DN752" s="2" t="n">
        <v>100</v>
      </c>
      <c r="DO752" s="2" t="n">
        <v>0</v>
      </c>
      <c r="DP752" s="2" t="n">
        <v>100</v>
      </c>
      <c r="DQ752" s="2" t="n">
        <v>100</v>
      </c>
      <c r="DR752" s="2" t="n">
        <v>0</v>
      </c>
      <c r="DS752" s="2" t="n">
        <v>100</v>
      </c>
      <c r="DT752" s="2" t="n">
        <v>100</v>
      </c>
      <c r="DU752" s="2" t="n">
        <v>0</v>
      </c>
      <c r="DV752" s="2" t="n">
        <v>100</v>
      </c>
      <c r="DW752" s="2" t="n">
        <v>100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0.98</v>
      </c>
      <c r="AV753" s="2" t="n">
        <v>0</v>
      </c>
      <c r="AW753" s="2" t="n">
        <v>0</v>
      </c>
      <c r="AX753" s="2" t="n">
        <v>0.98</v>
      </c>
      <c r="AY753" s="2" t="n">
        <v>2.09</v>
      </c>
      <c r="AZ753" s="2" t="n">
        <v>0.16</v>
      </c>
      <c r="BA753" s="2" t="n">
        <v>1.99</v>
      </c>
      <c r="BB753" s="2" t="n">
        <v>2.09</v>
      </c>
      <c r="BC753" s="2" t="n">
        <v>0.65</v>
      </c>
      <c r="BD753" s="2" t="n">
        <v>1.99</v>
      </c>
      <c r="BE753" s="2" t="n">
        <v>2.09</v>
      </c>
      <c r="BF753" s="2" t="n">
        <v>1.19</v>
      </c>
      <c r="BG753" s="2" t="n">
        <v>3.46</v>
      </c>
      <c r="BH753" s="2" t="n">
        <v>3.44</v>
      </c>
      <c r="BI753" s="2" t="n">
        <v>1.83</v>
      </c>
      <c r="BJ753" s="2" t="n">
        <v>3.46</v>
      </c>
      <c r="BK753" s="2" t="n">
        <v>5.28</v>
      </c>
      <c r="BL753" s="2" t="n">
        <v>4.07</v>
      </c>
      <c r="BM753" s="2" t="n">
        <v>3.46</v>
      </c>
      <c r="BN753" s="2" t="n">
        <v>11.94</v>
      </c>
      <c r="BO753" s="2" t="n">
        <v>13.29</v>
      </c>
      <c r="BP753" s="2" t="n">
        <v>3.46</v>
      </c>
      <c r="BQ753" s="2" t="n">
        <v>22.32</v>
      </c>
      <c r="BR753" s="2" t="n">
        <v>22.44</v>
      </c>
      <c r="BS753" s="2" t="n">
        <v>3.46</v>
      </c>
      <c r="BT753" s="2" t="n">
        <v>27.45</v>
      </c>
      <c r="BU753" s="2" t="n">
        <v>27.45</v>
      </c>
      <c r="BV753" s="2" t="n">
        <v>3.46</v>
      </c>
      <c r="BW753" s="2" t="n">
        <v>28.18</v>
      </c>
      <c r="BX753" s="2" t="n">
        <v>28.18</v>
      </c>
      <c r="BY753" s="2" t="n">
        <v>3.46</v>
      </c>
      <c r="BZ753" s="2" t="n">
        <v>31.49</v>
      </c>
      <c r="CA753" s="2" t="n">
        <v>31.49</v>
      </c>
      <c r="CB753" s="2" t="n">
        <v>3.46</v>
      </c>
      <c r="CC753" s="2" t="n">
        <v>38.54</v>
      </c>
      <c r="CD753" s="2" t="n">
        <v>38.54</v>
      </c>
      <c r="CE753" s="2" t="n">
        <v>3.46</v>
      </c>
      <c r="CF753" s="2" t="n">
        <v>45.52</v>
      </c>
      <c r="CG753" s="2" t="n">
        <v>45.52</v>
      </c>
      <c r="CH753" s="2" t="n">
        <v>3.46</v>
      </c>
      <c r="CI753" s="2" t="n">
        <v>53.98</v>
      </c>
      <c r="CJ753" s="2" t="n">
        <v>53.98</v>
      </c>
      <c r="CK753" s="2" t="n">
        <v>3.46</v>
      </c>
      <c r="CL753" s="2" t="n">
        <v>62.75</v>
      </c>
      <c r="CM753" s="2" t="n">
        <v>62.75</v>
      </c>
      <c r="CN753" s="2" t="n">
        <v>3.46</v>
      </c>
      <c r="CO753" s="2" t="n">
        <v>70.34</v>
      </c>
      <c r="CP753" s="2" t="n">
        <v>70.34</v>
      </c>
      <c r="CQ753" s="2" t="n">
        <v>3.46</v>
      </c>
      <c r="CR753" s="2" t="n">
        <v>81.73</v>
      </c>
      <c r="CS753" s="2" t="n">
        <v>81.73</v>
      </c>
      <c r="CT753" s="2" t="n">
        <v>3.46</v>
      </c>
      <c r="CU753" s="2" t="n">
        <v>89.45</v>
      </c>
      <c r="CV753" s="2" t="n">
        <v>89.45</v>
      </c>
      <c r="CW753" s="2" t="n">
        <v>3.46</v>
      </c>
      <c r="CX753" s="2" t="n">
        <v>94.14</v>
      </c>
      <c r="CY753" s="2" t="n">
        <v>94.14</v>
      </c>
      <c r="CZ753" s="2" t="n">
        <v>3.46</v>
      </c>
      <c r="DA753" s="2" t="n">
        <v>96.26000000000001</v>
      </c>
      <c r="DB753" s="2" t="n">
        <v>96.26000000000001</v>
      </c>
      <c r="DC753" s="2" t="n">
        <v>3.46</v>
      </c>
      <c r="DD753" s="2" t="n">
        <v>97.02</v>
      </c>
      <c r="DE753" s="2" t="n">
        <v>97.02</v>
      </c>
      <c r="DF753" s="2" t="n">
        <v>3.46</v>
      </c>
      <c r="DG753" s="2" t="n">
        <v>98.12</v>
      </c>
      <c r="DH753" s="2" t="n">
        <v>98.12</v>
      </c>
      <c r="DI753" s="2" t="n">
        <v>3.46</v>
      </c>
      <c r="DJ753" s="2" t="n">
        <v>98.12</v>
      </c>
      <c r="DK753" s="2" t="n">
        <v>98.12</v>
      </c>
      <c r="DL753" s="2" t="n">
        <v>3.46</v>
      </c>
      <c r="DM753" s="2" t="n">
        <v>100</v>
      </c>
      <c r="DN753" s="2" t="n">
        <v>100</v>
      </c>
      <c r="DO753" s="2" t="n">
        <v>3.46</v>
      </c>
      <c r="DP753" s="2" t="n">
        <v>100</v>
      </c>
      <c r="DQ753" s="2" t="n">
        <v>100</v>
      </c>
      <c r="DR753" s="2" t="n">
        <v>3.46</v>
      </c>
      <c r="DS753" s="2" t="n">
        <v>100</v>
      </c>
      <c r="DT753" s="2" t="n">
        <v>100</v>
      </c>
      <c r="DU753" s="2" t="n">
        <v>3.46</v>
      </c>
      <c r="DV753" s="2" t="n">
        <v>100</v>
      </c>
      <c r="DW753" s="2" t="n">
        <v>100</v>
      </c>
      <c r="DX753" s="2" t="n">
        <v>3.46</v>
      </c>
      <c r="DY753" s="2" t="n">
        <v>100</v>
      </c>
      <c r="DZ753" s="2" t="n">
        <v>100</v>
      </c>
      <c r="EA753" s="2" t="n">
        <v>3.46</v>
      </c>
      <c r="EB753" s="2" t="n">
        <v>100</v>
      </c>
      <c r="EC753" s="2" t="n">
        <v>100</v>
      </c>
      <c r="ED753" s="2" t="n">
        <v>3.46</v>
      </c>
      <c r="EE753" s="2" t="n">
        <v>98.12</v>
      </c>
      <c r="EF753" s="2" t="n">
        <v>98.12</v>
      </c>
      <c r="EG753" s="2" t="n">
        <v>3.46</v>
      </c>
      <c r="EH753" s="2" t="n">
        <v>100</v>
      </c>
      <c r="EI753" s="2" t="n">
        <v>100</v>
      </c>
      <c r="EJ753" s="2" t="n">
        <v>3.46</v>
      </c>
      <c r="EK753" s="2" t="n">
        <v>100</v>
      </c>
      <c r="EL753" s="2" t="n">
        <v>100</v>
      </c>
      <c r="EM753" s="2" t="n">
        <v>3.46</v>
      </c>
      <c r="EN753" s="2" t="n">
        <v>100</v>
      </c>
      <c r="EO753" s="2" t="n">
        <v>100</v>
      </c>
      <c r="EP753" s="2" t="n">
        <v>3.46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11.36</v>
      </c>
      <c r="BX754" s="2" t="n">
        <v>15.91</v>
      </c>
      <c r="BY754" s="2" t="n">
        <v>0</v>
      </c>
      <c r="BZ754" s="2" t="n">
        <v>50</v>
      </c>
      <c r="CA754" s="2" t="n">
        <v>50</v>
      </c>
      <c r="CB754" s="2" t="n">
        <v>0</v>
      </c>
      <c r="CC754" s="2" t="n">
        <v>50</v>
      </c>
      <c r="CD754" s="2" t="n">
        <v>50</v>
      </c>
      <c r="CE754" s="2" t="n">
        <v>0</v>
      </c>
      <c r="CF754" s="2" t="n">
        <v>50</v>
      </c>
      <c r="CG754" s="2" t="n">
        <v>50</v>
      </c>
      <c r="CH754" s="2" t="n">
        <v>0</v>
      </c>
      <c r="CI754" s="2" t="n">
        <v>50</v>
      </c>
      <c r="CJ754" s="2" t="n">
        <v>50</v>
      </c>
      <c r="CK754" s="2" t="n">
        <v>0</v>
      </c>
      <c r="CL754" s="2" t="n">
        <v>50</v>
      </c>
      <c r="CM754" s="2" t="n">
        <v>50</v>
      </c>
      <c r="CN754" s="2" t="n">
        <v>0</v>
      </c>
      <c r="CO754" s="2" t="n">
        <v>50</v>
      </c>
      <c r="CP754" s="2" t="n">
        <v>50</v>
      </c>
      <c r="CQ754" s="2" t="n">
        <v>0</v>
      </c>
      <c r="CR754" s="2" t="n">
        <v>100</v>
      </c>
      <c r="CS754" s="2" t="n">
        <v>50</v>
      </c>
      <c r="CT754" s="2" t="n">
        <v>0</v>
      </c>
      <c r="CU754" s="2" t="n">
        <v>100</v>
      </c>
      <c r="CV754" s="2" t="n">
        <v>100</v>
      </c>
      <c r="CW754" s="2" t="n">
        <v>0</v>
      </c>
      <c r="CX754" s="2" t="n">
        <v>100</v>
      </c>
      <c r="CY754" s="2" t="n">
        <v>100</v>
      </c>
      <c r="CZ754" s="2" t="n">
        <v>0</v>
      </c>
      <c r="DA754" s="2" t="n">
        <v>100</v>
      </c>
      <c r="DB754" s="2" t="n">
        <v>100</v>
      </c>
      <c r="DC754" s="2" t="n">
        <v>0</v>
      </c>
      <c r="DD754" s="2" t="n">
        <v>100</v>
      </c>
      <c r="DE754" s="2" t="n">
        <v>100</v>
      </c>
      <c r="DF754" s="2" t="n">
        <v>0</v>
      </c>
      <c r="DG754" s="2" t="n">
        <v>100</v>
      </c>
      <c r="DH754" s="2" t="n">
        <v>100</v>
      </c>
      <c r="DI754" s="2" t="n">
        <v>0</v>
      </c>
      <c r="DJ754" s="2" t="n">
        <v>100</v>
      </c>
      <c r="DK754" s="2" t="n">
        <v>100</v>
      </c>
      <c r="DL754" s="2" t="n">
        <v>0</v>
      </c>
      <c r="DM754" s="2" t="n">
        <v>100</v>
      </c>
      <c r="DN754" s="2" t="n">
        <v>100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11.36</v>
      </c>
      <c r="BX755" s="2" t="n">
        <v>15.91</v>
      </c>
      <c r="BY755" s="2" t="n">
        <v>0</v>
      </c>
      <c r="BZ755" s="2" t="n">
        <v>50</v>
      </c>
      <c r="CA755" s="2" t="n">
        <v>50</v>
      </c>
      <c r="CB755" s="2" t="n">
        <v>0</v>
      </c>
      <c r="CC755" s="2" t="n">
        <v>50</v>
      </c>
      <c r="CD755" s="2" t="n">
        <v>50</v>
      </c>
      <c r="CE755" s="2" t="n">
        <v>0</v>
      </c>
      <c r="CF755" s="2" t="n">
        <v>50</v>
      </c>
      <c r="CG755" s="2" t="n">
        <v>50</v>
      </c>
      <c r="CH755" s="2" t="n">
        <v>0</v>
      </c>
      <c r="CI755" s="2" t="n">
        <v>50</v>
      </c>
      <c r="CJ755" s="2" t="n">
        <v>50</v>
      </c>
      <c r="CK755" s="2" t="n">
        <v>0</v>
      </c>
      <c r="CL755" s="2" t="n">
        <v>50</v>
      </c>
      <c r="CM755" s="2" t="n">
        <v>50</v>
      </c>
      <c r="CN755" s="2" t="n">
        <v>0</v>
      </c>
      <c r="CO755" s="2" t="n">
        <v>50</v>
      </c>
      <c r="CP755" s="2" t="n">
        <v>50</v>
      </c>
      <c r="CQ755" s="2" t="n">
        <v>0</v>
      </c>
      <c r="CR755" s="2" t="n">
        <v>100</v>
      </c>
      <c r="CS755" s="2" t="n">
        <v>50</v>
      </c>
      <c r="CT755" s="2" t="n">
        <v>0</v>
      </c>
      <c r="CU755" s="2" t="n">
        <v>100</v>
      </c>
      <c r="CV755" s="2" t="n">
        <v>100</v>
      </c>
      <c r="CW755" s="2" t="n">
        <v>0</v>
      </c>
      <c r="CX755" s="2" t="n">
        <v>100</v>
      </c>
      <c r="CY755" s="2" t="n">
        <v>100</v>
      </c>
      <c r="CZ755" s="2" t="n">
        <v>0</v>
      </c>
      <c r="DA755" s="2" t="n">
        <v>100</v>
      </c>
      <c r="DB755" s="2" t="n">
        <v>100</v>
      </c>
      <c r="DC755" s="2" t="n">
        <v>0</v>
      </c>
      <c r="DD755" s="2" t="n">
        <v>100</v>
      </c>
      <c r="DE755" s="2" t="n">
        <v>100</v>
      </c>
      <c r="DF755" s="2" t="n">
        <v>0</v>
      </c>
      <c r="DG755" s="2" t="n">
        <v>100</v>
      </c>
      <c r="DH755" s="2" t="n">
        <v>100</v>
      </c>
      <c r="DI755" s="2" t="n">
        <v>0</v>
      </c>
      <c r="DJ755" s="2" t="n">
        <v>100</v>
      </c>
      <c r="DK755" s="2" t="n">
        <v>100</v>
      </c>
      <c r="DL755" s="2" t="n">
        <v>0</v>
      </c>
      <c r="DM755" s="2" t="n">
        <v>100</v>
      </c>
      <c r="DN755" s="2" t="n">
        <v>100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11.36</v>
      </c>
      <c r="BX756" s="2" t="n">
        <v>15.91</v>
      </c>
      <c r="BY756" s="2" t="n">
        <v>0</v>
      </c>
      <c r="BZ756" s="2" t="n">
        <v>50</v>
      </c>
      <c r="CA756" s="2" t="n">
        <v>50</v>
      </c>
      <c r="CB756" s="2" t="n">
        <v>0</v>
      </c>
      <c r="CC756" s="2" t="n">
        <v>50</v>
      </c>
      <c r="CD756" s="2" t="n">
        <v>50</v>
      </c>
      <c r="CE756" s="2" t="n">
        <v>0</v>
      </c>
      <c r="CF756" s="2" t="n">
        <v>50</v>
      </c>
      <c r="CG756" s="2" t="n">
        <v>50</v>
      </c>
      <c r="CH756" s="2" t="n">
        <v>0</v>
      </c>
      <c r="CI756" s="2" t="n">
        <v>50</v>
      </c>
      <c r="CJ756" s="2" t="n">
        <v>50</v>
      </c>
      <c r="CK756" s="2" t="n">
        <v>0</v>
      </c>
      <c r="CL756" s="2" t="n">
        <v>50</v>
      </c>
      <c r="CM756" s="2" t="n">
        <v>50</v>
      </c>
      <c r="CN756" s="2" t="n">
        <v>0</v>
      </c>
      <c r="CO756" s="2" t="n">
        <v>50</v>
      </c>
      <c r="CP756" s="2" t="n">
        <v>50</v>
      </c>
      <c r="CQ756" s="2" t="n">
        <v>0</v>
      </c>
      <c r="CR756" s="2" t="n">
        <v>100</v>
      </c>
      <c r="CS756" s="2" t="n">
        <v>50</v>
      </c>
      <c r="CT756" s="2" t="n">
        <v>0</v>
      </c>
      <c r="CU756" s="2" t="n">
        <v>100</v>
      </c>
      <c r="CV756" s="2" t="n">
        <v>100</v>
      </c>
      <c r="CW756" s="2" t="n">
        <v>0</v>
      </c>
      <c r="CX756" s="2" t="n">
        <v>100</v>
      </c>
      <c r="CY756" s="2" t="n">
        <v>100</v>
      </c>
      <c r="CZ756" s="2" t="n">
        <v>0</v>
      </c>
      <c r="DA756" s="2" t="n">
        <v>100</v>
      </c>
      <c r="DB756" s="2" t="n">
        <v>100</v>
      </c>
      <c r="DC756" s="2" t="n">
        <v>0</v>
      </c>
      <c r="DD756" s="2" t="n">
        <v>100</v>
      </c>
      <c r="DE756" s="2" t="n">
        <v>100</v>
      </c>
      <c r="DF756" s="2" t="n">
        <v>0</v>
      </c>
      <c r="DG756" s="2" t="n">
        <v>100</v>
      </c>
      <c r="DH756" s="2" t="n">
        <v>100</v>
      </c>
      <c r="DI756" s="2" t="n">
        <v>0</v>
      </c>
      <c r="DJ756" s="2" t="n">
        <v>100</v>
      </c>
      <c r="DK756" s="2" t="n">
        <v>100</v>
      </c>
      <c r="DL756" s="2" t="n">
        <v>0</v>
      </c>
      <c r="DM756" s="2" t="n">
        <v>100</v>
      </c>
      <c r="DN756" s="2" t="n">
        <v>100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11.36</v>
      </c>
      <c r="BX757" s="2" t="n">
        <v>15.91</v>
      </c>
      <c r="BY757" s="2" t="n">
        <v>0</v>
      </c>
      <c r="BZ757" s="2" t="n">
        <v>50</v>
      </c>
      <c r="CA757" s="2" t="n">
        <v>50</v>
      </c>
      <c r="CB757" s="2" t="n">
        <v>0</v>
      </c>
      <c r="CC757" s="2" t="n">
        <v>50</v>
      </c>
      <c r="CD757" s="2" t="n">
        <v>50</v>
      </c>
      <c r="CE757" s="2" t="n">
        <v>0</v>
      </c>
      <c r="CF757" s="2" t="n">
        <v>50</v>
      </c>
      <c r="CG757" s="2" t="n">
        <v>50</v>
      </c>
      <c r="CH757" s="2" t="n">
        <v>0</v>
      </c>
      <c r="CI757" s="2" t="n">
        <v>50</v>
      </c>
      <c r="CJ757" s="2" t="n">
        <v>50</v>
      </c>
      <c r="CK757" s="2" t="n">
        <v>0</v>
      </c>
      <c r="CL757" s="2" t="n">
        <v>50</v>
      </c>
      <c r="CM757" s="2" t="n">
        <v>50</v>
      </c>
      <c r="CN757" s="2" t="n">
        <v>0</v>
      </c>
      <c r="CO757" s="2" t="n">
        <v>50</v>
      </c>
      <c r="CP757" s="2" t="n">
        <v>50</v>
      </c>
      <c r="CQ757" s="2" t="n">
        <v>0</v>
      </c>
      <c r="CR757" s="2" t="n">
        <v>100</v>
      </c>
      <c r="CS757" s="2" t="n">
        <v>50</v>
      </c>
      <c r="CT757" s="2" t="n">
        <v>0</v>
      </c>
      <c r="CU757" s="2" t="n">
        <v>100</v>
      </c>
      <c r="CV757" s="2" t="n">
        <v>100</v>
      </c>
      <c r="CW757" s="2" t="n">
        <v>0</v>
      </c>
      <c r="CX757" s="2" t="n">
        <v>100</v>
      </c>
      <c r="CY757" s="2" t="n">
        <v>100</v>
      </c>
      <c r="CZ757" s="2" t="n">
        <v>0</v>
      </c>
      <c r="DA757" s="2" t="n">
        <v>100</v>
      </c>
      <c r="DB757" s="2" t="n">
        <v>100</v>
      </c>
      <c r="DC757" s="2" t="n">
        <v>0</v>
      </c>
      <c r="DD757" s="2" t="n">
        <v>100</v>
      </c>
      <c r="DE757" s="2" t="n">
        <v>100</v>
      </c>
      <c r="DF757" s="2" t="n">
        <v>0</v>
      </c>
      <c r="DG757" s="2" t="n">
        <v>100</v>
      </c>
      <c r="DH757" s="2" t="n">
        <v>100</v>
      </c>
      <c r="DI757" s="2" t="n">
        <v>0</v>
      </c>
      <c r="DJ757" s="2" t="n">
        <v>100</v>
      </c>
      <c r="DK757" s="2" t="n">
        <v>100</v>
      </c>
      <c r="DL757" s="2" t="n">
        <v>0</v>
      </c>
      <c r="DM757" s="2" t="n">
        <v>100</v>
      </c>
      <c r="DN757" s="2" t="n">
        <v>100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100</v>
      </c>
      <c r="CS758" s="2" t="n">
        <v>0</v>
      </c>
      <c r="CT758" s="2" t="n">
        <v>0</v>
      </c>
      <c r="CU758" s="2" t="n">
        <v>100</v>
      </c>
      <c r="CV758" s="2" t="n">
        <v>100</v>
      </c>
      <c r="CW758" s="2" t="n">
        <v>0</v>
      </c>
      <c r="CX758" s="2" t="n">
        <v>100</v>
      </c>
      <c r="CY758" s="2" t="n">
        <v>100</v>
      </c>
      <c r="CZ758" s="2" t="n">
        <v>0</v>
      </c>
      <c r="DA758" s="2" t="n">
        <v>100</v>
      </c>
      <c r="DB758" s="2" t="n">
        <v>100</v>
      </c>
      <c r="DC758" s="2" t="n">
        <v>0</v>
      </c>
      <c r="DD758" s="2" t="n">
        <v>100</v>
      </c>
      <c r="DE758" s="2" t="n">
        <v>100</v>
      </c>
      <c r="DF758" s="2" t="n">
        <v>0</v>
      </c>
      <c r="DG758" s="2" t="n">
        <v>100</v>
      </c>
      <c r="DH758" s="2" t="n">
        <v>100</v>
      </c>
      <c r="DI758" s="2" t="n">
        <v>0</v>
      </c>
      <c r="DJ758" s="2" t="n">
        <v>100</v>
      </c>
      <c r="DK758" s="2" t="n">
        <v>100</v>
      </c>
      <c r="DL758" s="2" t="n">
        <v>0</v>
      </c>
      <c r="DM758" s="2" t="n">
        <v>100</v>
      </c>
      <c r="DN758" s="2" t="n">
        <v>100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100</v>
      </c>
      <c r="CS759" s="2" t="n">
        <v>0</v>
      </c>
      <c r="CT759" s="2" t="n">
        <v>0</v>
      </c>
      <c r="CU759" s="2" t="n">
        <v>100</v>
      </c>
      <c r="CV759" s="2" t="n">
        <v>100</v>
      </c>
      <c r="CW759" s="2" t="n">
        <v>0</v>
      </c>
      <c r="CX759" s="2" t="n">
        <v>100</v>
      </c>
      <c r="CY759" s="2" t="n">
        <v>100</v>
      </c>
      <c r="CZ759" s="2" t="n">
        <v>0</v>
      </c>
      <c r="DA759" s="2" t="n">
        <v>100</v>
      </c>
      <c r="DB759" s="2" t="n">
        <v>100</v>
      </c>
      <c r="DC759" s="2" t="n">
        <v>0</v>
      </c>
      <c r="DD759" s="2" t="n">
        <v>100</v>
      </c>
      <c r="DE759" s="2" t="n">
        <v>100</v>
      </c>
      <c r="DF759" s="2" t="n">
        <v>0</v>
      </c>
      <c r="DG759" s="2" t="n">
        <v>100</v>
      </c>
      <c r="DH759" s="2" t="n">
        <v>100</v>
      </c>
      <c r="DI759" s="2" t="n">
        <v>0</v>
      </c>
      <c r="DJ759" s="2" t="n">
        <v>100</v>
      </c>
      <c r="DK759" s="2" t="n">
        <v>100</v>
      </c>
      <c r="DL759" s="2" t="n">
        <v>0</v>
      </c>
      <c r="DM759" s="2" t="n">
        <v>100</v>
      </c>
      <c r="DN759" s="2" t="n">
        <v>100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100</v>
      </c>
      <c r="CS760" s="2" t="n">
        <v>0</v>
      </c>
      <c r="CT760" s="2" t="n">
        <v>0</v>
      </c>
      <c r="CU760" s="2" t="n">
        <v>100</v>
      </c>
      <c r="CV760" s="2" t="n">
        <v>100</v>
      </c>
      <c r="CW760" s="2" t="n">
        <v>0</v>
      </c>
      <c r="CX760" s="2" t="n">
        <v>100</v>
      </c>
      <c r="CY760" s="2" t="n">
        <v>100</v>
      </c>
      <c r="CZ760" s="2" t="n">
        <v>0</v>
      </c>
      <c r="DA760" s="2" t="n">
        <v>100</v>
      </c>
      <c r="DB760" s="2" t="n">
        <v>100</v>
      </c>
      <c r="DC760" s="2" t="n">
        <v>0</v>
      </c>
      <c r="DD760" s="2" t="n">
        <v>100</v>
      </c>
      <c r="DE760" s="2" t="n">
        <v>100</v>
      </c>
      <c r="DF760" s="2" t="n">
        <v>0</v>
      </c>
      <c r="DG760" s="2" t="n">
        <v>100</v>
      </c>
      <c r="DH760" s="2" t="n">
        <v>100</v>
      </c>
      <c r="DI760" s="2" t="n">
        <v>0</v>
      </c>
      <c r="DJ760" s="2" t="n">
        <v>100</v>
      </c>
      <c r="DK760" s="2" t="n">
        <v>100</v>
      </c>
      <c r="DL760" s="2" t="n">
        <v>0</v>
      </c>
      <c r="DM760" s="2" t="n">
        <v>100</v>
      </c>
      <c r="DN760" s="2" t="n">
        <v>100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100</v>
      </c>
      <c r="CS761" s="2" t="n">
        <v>0</v>
      </c>
      <c r="CT761" s="2" t="n">
        <v>0</v>
      </c>
      <c r="CU761" s="2" t="n">
        <v>100</v>
      </c>
      <c r="CV761" s="2" t="n">
        <v>100</v>
      </c>
      <c r="CW761" s="2" t="n">
        <v>0</v>
      </c>
      <c r="CX761" s="2" t="n">
        <v>100</v>
      </c>
      <c r="CY761" s="2" t="n">
        <v>100</v>
      </c>
      <c r="CZ761" s="2" t="n">
        <v>0</v>
      </c>
      <c r="DA761" s="2" t="n">
        <v>100</v>
      </c>
      <c r="DB761" s="2" t="n">
        <v>100</v>
      </c>
      <c r="DC761" s="2" t="n">
        <v>0</v>
      </c>
      <c r="DD761" s="2" t="n">
        <v>100</v>
      </c>
      <c r="DE761" s="2" t="n">
        <v>100</v>
      </c>
      <c r="DF761" s="2" t="n">
        <v>0</v>
      </c>
      <c r="DG761" s="2" t="n">
        <v>100</v>
      </c>
      <c r="DH761" s="2" t="n">
        <v>100</v>
      </c>
      <c r="DI761" s="2" t="n">
        <v>0</v>
      </c>
      <c r="DJ761" s="2" t="n">
        <v>100</v>
      </c>
      <c r="DK761" s="2" t="n">
        <v>100</v>
      </c>
      <c r="DL761" s="2" t="n">
        <v>0</v>
      </c>
      <c r="DM761" s="2" t="n">
        <v>100</v>
      </c>
      <c r="DN761" s="2" t="n">
        <v>100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18/02/2028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0.8100000000000001</v>
      </c>
      <c r="CA762" s="2" t="n">
        <v>0</v>
      </c>
      <c r="CB762" s="2" t="n">
        <v>0</v>
      </c>
      <c r="CC762" s="2" t="n">
        <v>8.08</v>
      </c>
      <c r="CD762" s="2" t="n">
        <v>8.08</v>
      </c>
      <c r="CE762" s="2" t="n">
        <v>0</v>
      </c>
      <c r="CF762" s="2" t="n">
        <v>18.76</v>
      </c>
      <c r="CG762" s="2" t="n">
        <v>18.76</v>
      </c>
      <c r="CH762" s="2" t="n">
        <v>0</v>
      </c>
      <c r="CI762" s="2" t="n">
        <v>18.76</v>
      </c>
      <c r="CJ762" s="2" t="n">
        <v>18.76</v>
      </c>
      <c r="CK762" s="2" t="n">
        <v>0</v>
      </c>
      <c r="CL762" s="2" t="n">
        <v>25.05</v>
      </c>
      <c r="CM762" s="2" t="n">
        <v>25.71</v>
      </c>
      <c r="CN762" s="2" t="n">
        <v>0</v>
      </c>
      <c r="CO762" s="2" t="n">
        <v>36.24</v>
      </c>
      <c r="CP762" s="2" t="n">
        <v>36.24</v>
      </c>
      <c r="CQ762" s="2" t="n">
        <v>0</v>
      </c>
      <c r="CR762" s="2" t="n">
        <v>49.88</v>
      </c>
      <c r="CS762" s="2" t="n">
        <v>49.17</v>
      </c>
      <c r="CT762" s="2" t="n">
        <v>0</v>
      </c>
      <c r="CU762" s="2" t="n">
        <v>62.32</v>
      </c>
      <c r="CV762" s="2" t="n">
        <v>60.39</v>
      </c>
      <c r="CW762" s="2" t="n">
        <v>0</v>
      </c>
      <c r="CX762" s="2" t="n">
        <v>67.17</v>
      </c>
      <c r="CY762" s="2" t="n">
        <v>67.17</v>
      </c>
      <c r="CZ762" s="2" t="n">
        <v>0</v>
      </c>
      <c r="DA762" s="2" t="n">
        <v>75.76000000000001</v>
      </c>
      <c r="DB762" s="2" t="n">
        <v>75.76000000000001</v>
      </c>
      <c r="DC762" s="2" t="n">
        <v>0</v>
      </c>
      <c r="DD762" s="2" t="n">
        <v>83.03</v>
      </c>
      <c r="DE762" s="2" t="n">
        <v>83.03</v>
      </c>
      <c r="DF762" s="2" t="n">
        <v>0</v>
      </c>
      <c r="DG762" s="2" t="n">
        <v>92.73</v>
      </c>
      <c r="DH762" s="2" t="n">
        <v>92.73</v>
      </c>
      <c r="DI762" s="2" t="n">
        <v>0</v>
      </c>
      <c r="DJ762" s="2" t="n">
        <v>100</v>
      </c>
      <c r="DK762" s="2" t="n">
        <v>100</v>
      </c>
      <c r="DL762" s="2" t="n">
        <v>0</v>
      </c>
      <c r="DM762" s="2" t="n">
        <v>100</v>
      </c>
      <c r="DN762" s="2" t="n">
        <v>100</v>
      </c>
      <c r="DO762" s="2" t="n">
        <v>0</v>
      </c>
      <c r="DP762" s="2" t="n">
        <v>100</v>
      </c>
      <c r="DQ762" s="2" t="n">
        <v>100</v>
      </c>
      <c r="DR762" s="2" t="n">
        <v>0</v>
      </c>
      <c r="DS762" s="2" t="n">
        <v>100</v>
      </c>
      <c r="DT762" s="2" t="n">
        <v>100</v>
      </c>
      <c r="DU762" s="2" t="n">
        <v>0</v>
      </c>
      <c r="DV762" s="2" t="n">
        <v>100</v>
      </c>
      <c r="DW762" s="2" t="n">
        <v>100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18/02/2028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0.8100000000000001</v>
      </c>
      <c r="CA763" s="2" t="n">
        <v>0</v>
      </c>
      <c r="CB763" s="2" t="n">
        <v>0</v>
      </c>
      <c r="CC763" s="2" t="n">
        <v>8.08</v>
      </c>
      <c r="CD763" s="2" t="n">
        <v>8.08</v>
      </c>
      <c r="CE763" s="2" t="n">
        <v>0</v>
      </c>
      <c r="CF763" s="2" t="n">
        <v>18.76</v>
      </c>
      <c r="CG763" s="2" t="n">
        <v>18.76</v>
      </c>
      <c r="CH763" s="2" t="n">
        <v>0</v>
      </c>
      <c r="CI763" s="2" t="n">
        <v>18.76</v>
      </c>
      <c r="CJ763" s="2" t="n">
        <v>18.76</v>
      </c>
      <c r="CK763" s="2" t="n">
        <v>0</v>
      </c>
      <c r="CL763" s="2" t="n">
        <v>25.05</v>
      </c>
      <c r="CM763" s="2" t="n">
        <v>25.71</v>
      </c>
      <c r="CN763" s="2" t="n">
        <v>0</v>
      </c>
      <c r="CO763" s="2" t="n">
        <v>36.24</v>
      </c>
      <c r="CP763" s="2" t="n">
        <v>36.24</v>
      </c>
      <c r="CQ763" s="2" t="n">
        <v>0</v>
      </c>
      <c r="CR763" s="2" t="n">
        <v>49.88</v>
      </c>
      <c r="CS763" s="2" t="n">
        <v>49.17</v>
      </c>
      <c r="CT763" s="2" t="n">
        <v>0</v>
      </c>
      <c r="CU763" s="2" t="n">
        <v>62.32</v>
      </c>
      <c r="CV763" s="2" t="n">
        <v>60.39</v>
      </c>
      <c r="CW763" s="2" t="n">
        <v>0</v>
      </c>
      <c r="CX763" s="2" t="n">
        <v>67.17</v>
      </c>
      <c r="CY763" s="2" t="n">
        <v>67.17</v>
      </c>
      <c r="CZ763" s="2" t="n">
        <v>0</v>
      </c>
      <c r="DA763" s="2" t="n">
        <v>75.76000000000001</v>
      </c>
      <c r="DB763" s="2" t="n">
        <v>75.76000000000001</v>
      </c>
      <c r="DC763" s="2" t="n">
        <v>0</v>
      </c>
      <c r="DD763" s="2" t="n">
        <v>83.03</v>
      </c>
      <c r="DE763" s="2" t="n">
        <v>83.03</v>
      </c>
      <c r="DF763" s="2" t="n">
        <v>0</v>
      </c>
      <c r="DG763" s="2" t="n">
        <v>92.73</v>
      </c>
      <c r="DH763" s="2" t="n">
        <v>92.73</v>
      </c>
      <c r="DI763" s="2" t="n">
        <v>0</v>
      </c>
      <c r="DJ763" s="2" t="n">
        <v>100</v>
      </c>
      <c r="DK763" s="2" t="n">
        <v>100</v>
      </c>
      <c r="DL763" s="2" t="n">
        <v>0</v>
      </c>
      <c r="DM763" s="2" t="n">
        <v>100</v>
      </c>
      <c r="DN763" s="2" t="n">
        <v>100</v>
      </c>
      <c r="DO763" s="2" t="n">
        <v>0</v>
      </c>
      <c r="DP763" s="2" t="n">
        <v>100</v>
      </c>
      <c r="DQ763" s="2" t="n">
        <v>100</v>
      </c>
      <c r="DR763" s="2" t="n">
        <v>0</v>
      </c>
      <c r="DS763" s="2" t="n">
        <v>100</v>
      </c>
      <c r="DT763" s="2" t="n">
        <v>100</v>
      </c>
      <c r="DU763" s="2" t="n">
        <v>0</v>
      </c>
      <c r="DV763" s="2" t="n">
        <v>100</v>
      </c>
      <c r="DW763" s="2" t="n">
        <v>100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18/02/2028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0.8100000000000001</v>
      </c>
      <c r="CA764" s="2" t="n">
        <v>0</v>
      </c>
      <c r="CB764" s="2" t="n">
        <v>0</v>
      </c>
      <c r="CC764" s="2" t="n">
        <v>8.08</v>
      </c>
      <c r="CD764" s="2" t="n">
        <v>8.08</v>
      </c>
      <c r="CE764" s="2" t="n">
        <v>0</v>
      </c>
      <c r="CF764" s="2" t="n">
        <v>18.76</v>
      </c>
      <c r="CG764" s="2" t="n">
        <v>18.76</v>
      </c>
      <c r="CH764" s="2" t="n">
        <v>0</v>
      </c>
      <c r="CI764" s="2" t="n">
        <v>18.76</v>
      </c>
      <c r="CJ764" s="2" t="n">
        <v>18.76</v>
      </c>
      <c r="CK764" s="2" t="n">
        <v>0</v>
      </c>
      <c r="CL764" s="2" t="n">
        <v>25.05</v>
      </c>
      <c r="CM764" s="2" t="n">
        <v>25.71</v>
      </c>
      <c r="CN764" s="2" t="n">
        <v>0</v>
      </c>
      <c r="CO764" s="2" t="n">
        <v>36.24</v>
      </c>
      <c r="CP764" s="2" t="n">
        <v>36.24</v>
      </c>
      <c r="CQ764" s="2" t="n">
        <v>0</v>
      </c>
      <c r="CR764" s="2" t="n">
        <v>49.88</v>
      </c>
      <c r="CS764" s="2" t="n">
        <v>49.17</v>
      </c>
      <c r="CT764" s="2" t="n">
        <v>0</v>
      </c>
      <c r="CU764" s="2" t="n">
        <v>62.32</v>
      </c>
      <c r="CV764" s="2" t="n">
        <v>60.39</v>
      </c>
      <c r="CW764" s="2" t="n">
        <v>0</v>
      </c>
      <c r="CX764" s="2" t="n">
        <v>67.17</v>
      </c>
      <c r="CY764" s="2" t="n">
        <v>67.17</v>
      </c>
      <c r="CZ764" s="2" t="n">
        <v>0</v>
      </c>
      <c r="DA764" s="2" t="n">
        <v>75.76000000000001</v>
      </c>
      <c r="DB764" s="2" t="n">
        <v>75.76000000000001</v>
      </c>
      <c r="DC764" s="2" t="n">
        <v>0</v>
      </c>
      <c r="DD764" s="2" t="n">
        <v>83.03</v>
      </c>
      <c r="DE764" s="2" t="n">
        <v>83.03</v>
      </c>
      <c r="DF764" s="2" t="n">
        <v>0</v>
      </c>
      <c r="DG764" s="2" t="n">
        <v>92.73</v>
      </c>
      <c r="DH764" s="2" t="n">
        <v>92.73</v>
      </c>
      <c r="DI764" s="2" t="n">
        <v>0</v>
      </c>
      <c r="DJ764" s="2" t="n">
        <v>100</v>
      </c>
      <c r="DK764" s="2" t="n">
        <v>100</v>
      </c>
      <c r="DL764" s="2" t="n">
        <v>0</v>
      </c>
      <c r="DM764" s="2" t="n">
        <v>100</v>
      </c>
      <c r="DN764" s="2" t="n">
        <v>100</v>
      </c>
      <c r="DO764" s="2" t="n">
        <v>0</v>
      </c>
      <c r="DP764" s="2" t="n">
        <v>100</v>
      </c>
      <c r="DQ764" s="2" t="n">
        <v>100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18/02/2028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0.8100000000000001</v>
      </c>
      <c r="CA765" s="2" t="n">
        <v>0</v>
      </c>
      <c r="CB765" s="2" t="n">
        <v>0</v>
      </c>
      <c r="CC765" s="2" t="n">
        <v>8.08</v>
      </c>
      <c r="CD765" s="2" t="n">
        <v>8.08</v>
      </c>
      <c r="CE765" s="2" t="n">
        <v>0</v>
      </c>
      <c r="CF765" s="2" t="n">
        <v>18.76</v>
      </c>
      <c r="CG765" s="2" t="n">
        <v>18.76</v>
      </c>
      <c r="CH765" s="2" t="n">
        <v>0</v>
      </c>
      <c r="CI765" s="2" t="n">
        <v>18.76</v>
      </c>
      <c r="CJ765" s="2" t="n">
        <v>18.76</v>
      </c>
      <c r="CK765" s="2" t="n">
        <v>0</v>
      </c>
      <c r="CL765" s="2" t="n">
        <v>25.05</v>
      </c>
      <c r="CM765" s="2" t="n">
        <v>25.71</v>
      </c>
      <c r="CN765" s="2" t="n">
        <v>0</v>
      </c>
      <c r="CO765" s="2" t="n">
        <v>36.24</v>
      </c>
      <c r="CP765" s="2" t="n">
        <v>36.24</v>
      </c>
      <c r="CQ765" s="2" t="n">
        <v>0</v>
      </c>
      <c r="CR765" s="2" t="n">
        <v>49.88</v>
      </c>
      <c r="CS765" s="2" t="n">
        <v>49.17</v>
      </c>
      <c r="CT765" s="2" t="n">
        <v>0</v>
      </c>
      <c r="CU765" s="2" t="n">
        <v>62.32</v>
      </c>
      <c r="CV765" s="2" t="n">
        <v>60.39</v>
      </c>
      <c r="CW765" s="2" t="n">
        <v>0</v>
      </c>
      <c r="CX765" s="2" t="n">
        <v>67.17</v>
      </c>
      <c r="CY765" s="2" t="n">
        <v>67.17</v>
      </c>
      <c r="CZ765" s="2" t="n">
        <v>0</v>
      </c>
      <c r="DA765" s="2" t="n">
        <v>75.76000000000001</v>
      </c>
      <c r="DB765" s="2" t="n">
        <v>75.76000000000001</v>
      </c>
      <c r="DC765" s="2" t="n">
        <v>0</v>
      </c>
      <c r="DD765" s="2" t="n">
        <v>83.03</v>
      </c>
      <c r="DE765" s="2" t="n">
        <v>83.03</v>
      </c>
      <c r="DF765" s="2" t="n">
        <v>0</v>
      </c>
      <c r="DG765" s="2" t="n">
        <v>92.73</v>
      </c>
      <c r="DH765" s="2" t="n">
        <v>92.73</v>
      </c>
      <c r="DI765" s="2" t="n">
        <v>0</v>
      </c>
      <c r="DJ765" s="2" t="n">
        <v>100</v>
      </c>
      <c r="DK765" s="2" t="n">
        <v>100</v>
      </c>
      <c r="DL765" s="2" t="n">
        <v>0</v>
      </c>
      <c r="DM765" s="2" t="n">
        <v>100</v>
      </c>
      <c r="DN765" s="2" t="n">
        <v>100</v>
      </c>
      <c r="DO765" s="2" t="n">
        <v>0</v>
      </c>
      <c r="DP765" s="2" t="n">
        <v>100</v>
      </c>
      <c r="DQ765" s="2" t="n">
        <v>100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18/02/2028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0.8100000000000001</v>
      </c>
      <c r="CA766" s="2" t="n">
        <v>0</v>
      </c>
      <c r="CB766" s="2" t="n">
        <v>0</v>
      </c>
      <c r="CC766" s="2" t="n">
        <v>8.08</v>
      </c>
      <c r="CD766" s="2" t="n">
        <v>8.08</v>
      </c>
      <c r="CE766" s="2" t="n">
        <v>0</v>
      </c>
      <c r="CF766" s="2" t="n">
        <v>18.76</v>
      </c>
      <c r="CG766" s="2" t="n">
        <v>18.76</v>
      </c>
      <c r="CH766" s="2" t="n">
        <v>0</v>
      </c>
      <c r="CI766" s="2" t="n">
        <v>18.76</v>
      </c>
      <c r="CJ766" s="2" t="n">
        <v>18.76</v>
      </c>
      <c r="CK766" s="2" t="n">
        <v>0</v>
      </c>
      <c r="CL766" s="2" t="n">
        <v>25.05</v>
      </c>
      <c r="CM766" s="2" t="n">
        <v>25.71</v>
      </c>
      <c r="CN766" s="2" t="n">
        <v>0</v>
      </c>
      <c r="CO766" s="2" t="n">
        <v>36.24</v>
      </c>
      <c r="CP766" s="2" t="n">
        <v>36.24</v>
      </c>
      <c r="CQ766" s="2" t="n">
        <v>0</v>
      </c>
      <c r="CR766" s="2" t="n">
        <v>49.88</v>
      </c>
      <c r="CS766" s="2" t="n">
        <v>49.17</v>
      </c>
      <c r="CT766" s="2" t="n">
        <v>0</v>
      </c>
      <c r="CU766" s="2" t="n">
        <v>62.32</v>
      </c>
      <c r="CV766" s="2" t="n">
        <v>60.39</v>
      </c>
      <c r="CW766" s="2" t="n">
        <v>0</v>
      </c>
      <c r="CX766" s="2" t="n">
        <v>67.17</v>
      </c>
      <c r="CY766" s="2" t="n">
        <v>67.17</v>
      </c>
      <c r="CZ766" s="2" t="n">
        <v>0</v>
      </c>
      <c r="DA766" s="2" t="n">
        <v>75.76000000000001</v>
      </c>
      <c r="DB766" s="2" t="n">
        <v>75.76000000000001</v>
      </c>
      <c r="DC766" s="2" t="n">
        <v>0</v>
      </c>
      <c r="DD766" s="2" t="n">
        <v>83.03</v>
      </c>
      <c r="DE766" s="2" t="n">
        <v>83.03</v>
      </c>
      <c r="DF766" s="2" t="n">
        <v>0</v>
      </c>
      <c r="DG766" s="2" t="n">
        <v>92.73</v>
      </c>
      <c r="DH766" s="2" t="n">
        <v>92.73</v>
      </c>
      <c r="DI766" s="2" t="n">
        <v>0</v>
      </c>
      <c r="DJ766" s="2" t="n">
        <v>100</v>
      </c>
      <c r="DK766" s="2" t="n">
        <v>100</v>
      </c>
      <c r="DL766" s="2" t="n">
        <v>0</v>
      </c>
      <c r="DM766" s="2" t="n">
        <v>100</v>
      </c>
      <c r="DN766" s="2" t="n">
        <v>100</v>
      </c>
      <c r="DO766" s="2" t="n">
        <v>0</v>
      </c>
      <c r="DP766" s="2" t="n">
        <v>100</v>
      </c>
      <c r="DQ766" s="2" t="n">
        <v>100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18/02/2028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0.8100000000000001</v>
      </c>
      <c r="CA767" s="2" t="n">
        <v>0</v>
      </c>
      <c r="CB767" s="2" t="n">
        <v>0</v>
      </c>
      <c r="CC767" s="2" t="n">
        <v>8.08</v>
      </c>
      <c r="CD767" s="2" t="n">
        <v>8.08</v>
      </c>
      <c r="CE767" s="2" t="n">
        <v>0</v>
      </c>
      <c r="CF767" s="2" t="n">
        <v>18.76</v>
      </c>
      <c r="CG767" s="2" t="n">
        <v>18.76</v>
      </c>
      <c r="CH767" s="2" t="n">
        <v>0</v>
      </c>
      <c r="CI767" s="2" t="n">
        <v>18.76</v>
      </c>
      <c r="CJ767" s="2" t="n">
        <v>18.76</v>
      </c>
      <c r="CK767" s="2" t="n">
        <v>0</v>
      </c>
      <c r="CL767" s="2" t="n">
        <v>25.05</v>
      </c>
      <c r="CM767" s="2" t="n">
        <v>25.71</v>
      </c>
      <c r="CN767" s="2" t="n">
        <v>0</v>
      </c>
      <c r="CO767" s="2" t="n">
        <v>36.24</v>
      </c>
      <c r="CP767" s="2" t="n">
        <v>36.24</v>
      </c>
      <c r="CQ767" s="2" t="n">
        <v>0</v>
      </c>
      <c r="CR767" s="2" t="n">
        <v>49.88</v>
      </c>
      <c r="CS767" s="2" t="n">
        <v>49.17</v>
      </c>
      <c r="CT767" s="2" t="n">
        <v>0</v>
      </c>
      <c r="CU767" s="2" t="n">
        <v>62.32</v>
      </c>
      <c r="CV767" s="2" t="n">
        <v>60.39</v>
      </c>
      <c r="CW767" s="2" t="n">
        <v>0</v>
      </c>
      <c r="CX767" s="2" t="n">
        <v>67.17</v>
      </c>
      <c r="CY767" s="2" t="n">
        <v>67.17</v>
      </c>
      <c r="CZ767" s="2" t="n">
        <v>0</v>
      </c>
      <c r="DA767" s="2" t="n">
        <v>75.76000000000001</v>
      </c>
      <c r="DB767" s="2" t="n">
        <v>75.76000000000001</v>
      </c>
      <c r="DC767" s="2" t="n">
        <v>0</v>
      </c>
      <c r="DD767" s="2" t="n">
        <v>83.03</v>
      </c>
      <c r="DE767" s="2" t="n">
        <v>83.03</v>
      </c>
      <c r="DF767" s="2" t="n">
        <v>0</v>
      </c>
      <c r="DG767" s="2" t="n">
        <v>92.73</v>
      </c>
      <c r="DH767" s="2" t="n">
        <v>92.73</v>
      </c>
      <c r="DI767" s="2" t="n">
        <v>0</v>
      </c>
      <c r="DJ767" s="2" t="n">
        <v>100</v>
      </c>
      <c r="DK767" s="2" t="n">
        <v>100</v>
      </c>
      <c r="DL767" s="2" t="n">
        <v>0</v>
      </c>
      <c r="DM767" s="2" t="n">
        <v>100</v>
      </c>
      <c r="DN767" s="2" t="n">
        <v>100</v>
      </c>
      <c r="DO767" s="2" t="n">
        <v>0</v>
      </c>
      <c r="DP767" s="2" t="n">
        <v>100</v>
      </c>
      <c r="DQ767" s="2" t="n">
        <v>100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18/02/2028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0.8100000000000001</v>
      </c>
      <c r="CA768" s="2" t="n">
        <v>0</v>
      </c>
      <c r="CB768" s="2" t="n">
        <v>0</v>
      </c>
      <c r="CC768" s="2" t="n">
        <v>8.08</v>
      </c>
      <c r="CD768" s="2" t="n">
        <v>8.08</v>
      </c>
      <c r="CE768" s="2" t="n">
        <v>0</v>
      </c>
      <c r="CF768" s="2" t="n">
        <v>18.76</v>
      </c>
      <c r="CG768" s="2" t="n">
        <v>18.76</v>
      </c>
      <c r="CH768" s="2" t="n">
        <v>0</v>
      </c>
      <c r="CI768" s="2" t="n">
        <v>18.76</v>
      </c>
      <c r="CJ768" s="2" t="n">
        <v>18.76</v>
      </c>
      <c r="CK768" s="2" t="n">
        <v>0</v>
      </c>
      <c r="CL768" s="2" t="n">
        <v>25.05</v>
      </c>
      <c r="CM768" s="2" t="n">
        <v>25.71</v>
      </c>
      <c r="CN768" s="2" t="n">
        <v>0</v>
      </c>
      <c r="CO768" s="2" t="n">
        <v>36.24</v>
      </c>
      <c r="CP768" s="2" t="n">
        <v>36.24</v>
      </c>
      <c r="CQ768" s="2" t="n">
        <v>0</v>
      </c>
      <c r="CR768" s="2" t="n">
        <v>49.88</v>
      </c>
      <c r="CS768" s="2" t="n">
        <v>49.17</v>
      </c>
      <c r="CT768" s="2" t="n">
        <v>0</v>
      </c>
      <c r="CU768" s="2" t="n">
        <v>62.32</v>
      </c>
      <c r="CV768" s="2" t="n">
        <v>60.39</v>
      </c>
      <c r="CW768" s="2" t="n">
        <v>0</v>
      </c>
      <c r="CX768" s="2" t="n">
        <v>67.17</v>
      </c>
      <c r="CY768" s="2" t="n">
        <v>67.17</v>
      </c>
      <c r="CZ768" s="2" t="n">
        <v>0</v>
      </c>
      <c r="DA768" s="2" t="n">
        <v>75.76000000000001</v>
      </c>
      <c r="DB768" s="2" t="n">
        <v>75.76000000000001</v>
      </c>
      <c r="DC768" s="2" t="n">
        <v>0</v>
      </c>
      <c r="DD768" s="2" t="n">
        <v>83.03</v>
      </c>
      <c r="DE768" s="2" t="n">
        <v>83.03</v>
      </c>
      <c r="DF768" s="2" t="n">
        <v>0</v>
      </c>
      <c r="DG768" s="2" t="n">
        <v>92.73</v>
      </c>
      <c r="DH768" s="2" t="n">
        <v>92.73</v>
      </c>
      <c r="DI768" s="2" t="n">
        <v>0</v>
      </c>
      <c r="DJ768" s="2" t="n">
        <v>100</v>
      </c>
      <c r="DK768" s="2" t="n">
        <v>100</v>
      </c>
      <c r="DL768" s="2" t="n">
        <v>0</v>
      </c>
      <c r="DM768" s="2" t="n">
        <v>100</v>
      </c>
      <c r="DN768" s="2" t="n">
        <v>100</v>
      </c>
      <c r="DO768" s="2" t="n">
        <v>0</v>
      </c>
      <c r="DP768" s="2" t="n">
        <v>100</v>
      </c>
      <c r="DQ768" s="2" t="n">
        <v>100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18/02/2028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0.8100000000000001</v>
      </c>
      <c r="CA769" s="2" t="n">
        <v>0</v>
      </c>
      <c r="CB769" s="2" t="n">
        <v>0</v>
      </c>
      <c r="CC769" s="2" t="n">
        <v>8.08</v>
      </c>
      <c r="CD769" s="2" t="n">
        <v>8.08</v>
      </c>
      <c r="CE769" s="2" t="n">
        <v>0</v>
      </c>
      <c r="CF769" s="2" t="n">
        <v>18.76</v>
      </c>
      <c r="CG769" s="2" t="n">
        <v>18.76</v>
      </c>
      <c r="CH769" s="2" t="n">
        <v>0</v>
      </c>
      <c r="CI769" s="2" t="n">
        <v>18.76</v>
      </c>
      <c r="CJ769" s="2" t="n">
        <v>18.76</v>
      </c>
      <c r="CK769" s="2" t="n">
        <v>0</v>
      </c>
      <c r="CL769" s="2" t="n">
        <v>25.05</v>
      </c>
      <c r="CM769" s="2" t="n">
        <v>25.71</v>
      </c>
      <c r="CN769" s="2" t="n">
        <v>0</v>
      </c>
      <c r="CO769" s="2" t="n">
        <v>36.24</v>
      </c>
      <c r="CP769" s="2" t="n">
        <v>36.24</v>
      </c>
      <c r="CQ769" s="2" t="n">
        <v>0</v>
      </c>
      <c r="CR769" s="2" t="n">
        <v>49.88</v>
      </c>
      <c r="CS769" s="2" t="n">
        <v>49.17</v>
      </c>
      <c r="CT769" s="2" t="n">
        <v>0</v>
      </c>
      <c r="CU769" s="2" t="n">
        <v>62.32</v>
      </c>
      <c r="CV769" s="2" t="n">
        <v>60.39</v>
      </c>
      <c r="CW769" s="2" t="n">
        <v>0</v>
      </c>
      <c r="CX769" s="2" t="n">
        <v>67.17</v>
      </c>
      <c r="CY769" s="2" t="n">
        <v>67.17</v>
      </c>
      <c r="CZ769" s="2" t="n">
        <v>0</v>
      </c>
      <c r="DA769" s="2" t="n">
        <v>75.76000000000001</v>
      </c>
      <c r="DB769" s="2" t="n">
        <v>75.76000000000001</v>
      </c>
      <c r="DC769" s="2" t="n">
        <v>0</v>
      </c>
      <c r="DD769" s="2" t="n">
        <v>83.03</v>
      </c>
      <c r="DE769" s="2" t="n">
        <v>83.03</v>
      </c>
      <c r="DF769" s="2" t="n">
        <v>0</v>
      </c>
      <c r="DG769" s="2" t="n">
        <v>92.73</v>
      </c>
      <c r="DH769" s="2" t="n">
        <v>92.73</v>
      </c>
      <c r="DI769" s="2" t="n">
        <v>0</v>
      </c>
      <c r="DJ769" s="2" t="n">
        <v>100</v>
      </c>
      <c r="DK769" s="2" t="n">
        <v>100</v>
      </c>
      <c r="DL769" s="2" t="n">
        <v>0</v>
      </c>
      <c r="DM769" s="2" t="n">
        <v>100</v>
      </c>
      <c r="DN769" s="2" t="n">
        <v>100</v>
      </c>
      <c r="DO769" s="2" t="n">
        <v>0</v>
      </c>
      <c r="DP769" s="2" t="n">
        <v>100</v>
      </c>
      <c r="DQ769" s="2" t="n">
        <v>100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18/02/2028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0.8100000000000001</v>
      </c>
      <c r="CA770" s="2" t="n">
        <v>0</v>
      </c>
      <c r="CB770" s="2" t="n">
        <v>0</v>
      </c>
      <c r="CC770" s="2" t="n">
        <v>8.08</v>
      </c>
      <c r="CD770" s="2" t="n">
        <v>8.08</v>
      </c>
      <c r="CE770" s="2" t="n">
        <v>0</v>
      </c>
      <c r="CF770" s="2" t="n">
        <v>18.76</v>
      </c>
      <c r="CG770" s="2" t="n">
        <v>18.76</v>
      </c>
      <c r="CH770" s="2" t="n">
        <v>0</v>
      </c>
      <c r="CI770" s="2" t="n">
        <v>18.76</v>
      </c>
      <c r="CJ770" s="2" t="n">
        <v>18.76</v>
      </c>
      <c r="CK770" s="2" t="n">
        <v>0</v>
      </c>
      <c r="CL770" s="2" t="n">
        <v>25.05</v>
      </c>
      <c r="CM770" s="2" t="n">
        <v>25.71</v>
      </c>
      <c r="CN770" s="2" t="n">
        <v>0</v>
      </c>
      <c r="CO770" s="2" t="n">
        <v>36.24</v>
      </c>
      <c r="CP770" s="2" t="n">
        <v>36.24</v>
      </c>
      <c r="CQ770" s="2" t="n">
        <v>0</v>
      </c>
      <c r="CR770" s="2" t="n">
        <v>49.88</v>
      </c>
      <c r="CS770" s="2" t="n">
        <v>49.17</v>
      </c>
      <c r="CT770" s="2" t="n">
        <v>0</v>
      </c>
      <c r="CU770" s="2" t="n">
        <v>62.32</v>
      </c>
      <c r="CV770" s="2" t="n">
        <v>60.39</v>
      </c>
      <c r="CW770" s="2" t="n">
        <v>0</v>
      </c>
      <c r="CX770" s="2" t="n">
        <v>67.17</v>
      </c>
      <c r="CY770" s="2" t="n">
        <v>67.17</v>
      </c>
      <c r="CZ770" s="2" t="n">
        <v>0</v>
      </c>
      <c r="DA770" s="2" t="n">
        <v>75.76000000000001</v>
      </c>
      <c r="DB770" s="2" t="n">
        <v>75.76000000000001</v>
      </c>
      <c r="DC770" s="2" t="n">
        <v>0</v>
      </c>
      <c r="DD770" s="2" t="n">
        <v>83.03</v>
      </c>
      <c r="DE770" s="2" t="n">
        <v>83.03</v>
      </c>
      <c r="DF770" s="2" t="n">
        <v>0</v>
      </c>
      <c r="DG770" s="2" t="n">
        <v>92.73</v>
      </c>
      <c r="DH770" s="2" t="n">
        <v>92.73</v>
      </c>
      <c r="DI770" s="2" t="n">
        <v>0</v>
      </c>
      <c r="DJ770" s="2" t="n">
        <v>100</v>
      </c>
      <c r="DK770" s="2" t="n">
        <v>100</v>
      </c>
      <c r="DL770" s="2" t="n">
        <v>0</v>
      </c>
      <c r="DM770" s="2" t="n">
        <v>100</v>
      </c>
      <c r="DN770" s="2" t="n">
        <v>100</v>
      </c>
      <c r="DO770" s="2" t="n">
        <v>0</v>
      </c>
      <c r="DP770" s="2" t="n">
        <v>100</v>
      </c>
      <c r="DQ770" s="2" t="n">
        <v>100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18/02/2028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0.8100000000000001</v>
      </c>
      <c r="CA771" s="2" t="n">
        <v>0</v>
      </c>
      <c r="CB771" s="2" t="n">
        <v>0</v>
      </c>
      <c r="CC771" s="2" t="n">
        <v>8.08</v>
      </c>
      <c r="CD771" s="2" t="n">
        <v>8.08</v>
      </c>
      <c r="CE771" s="2" t="n">
        <v>0</v>
      </c>
      <c r="CF771" s="2" t="n">
        <v>18.76</v>
      </c>
      <c r="CG771" s="2" t="n">
        <v>18.76</v>
      </c>
      <c r="CH771" s="2" t="n">
        <v>0</v>
      </c>
      <c r="CI771" s="2" t="n">
        <v>18.76</v>
      </c>
      <c r="CJ771" s="2" t="n">
        <v>18.76</v>
      </c>
      <c r="CK771" s="2" t="n">
        <v>0</v>
      </c>
      <c r="CL771" s="2" t="n">
        <v>25.05</v>
      </c>
      <c r="CM771" s="2" t="n">
        <v>25.71</v>
      </c>
      <c r="CN771" s="2" t="n">
        <v>0</v>
      </c>
      <c r="CO771" s="2" t="n">
        <v>36.24</v>
      </c>
      <c r="CP771" s="2" t="n">
        <v>36.24</v>
      </c>
      <c r="CQ771" s="2" t="n">
        <v>0</v>
      </c>
      <c r="CR771" s="2" t="n">
        <v>49.88</v>
      </c>
      <c r="CS771" s="2" t="n">
        <v>49.17</v>
      </c>
      <c r="CT771" s="2" t="n">
        <v>0</v>
      </c>
      <c r="CU771" s="2" t="n">
        <v>62.32</v>
      </c>
      <c r="CV771" s="2" t="n">
        <v>60.39</v>
      </c>
      <c r="CW771" s="2" t="n">
        <v>0</v>
      </c>
      <c r="CX771" s="2" t="n">
        <v>67.17</v>
      </c>
      <c r="CY771" s="2" t="n">
        <v>67.17</v>
      </c>
      <c r="CZ771" s="2" t="n">
        <v>0</v>
      </c>
      <c r="DA771" s="2" t="n">
        <v>75.76000000000001</v>
      </c>
      <c r="DB771" s="2" t="n">
        <v>75.76000000000001</v>
      </c>
      <c r="DC771" s="2" t="n">
        <v>0</v>
      </c>
      <c r="DD771" s="2" t="n">
        <v>83.03</v>
      </c>
      <c r="DE771" s="2" t="n">
        <v>83.03</v>
      </c>
      <c r="DF771" s="2" t="n">
        <v>0</v>
      </c>
      <c r="DG771" s="2" t="n">
        <v>92.73</v>
      </c>
      <c r="DH771" s="2" t="n">
        <v>92.73</v>
      </c>
      <c r="DI771" s="2" t="n">
        <v>0</v>
      </c>
      <c r="DJ771" s="2" t="n">
        <v>100</v>
      </c>
      <c r="DK771" s="2" t="n">
        <v>100</v>
      </c>
      <c r="DL771" s="2" t="n">
        <v>0</v>
      </c>
      <c r="DM771" s="2" t="n">
        <v>100</v>
      </c>
      <c r="DN771" s="2" t="n">
        <v>100</v>
      </c>
      <c r="DO771" s="2" t="n">
        <v>0</v>
      </c>
      <c r="DP771" s="2" t="n">
        <v>100</v>
      </c>
      <c r="DQ771" s="2" t="n">
        <v>100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18/02/2028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0.8100000000000001</v>
      </c>
      <c r="CA772" s="2" t="n">
        <v>0</v>
      </c>
      <c r="CB772" s="2" t="n">
        <v>0</v>
      </c>
      <c r="CC772" s="2" t="n">
        <v>8.08</v>
      </c>
      <c r="CD772" s="2" t="n">
        <v>8.08</v>
      </c>
      <c r="CE772" s="2" t="n">
        <v>0</v>
      </c>
      <c r="CF772" s="2" t="n">
        <v>18.76</v>
      </c>
      <c r="CG772" s="2" t="n">
        <v>18.76</v>
      </c>
      <c r="CH772" s="2" t="n">
        <v>0</v>
      </c>
      <c r="CI772" s="2" t="n">
        <v>18.76</v>
      </c>
      <c r="CJ772" s="2" t="n">
        <v>18.76</v>
      </c>
      <c r="CK772" s="2" t="n">
        <v>0</v>
      </c>
      <c r="CL772" s="2" t="n">
        <v>25.05</v>
      </c>
      <c r="CM772" s="2" t="n">
        <v>25.71</v>
      </c>
      <c r="CN772" s="2" t="n">
        <v>0</v>
      </c>
      <c r="CO772" s="2" t="n">
        <v>36.24</v>
      </c>
      <c r="CP772" s="2" t="n">
        <v>36.24</v>
      </c>
      <c r="CQ772" s="2" t="n">
        <v>0</v>
      </c>
      <c r="CR772" s="2" t="n">
        <v>49.88</v>
      </c>
      <c r="CS772" s="2" t="n">
        <v>49.17</v>
      </c>
      <c r="CT772" s="2" t="n">
        <v>0</v>
      </c>
      <c r="CU772" s="2" t="n">
        <v>62.32</v>
      </c>
      <c r="CV772" s="2" t="n">
        <v>60.39</v>
      </c>
      <c r="CW772" s="2" t="n">
        <v>0</v>
      </c>
      <c r="CX772" s="2" t="n">
        <v>67.17</v>
      </c>
      <c r="CY772" s="2" t="n">
        <v>67.17</v>
      </c>
      <c r="CZ772" s="2" t="n">
        <v>0</v>
      </c>
      <c r="DA772" s="2" t="n">
        <v>75.76000000000001</v>
      </c>
      <c r="DB772" s="2" t="n">
        <v>75.76000000000001</v>
      </c>
      <c r="DC772" s="2" t="n">
        <v>0</v>
      </c>
      <c r="DD772" s="2" t="n">
        <v>83.03</v>
      </c>
      <c r="DE772" s="2" t="n">
        <v>83.03</v>
      </c>
      <c r="DF772" s="2" t="n">
        <v>0</v>
      </c>
      <c r="DG772" s="2" t="n">
        <v>92.73</v>
      </c>
      <c r="DH772" s="2" t="n">
        <v>92.73</v>
      </c>
      <c r="DI772" s="2" t="n">
        <v>0</v>
      </c>
      <c r="DJ772" s="2" t="n">
        <v>100</v>
      </c>
      <c r="DK772" s="2" t="n">
        <v>100</v>
      </c>
      <c r="DL772" s="2" t="n">
        <v>0</v>
      </c>
      <c r="DM772" s="2" t="n">
        <v>100</v>
      </c>
      <c r="DN772" s="2" t="n">
        <v>100</v>
      </c>
      <c r="DO772" s="2" t="n">
        <v>0</v>
      </c>
      <c r="DP772" s="2" t="n">
        <v>100</v>
      </c>
      <c r="DQ772" s="2" t="n">
        <v>100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18/02/2028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0.8100000000000001</v>
      </c>
      <c r="CA773" s="2" t="n">
        <v>0</v>
      </c>
      <c r="CB773" s="2" t="n">
        <v>0</v>
      </c>
      <c r="CC773" s="2" t="n">
        <v>8.08</v>
      </c>
      <c r="CD773" s="2" t="n">
        <v>8.08</v>
      </c>
      <c r="CE773" s="2" t="n">
        <v>0</v>
      </c>
      <c r="CF773" s="2" t="n">
        <v>18.76</v>
      </c>
      <c r="CG773" s="2" t="n">
        <v>18.76</v>
      </c>
      <c r="CH773" s="2" t="n">
        <v>0</v>
      </c>
      <c r="CI773" s="2" t="n">
        <v>18.76</v>
      </c>
      <c r="CJ773" s="2" t="n">
        <v>18.76</v>
      </c>
      <c r="CK773" s="2" t="n">
        <v>0</v>
      </c>
      <c r="CL773" s="2" t="n">
        <v>25.05</v>
      </c>
      <c r="CM773" s="2" t="n">
        <v>25.71</v>
      </c>
      <c r="CN773" s="2" t="n">
        <v>0</v>
      </c>
      <c r="CO773" s="2" t="n">
        <v>36.24</v>
      </c>
      <c r="CP773" s="2" t="n">
        <v>36.24</v>
      </c>
      <c r="CQ773" s="2" t="n">
        <v>0</v>
      </c>
      <c r="CR773" s="2" t="n">
        <v>49.88</v>
      </c>
      <c r="CS773" s="2" t="n">
        <v>49.17</v>
      </c>
      <c r="CT773" s="2" t="n">
        <v>0</v>
      </c>
      <c r="CU773" s="2" t="n">
        <v>62.32</v>
      </c>
      <c r="CV773" s="2" t="n">
        <v>60.39</v>
      </c>
      <c r="CW773" s="2" t="n">
        <v>0</v>
      </c>
      <c r="CX773" s="2" t="n">
        <v>67.17</v>
      </c>
      <c r="CY773" s="2" t="n">
        <v>67.17</v>
      </c>
      <c r="CZ773" s="2" t="n">
        <v>0</v>
      </c>
      <c r="DA773" s="2" t="n">
        <v>75.76000000000001</v>
      </c>
      <c r="DB773" s="2" t="n">
        <v>75.76000000000001</v>
      </c>
      <c r="DC773" s="2" t="n">
        <v>0</v>
      </c>
      <c r="DD773" s="2" t="n">
        <v>83.03</v>
      </c>
      <c r="DE773" s="2" t="n">
        <v>83.03</v>
      </c>
      <c r="DF773" s="2" t="n">
        <v>0</v>
      </c>
      <c r="DG773" s="2" t="n">
        <v>92.73</v>
      </c>
      <c r="DH773" s="2" t="n">
        <v>92.73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18/02/2028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0.8100000000000001</v>
      </c>
      <c r="CA774" s="2" t="n">
        <v>0</v>
      </c>
      <c r="CB774" s="2" t="n">
        <v>0</v>
      </c>
      <c r="CC774" s="2" t="n">
        <v>8.08</v>
      </c>
      <c r="CD774" s="2" t="n">
        <v>8.08</v>
      </c>
      <c r="CE774" s="2" t="n">
        <v>0</v>
      </c>
      <c r="CF774" s="2" t="n">
        <v>18.76</v>
      </c>
      <c r="CG774" s="2" t="n">
        <v>18.76</v>
      </c>
      <c r="CH774" s="2" t="n">
        <v>0</v>
      </c>
      <c r="CI774" s="2" t="n">
        <v>18.76</v>
      </c>
      <c r="CJ774" s="2" t="n">
        <v>18.76</v>
      </c>
      <c r="CK774" s="2" t="n">
        <v>0</v>
      </c>
      <c r="CL774" s="2" t="n">
        <v>25.05</v>
      </c>
      <c r="CM774" s="2" t="n">
        <v>25.71</v>
      </c>
      <c r="CN774" s="2" t="n">
        <v>0</v>
      </c>
      <c r="CO774" s="2" t="n">
        <v>36.24</v>
      </c>
      <c r="CP774" s="2" t="n">
        <v>36.24</v>
      </c>
      <c r="CQ774" s="2" t="n">
        <v>0</v>
      </c>
      <c r="CR774" s="2" t="n">
        <v>49.88</v>
      </c>
      <c r="CS774" s="2" t="n">
        <v>49.17</v>
      </c>
      <c r="CT774" s="2" t="n">
        <v>0</v>
      </c>
      <c r="CU774" s="2" t="n">
        <v>62.32</v>
      </c>
      <c r="CV774" s="2" t="n">
        <v>60.39</v>
      </c>
      <c r="CW774" s="2" t="n">
        <v>0</v>
      </c>
      <c r="CX774" s="2" t="n">
        <v>67.17</v>
      </c>
      <c r="CY774" s="2" t="n">
        <v>67.17</v>
      </c>
      <c r="CZ774" s="2" t="n">
        <v>0</v>
      </c>
      <c r="DA774" s="2" t="n">
        <v>75.76000000000001</v>
      </c>
      <c r="DB774" s="2" t="n">
        <v>75.76000000000001</v>
      </c>
      <c r="DC774" s="2" t="n">
        <v>0</v>
      </c>
      <c r="DD774" s="2" t="n">
        <v>83.03</v>
      </c>
      <c r="DE774" s="2" t="n">
        <v>83.03</v>
      </c>
      <c r="DF774" s="2" t="n">
        <v>0</v>
      </c>
      <c r="DG774" s="2" t="n">
        <v>92.73</v>
      </c>
      <c r="DH774" s="2" t="n">
        <v>92.73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18/02/2028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0.8100000000000001</v>
      </c>
      <c r="CA775" s="2" t="n">
        <v>0</v>
      </c>
      <c r="CB775" s="2" t="n">
        <v>0</v>
      </c>
      <c r="CC775" s="2" t="n">
        <v>8.08</v>
      </c>
      <c r="CD775" s="2" t="n">
        <v>8.08</v>
      </c>
      <c r="CE775" s="2" t="n">
        <v>0</v>
      </c>
      <c r="CF775" s="2" t="n">
        <v>18.76</v>
      </c>
      <c r="CG775" s="2" t="n">
        <v>18.76</v>
      </c>
      <c r="CH775" s="2" t="n">
        <v>0</v>
      </c>
      <c r="CI775" s="2" t="n">
        <v>18.76</v>
      </c>
      <c r="CJ775" s="2" t="n">
        <v>18.76</v>
      </c>
      <c r="CK775" s="2" t="n">
        <v>0</v>
      </c>
      <c r="CL775" s="2" t="n">
        <v>25.05</v>
      </c>
      <c r="CM775" s="2" t="n">
        <v>25.71</v>
      </c>
      <c r="CN775" s="2" t="n">
        <v>0</v>
      </c>
      <c r="CO775" s="2" t="n">
        <v>36.24</v>
      </c>
      <c r="CP775" s="2" t="n">
        <v>36.24</v>
      </c>
      <c r="CQ775" s="2" t="n">
        <v>0</v>
      </c>
      <c r="CR775" s="2" t="n">
        <v>49.88</v>
      </c>
      <c r="CS775" s="2" t="n">
        <v>49.17</v>
      </c>
      <c r="CT775" s="2" t="n">
        <v>0</v>
      </c>
      <c r="CU775" s="2" t="n">
        <v>62.32</v>
      </c>
      <c r="CV775" s="2" t="n">
        <v>60.39</v>
      </c>
      <c r="CW775" s="2" t="n">
        <v>0</v>
      </c>
      <c r="CX775" s="2" t="n">
        <v>67.17</v>
      </c>
      <c r="CY775" s="2" t="n">
        <v>67.17</v>
      </c>
      <c r="CZ775" s="2" t="n">
        <v>0</v>
      </c>
      <c r="DA775" s="2" t="n">
        <v>75.76000000000001</v>
      </c>
      <c r="DB775" s="2" t="n">
        <v>75.76000000000001</v>
      </c>
      <c r="DC775" s="2" t="n">
        <v>0</v>
      </c>
      <c r="DD775" s="2" t="n">
        <v>83.03</v>
      </c>
      <c r="DE775" s="2" t="n">
        <v>83.03</v>
      </c>
      <c r="DF775" s="2" t="n">
        <v>0</v>
      </c>
      <c r="DG775" s="2" t="n">
        <v>92.73</v>
      </c>
      <c r="DH775" s="2" t="n">
        <v>92.73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18/02/2028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0.8100000000000001</v>
      </c>
      <c r="CA776" s="2" t="n">
        <v>0</v>
      </c>
      <c r="CB776" s="2" t="n">
        <v>0</v>
      </c>
      <c r="CC776" s="2" t="n">
        <v>8.08</v>
      </c>
      <c r="CD776" s="2" t="n">
        <v>8.08</v>
      </c>
      <c r="CE776" s="2" t="n">
        <v>0</v>
      </c>
      <c r="CF776" s="2" t="n">
        <v>18.76</v>
      </c>
      <c r="CG776" s="2" t="n">
        <v>18.76</v>
      </c>
      <c r="CH776" s="2" t="n">
        <v>0</v>
      </c>
      <c r="CI776" s="2" t="n">
        <v>18.76</v>
      </c>
      <c r="CJ776" s="2" t="n">
        <v>18.76</v>
      </c>
      <c r="CK776" s="2" t="n">
        <v>0</v>
      </c>
      <c r="CL776" s="2" t="n">
        <v>25.05</v>
      </c>
      <c r="CM776" s="2" t="n">
        <v>25.71</v>
      </c>
      <c r="CN776" s="2" t="n">
        <v>0</v>
      </c>
      <c r="CO776" s="2" t="n">
        <v>36.24</v>
      </c>
      <c r="CP776" s="2" t="n">
        <v>36.24</v>
      </c>
      <c r="CQ776" s="2" t="n">
        <v>0</v>
      </c>
      <c r="CR776" s="2" t="n">
        <v>49.88</v>
      </c>
      <c r="CS776" s="2" t="n">
        <v>49.17</v>
      </c>
      <c r="CT776" s="2" t="n">
        <v>0</v>
      </c>
      <c r="CU776" s="2" t="n">
        <v>62.32</v>
      </c>
      <c r="CV776" s="2" t="n">
        <v>60.39</v>
      </c>
      <c r="CW776" s="2" t="n">
        <v>0</v>
      </c>
      <c r="CX776" s="2" t="n">
        <v>67.17</v>
      </c>
      <c r="CY776" s="2" t="n">
        <v>67.17</v>
      </c>
      <c r="CZ776" s="2" t="n">
        <v>0</v>
      </c>
      <c r="DA776" s="2" t="n">
        <v>75.76000000000001</v>
      </c>
      <c r="DB776" s="2" t="n">
        <v>75.76000000000001</v>
      </c>
      <c r="DC776" s="2" t="n">
        <v>0</v>
      </c>
      <c r="DD776" s="2" t="n">
        <v>83.03</v>
      </c>
      <c r="DE776" s="2" t="n">
        <v>83.03</v>
      </c>
      <c r="DF776" s="2" t="n">
        <v>0</v>
      </c>
      <c r="DG776" s="2" t="n">
        <v>92.73</v>
      </c>
      <c r="DH776" s="2" t="n">
        <v>92.73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18/02/2028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0.8100000000000001</v>
      </c>
      <c r="CA777" s="2" t="n">
        <v>0</v>
      </c>
      <c r="CB777" s="2" t="n">
        <v>0</v>
      </c>
      <c r="CC777" s="2" t="n">
        <v>8.08</v>
      </c>
      <c r="CD777" s="2" t="n">
        <v>8.08</v>
      </c>
      <c r="CE777" s="2" t="n">
        <v>0</v>
      </c>
      <c r="CF777" s="2" t="n">
        <v>18.76</v>
      </c>
      <c r="CG777" s="2" t="n">
        <v>18.76</v>
      </c>
      <c r="CH777" s="2" t="n">
        <v>0</v>
      </c>
      <c r="CI777" s="2" t="n">
        <v>18.76</v>
      </c>
      <c r="CJ777" s="2" t="n">
        <v>18.76</v>
      </c>
      <c r="CK777" s="2" t="n">
        <v>0</v>
      </c>
      <c r="CL777" s="2" t="n">
        <v>25.05</v>
      </c>
      <c r="CM777" s="2" t="n">
        <v>25.71</v>
      </c>
      <c r="CN777" s="2" t="n">
        <v>0</v>
      </c>
      <c r="CO777" s="2" t="n">
        <v>36.24</v>
      </c>
      <c r="CP777" s="2" t="n">
        <v>36.24</v>
      </c>
      <c r="CQ777" s="2" t="n">
        <v>0</v>
      </c>
      <c r="CR777" s="2" t="n">
        <v>49.88</v>
      </c>
      <c r="CS777" s="2" t="n">
        <v>49.17</v>
      </c>
      <c r="CT777" s="2" t="n">
        <v>0</v>
      </c>
      <c r="CU777" s="2" t="n">
        <v>62.32</v>
      </c>
      <c r="CV777" s="2" t="n">
        <v>60.39</v>
      </c>
      <c r="CW777" s="2" t="n">
        <v>0</v>
      </c>
      <c r="CX777" s="2" t="n">
        <v>67.17</v>
      </c>
      <c r="CY777" s="2" t="n">
        <v>67.17</v>
      </c>
      <c r="CZ777" s="2" t="n">
        <v>0</v>
      </c>
      <c r="DA777" s="2" t="n">
        <v>75.76000000000001</v>
      </c>
      <c r="DB777" s="2" t="n">
        <v>75.76000000000001</v>
      </c>
      <c r="DC777" s="2" t="n">
        <v>0</v>
      </c>
      <c r="DD777" s="2" t="n">
        <v>83.03</v>
      </c>
      <c r="DE777" s="2" t="n">
        <v>83.03</v>
      </c>
      <c r="DF777" s="2" t="n">
        <v>0</v>
      </c>
      <c r="DG777" s="2" t="n">
        <v>92.73</v>
      </c>
      <c r="DH777" s="2" t="n">
        <v>92.73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18/02/2028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0.8100000000000001</v>
      </c>
      <c r="CA778" s="2" t="n">
        <v>0</v>
      </c>
      <c r="CB778" s="2" t="n">
        <v>0</v>
      </c>
      <c r="CC778" s="2" t="n">
        <v>8.08</v>
      </c>
      <c r="CD778" s="2" t="n">
        <v>8.08</v>
      </c>
      <c r="CE778" s="2" t="n">
        <v>0</v>
      </c>
      <c r="CF778" s="2" t="n">
        <v>18.76</v>
      </c>
      <c r="CG778" s="2" t="n">
        <v>18.76</v>
      </c>
      <c r="CH778" s="2" t="n">
        <v>0</v>
      </c>
      <c r="CI778" s="2" t="n">
        <v>18.76</v>
      </c>
      <c r="CJ778" s="2" t="n">
        <v>18.76</v>
      </c>
      <c r="CK778" s="2" t="n">
        <v>0</v>
      </c>
      <c r="CL778" s="2" t="n">
        <v>25.05</v>
      </c>
      <c r="CM778" s="2" t="n">
        <v>25.71</v>
      </c>
      <c r="CN778" s="2" t="n">
        <v>0</v>
      </c>
      <c r="CO778" s="2" t="n">
        <v>36.24</v>
      </c>
      <c r="CP778" s="2" t="n">
        <v>36.24</v>
      </c>
      <c r="CQ778" s="2" t="n">
        <v>0</v>
      </c>
      <c r="CR778" s="2" t="n">
        <v>49.88</v>
      </c>
      <c r="CS778" s="2" t="n">
        <v>49.17</v>
      </c>
      <c r="CT778" s="2" t="n">
        <v>0</v>
      </c>
      <c r="CU778" s="2" t="n">
        <v>62.32</v>
      </c>
      <c r="CV778" s="2" t="n">
        <v>60.39</v>
      </c>
      <c r="CW778" s="2" t="n">
        <v>0</v>
      </c>
      <c r="CX778" s="2" t="n">
        <v>67.17</v>
      </c>
      <c r="CY778" s="2" t="n">
        <v>67.17</v>
      </c>
      <c r="CZ778" s="2" t="n">
        <v>0</v>
      </c>
      <c r="DA778" s="2" t="n">
        <v>75.76000000000001</v>
      </c>
      <c r="DB778" s="2" t="n">
        <v>75.76000000000001</v>
      </c>
      <c r="DC778" s="2" t="n">
        <v>0</v>
      </c>
      <c r="DD778" s="2" t="n">
        <v>83.03</v>
      </c>
      <c r="DE778" s="2" t="n">
        <v>83.03</v>
      </c>
      <c r="DF778" s="2" t="n">
        <v>0</v>
      </c>
      <c r="DG778" s="2" t="n">
        <v>92.73</v>
      </c>
      <c r="DH778" s="2" t="n">
        <v>92.73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18/02/2028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0.8100000000000001</v>
      </c>
      <c r="CA779" s="2" t="n">
        <v>0</v>
      </c>
      <c r="CB779" s="2" t="n">
        <v>0</v>
      </c>
      <c r="CC779" s="2" t="n">
        <v>8.08</v>
      </c>
      <c r="CD779" s="2" t="n">
        <v>8.08</v>
      </c>
      <c r="CE779" s="2" t="n">
        <v>0</v>
      </c>
      <c r="CF779" s="2" t="n">
        <v>18.76</v>
      </c>
      <c r="CG779" s="2" t="n">
        <v>18.76</v>
      </c>
      <c r="CH779" s="2" t="n">
        <v>0</v>
      </c>
      <c r="CI779" s="2" t="n">
        <v>18.76</v>
      </c>
      <c r="CJ779" s="2" t="n">
        <v>18.76</v>
      </c>
      <c r="CK779" s="2" t="n">
        <v>0</v>
      </c>
      <c r="CL779" s="2" t="n">
        <v>25.05</v>
      </c>
      <c r="CM779" s="2" t="n">
        <v>25.71</v>
      </c>
      <c r="CN779" s="2" t="n">
        <v>0</v>
      </c>
      <c r="CO779" s="2" t="n">
        <v>36.24</v>
      </c>
      <c r="CP779" s="2" t="n">
        <v>36.24</v>
      </c>
      <c r="CQ779" s="2" t="n">
        <v>0</v>
      </c>
      <c r="CR779" s="2" t="n">
        <v>49.88</v>
      </c>
      <c r="CS779" s="2" t="n">
        <v>49.17</v>
      </c>
      <c r="CT779" s="2" t="n">
        <v>0</v>
      </c>
      <c r="CU779" s="2" t="n">
        <v>62.32</v>
      </c>
      <c r="CV779" s="2" t="n">
        <v>60.39</v>
      </c>
      <c r="CW779" s="2" t="n">
        <v>0</v>
      </c>
      <c r="CX779" s="2" t="n">
        <v>67.17</v>
      </c>
      <c r="CY779" s="2" t="n">
        <v>67.17</v>
      </c>
      <c r="CZ779" s="2" t="n">
        <v>0</v>
      </c>
      <c r="DA779" s="2" t="n">
        <v>75.76000000000001</v>
      </c>
      <c r="DB779" s="2" t="n">
        <v>75.76000000000001</v>
      </c>
      <c r="DC779" s="2" t="n">
        <v>0</v>
      </c>
      <c r="DD779" s="2" t="n">
        <v>83.03</v>
      </c>
      <c r="DE779" s="2" t="n">
        <v>83.03</v>
      </c>
      <c r="DF779" s="2" t="n">
        <v>0</v>
      </c>
      <c r="DG779" s="2" t="n">
        <v>92.73</v>
      </c>
      <c r="DH779" s="2" t="n">
        <v>92.73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18/02/2028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0.8100000000000001</v>
      </c>
      <c r="CA780" s="2" t="n">
        <v>0</v>
      </c>
      <c r="CB780" s="2" t="n">
        <v>0</v>
      </c>
      <c r="CC780" s="2" t="n">
        <v>8.08</v>
      </c>
      <c r="CD780" s="2" t="n">
        <v>8.08</v>
      </c>
      <c r="CE780" s="2" t="n">
        <v>0</v>
      </c>
      <c r="CF780" s="2" t="n">
        <v>18.76</v>
      </c>
      <c r="CG780" s="2" t="n">
        <v>18.76</v>
      </c>
      <c r="CH780" s="2" t="n">
        <v>0</v>
      </c>
      <c r="CI780" s="2" t="n">
        <v>18.76</v>
      </c>
      <c r="CJ780" s="2" t="n">
        <v>18.76</v>
      </c>
      <c r="CK780" s="2" t="n">
        <v>0</v>
      </c>
      <c r="CL780" s="2" t="n">
        <v>25.05</v>
      </c>
      <c r="CM780" s="2" t="n">
        <v>25.71</v>
      </c>
      <c r="CN780" s="2" t="n">
        <v>0</v>
      </c>
      <c r="CO780" s="2" t="n">
        <v>36.24</v>
      </c>
      <c r="CP780" s="2" t="n">
        <v>36.24</v>
      </c>
      <c r="CQ780" s="2" t="n">
        <v>0</v>
      </c>
      <c r="CR780" s="2" t="n">
        <v>49.88</v>
      </c>
      <c r="CS780" s="2" t="n">
        <v>49.17</v>
      </c>
      <c r="CT780" s="2" t="n">
        <v>0</v>
      </c>
      <c r="CU780" s="2" t="n">
        <v>62.32</v>
      </c>
      <c r="CV780" s="2" t="n">
        <v>60.39</v>
      </c>
      <c r="CW780" s="2" t="n">
        <v>0</v>
      </c>
      <c r="CX780" s="2" t="n">
        <v>67.17</v>
      </c>
      <c r="CY780" s="2" t="n">
        <v>67.17</v>
      </c>
      <c r="CZ780" s="2" t="n">
        <v>0</v>
      </c>
      <c r="DA780" s="2" t="n">
        <v>75.76000000000001</v>
      </c>
      <c r="DB780" s="2" t="n">
        <v>75.76000000000001</v>
      </c>
      <c r="DC780" s="2" t="n">
        <v>0</v>
      </c>
      <c r="DD780" s="2" t="n">
        <v>83.03</v>
      </c>
      <c r="DE780" s="2" t="n">
        <v>83.03</v>
      </c>
      <c r="DF780" s="2" t="n">
        <v>0</v>
      </c>
      <c r="DG780" s="2" t="n">
        <v>92.73</v>
      </c>
      <c r="DH780" s="2" t="n">
        <v>92.73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18/02/2028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0.8100000000000001</v>
      </c>
      <c r="CA781" s="2" t="n">
        <v>0</v>
      </c>
      <c r="CB781" s="2" t="n">
        <v>0</v>
      </c>
      <c r="CC781" s="2" t="n">
        <v>8.08</v>
      </c>
      <c r="CD781" s="2" t="n">
        <v>8.08</v>
      </c>
      <c r="CE781" s="2" t="n">
        <v>0</v>
      </c>
      <c r="CF781" s="2" t="n">
        <v>18.76</v>
      </c>
      <c r="CG781" s="2" t="n">
        <v>18.76</v>
      </c>
      <c r="CH781" s="2" t="n">
        <v>0</v>
      </c>
      <c r="CI781" s="2" t="n">
        <v>18.76</v>
      </c>
      <c r="CJ781" s="2" t="n">
        <v>18.76</v>
      </c>
      <c r="CK781" s="2" t="n">
        <v>0</v>
      </c>
      <c r="CL781" s="2" t="n">
        <v>25.05</v>
      </c>
      <c r="CM781" s="2" t="n">
        <v>25.71</v>
      </c>
      <c r="CN781" s="2" t="n">
        <v>0</v>
      </c>
      <c r="CO781" s="2" t="n">
        <v>36.24</v>
      </c>
      <c r="CP781" s="2" t="n">
        <v>36.24</v>
      </c>
      <c r="CQ781" s="2" t="n">
        <v>0</v>
      </c>
      <c r="CR781" s="2" t="n">
        <v>49.88</v>
      </c>
      <c r="CS781" s="2" t="n">
        <v>49.17</v>
      </c>
      <c r="CT781" s="2" t="n">
        <v>0</v>
      </c>
      <c r="CU781" s="2" t="n">
        <v>62.32</v>
      </c>
      <c r="CV781" s="2" t="n">
        <v>60.39</v>
      </c>
      <c r="CW781" s="2" t="n">
        <v>0</v>
      </c>
      <c r="CX781" s="2" t="n">
        <v>67.17</v>
      </c>
      <c r="CY781" s="2" t="n">
        <v>67.17</v>
      </c>
      <c r="CZ781" s="2" t="n">
        <v>0</v>
      </c>
      <c r="DA781" s="2" t="n">
        <v>75.76000000000001</v>
      </c>
      <c r="DB781" s="2" t="n">
        <v>75.76000000000001</v>
      </c>
      <c r="DC781" s="2" t="n">
        <v>0</v>
      </c>
      <c r="DD781" s="2" t="n">
        <v>83.03</v>
      </c>
      <c r="DE781" s="2" t="n">
        <v>83.03</v>
      </c>
      <c r="DF781" s="2" t="n">
        <v>0</v>
      </c>
      <c r="DG781" s="2" t="n">
        <v>92.73</v>
      </c>
      <c r="DH781" s="2" t="n">
        <v>92.73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18/02/2028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0.8100000000000001</v>
      </c>
      <c r="CA782" s="2" t="n">
        <v>0</v>
      </c>
      <c r="CB782" s="2" t="n">
        <v>0</v>
      </c>
      <c r="CC782" s="2" t="n">
        <v>8.08</v>
      </c>
      <c r="CD782" s="2" t="n">
        <v>8.08</v>
      </c>
      <c r="CE782" s="2" t="n">
        <v>0</v>
      </c>
      <c r="CF782" s="2" t="n">
        <v>18.76</v>
      </c>
      <c r="CG782" s="2" t="n">
        <v>18.76</v>
      </c>
      <c r="CH782" s="2" t="n">
        <v>0</v>
      </c>
      <c r="CI782" s="2" t="n">
        <v>18.76</v>
      </c>
      <c r="CJ782" s="2" t="n">
        <v>18.76</v>
      </c>
      <c r="CK782" s="2" t="n">
        <v>0</v>
      </c>
      <c r="CL782" s="2" t="n">
        <v>25.05</v>
      </c>
      <c r="CM782" s="2" t="n">
        <v>25.71</v>
      </c>
      <c r="CN782" s="2" t="n">
        <v>0</v>
      </c>
      <c r="CO782" s="2" t="n">
        <v>36.24</v>
      </c>
      <c r="CP782" s="2" t="n">
        <v>36.24</v>
      </c>
      <c r="CQ782" s="2" t="n">
        <v>0</v>
      </c>
      <c r="CR782" s="2" t="n">
        <v>49.88</v>
      </c>
      <c r="CS782" s="2" t="n">
        <v>49.17</v>
      </c>
      <c r="CT782" s="2" t="n">
        <v>0</v>
      </c>
      <c r="CU782" s="2" t="n">
        <v>62.32</v>
      </c>
      <c r="CV782" s="2" t="n">
        <v>60.39</v>
      </c>
      <c r="CW782" s="2" t="n">
        <v>0</v>
      </c>
      <c r="CX782" s="2" t="n">
        <v>67.17</v>
      </c>
      <c r="CY782" s="2" t="n">
        <v>67.17</v>
      </c>
      <c r="CZ782" s="2" t="n">
        <v>0</v>
      </c>
      <c r="DA782" s="2" t="n">
        <v>75.76000000000001</v>
      </c>
      <c r="DB782" s="2" t="n">
        <v>75.76000000000001</v>
      </c>
      <c r="DC782" s="2" t="n">
        <v>0</v>
      </c>
      <c r="DD782" s="2" t="n">
        <v>83.03</v>
      </c>
      <c r="DE782" s="2" t="n">
        <v>83.03</v>
      </c>
      <c r="DF782" s="2" t="n">
        <v>0</v>
      </c>
      <c r="DG782" s="2" t="n">
        <v>92.73</v>
      </c>
      <c r="DH782" s="2" t="n">
        <v>92.73</v>
      </c>
      <c r="DI782" s="2" t="n">
        <v>0</v>
      </c>
      <c r="DJ782" s="2" t="n">
        <v>100</v>
      </c>
      <c r="DK782" s="2" t="n">
        <v>100</v>
      </c>
      <c r="DL782" s="2" t="n">
        <v>0</v>
      </c>
      <c r="DM782" s="2" t="n">
        <v>100</v>
      </c>
      <c r="DN782" s="2" t="n">
        <v>100</v>
      </c>
      <c r="DO782" s="2" t="n">
        <v>0</v>
      </c>
      <c r="DP782" s="2" t="n">
        <v>100</v>
      </c>
      <c r="DQ782" s="2" t="n">
        <v>100</v>
      </c>
      <c r="DR782" s="2" t="n">
        <v>0</v>
      </c>
      <c r="DS782" s="2" t="n">
        <v>100</v>
      </c>
      <c r="DT782" s="2" t="n">
        <v>100</v>
      </c>
      <c r="DU782" s="2" t="n">
        <v>0</v>
      </c>
      <c r="DV782" s="2" t="n">
        <v>100</v>
      </c>
      <c r="DW782" s="2" t="n">
        <v>100</v>
      </c>
      <c r="DX782" s="2" t="n">
        <v>0</v>
      </c>
      <c r="DY782" s="2" t="n">
        <v>100</v>
      </c>
      <c r="DZ782" s="2" t="n">
        <v>100</v>
      </c>
      <c r="EA782" s="2" t="n">
        <v>0</v>
      </c>
      <c r="EB782" s="2" t="n">
        <v>100</v>
      </c>
      <c r="EC782" s="2" t="n">
        <v>100</v>
      </c>
      <c r="ED782" s="2" t="n">
        <v>0</v>
      </c>
      <c r="EE782" s="2" t="n">
        <v>100</v>
      </c>
      <c r="EF782" s="2" t="n">
        <v>100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18/02/2028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0.8100000000000001</v>
      </c>
      <c r="CA783" s="2" t="n">
        <v>0</v>
      </c>
      <c r="CB783" s="2" t="n">
        <v>0</v>
      </c>
      <c r="CC783" s="2" t="n">
        <v>8.08</v>
      </c>
      <c r="CD783" s="2" t="n">
        <v>8.08</v>
      </c>
      <c r="CE783" s="2" t="n">
        <v>0</v>
      </c>
      <c r="CF783" s="2" t="n">
        <v>18.76</v>
      </c>
      <c r="CG783" s="2" t="n">
        <v>18.76</v>
      </c>
      <c r="CH783" s="2" t="n">
        <v>0</v>
      </c>
      <c r="CI783" s="2" t="n">
        <v>18.76</v>
      </c>
      <c r="CJ783" s="2" t="n">
        <v>18.76</v>
      </c>
      <c r="CK783" s="2" t="n">
        <v>0</v>
      </c>
      <c r="CL783" s="2" t="n">
        <v>25.05</v>
      </c>
      <c r="CM783" s="2" t="n">
        <v>25.71</v>
      </c>
      <c r="CN783" s="2" t="n">
        <v>0</v>
      </c>
      <c r="CO783" s="2" t="n">
        <v>36.24</v>
      </c>
      <c r="CP783" s="2" t="n">
        <v>36.24</v>
      </c>
      <c r="CQ783" s="2" t="n">
        <v>0</v>
      </c>
      <c r="CR783" s="2" t="n">
        <v>49.88</v>
      </c>
      <c r="CS783" s="2" t="n">
        <v>49.17</v>
      </c>
      <c r="CT783" s="2" t="n">
        <v>0</v>
      </c>
      <c r="CU783" s="2" t="n">
        <v>62.32</v>
      </c>
      <c r="CV783" s="2" t="n">
        <v>60.39</v>
      </c>
      <c r="CW783" s="2" t="n">
        <v>0</v>
      </c>
      <c r="CX783" s="2" t="n">
        <v>67.17</v>
      </c>
      <c r="CY783" s="2" t="n">
        <v>67.17</v>
      </c>
      <c r="CZ783" s="2" t="n">
        <v>0</v>
      </c>
      <c r="DA783" s="2" t="n">
        <v>75.76000000000001</v>
      </c>
      <c r="DB783" s="2" t="n">
        <v>75.76000000000001</v>
      </c>
      <c r="DC783" s="2" t="n">
        <v>0</v>
      </c>
      <c r="DD783" s="2" t="n">
        <v>83.03</v>
      </c>
      <c r="DE783" s="2" t="n">
        <v>83.03</v>
      </c>
      <c r="DF783" s="2" t="n">
        <v>0</v>
      </c>
      <c r="DG783" s="2" t="n">
        <v>92.73</v>
      </c>
      <c r="DH783" s="2" t="n">
        <v>92.73</v>
      </c>
      <c r="DI783" s="2" t="n">
        <v>0</v>
      </c>
      <c r="DJ783" s="2" t="n">
        <v>100</v>
      </c>
      <c r="DK783" s="2" t="n">
        <v>100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18/02/2028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0.8100000000000001</v>
      </c>
      <c r="CA784" s="2" t="n">
        <v>0</v>
      </c>
      <c r="CB784" s="2" t="n">
        <v>0</v>
      </c>
      <c r="CC784" s="2" t="n">
        <v>8.08</v>
      </c>
      <c r="CD784" s="2" t="n">
        <v>8.08</v>
      </c>
      <c r="CE784" s="2" t="n">
        <v>0</v>
      </c>
      <c r="CF784" s="2" t="n">
        <v>18.76</v>
      </c>
      <c r="CG784" s="2" t="n">
        <v>18.76</v>
      </c>
      <c r="CH784" s="2" t="n">
        <v>0</v>
      </c>
      <c r="CI784" s="2" t="n">
        <v>18.76</v>
      </c>
      <c r="CJ784" s="2" t="n">
        <v>18.76</v>
      </c>
      <c r="CK784" s="2" t="n">
        <v>0</v>
      </c>
      <c r="CL784" s="2" t="n">
        <v>25.05</v>
      </c>
      <c r="CM784" s="2" t="n">
        <v>25.71</v>
      </c>
      <c r="CN784" s="2" t="n">
        <v>0</v>
      </c>
      <c r="CO784" s="2" t="n">
        <v>36.24</v>
      </c>
      <c r="CP784" s="2" t="n">
        <v>36.24</v>
      </c>
      <c r="CQ784" s="2" t="n">
        <v>0</v>
      </c>
      <c r="CR784" s="2" t="n">
        <v>49.88</v>
      </c>
      <c r="CS784" s="2" t="n">
        <v>49.17</v>
      </c>
      <c r="CT784" s="2" t="n">
        <v>0</v>
      </c>
      <c r="CU784" s="2" t="n">
        <v>62.32</v>
      </c>
      <c r="CV784" s="2" t="n">
        <v>60.39</v>
      </c>
      <c r="CW784" s="2" t="n">
        <v>0</v>
      </c>
      <c r="CX784" s="2" t="n">
        <v>67.17</v>
      </c>
      <c r="CY784" s="2" t="n">
        <v>67.17</v>
      </c>
      <c r="CZ784" s="2" t="n">
        <v>0</v>
      </c>
      <c r="DA784" s="2" t="n">
        <v>75.76000000000001</v>
      </c>
      <c r="DB784" s="2" t="n">
        <v>75.76000000000001</v>
      </c>
      <c r="DC784" s="2" t="n">
        <v>0</v>
      </c>
      <c r="DD784" s="2" t="n">
        <v>83.03</v>
      </c>
      <c r="DE784" s="2" t="n">
        <v>83.03</v>
      </c>
      <c r="DF784" s="2" t="n">
        <v>0</v>
      </c>
      <c r="DG784" s="2" t="n">
        <v>92.73</v>
      </c>
      <c r="DH784" s="2" t="n">
        <v>92.73</v>
      </c>
      <c r="DI784" s="2" t="n">
        <v>0</v>
      </c>
      <c r="DJ784" s="2" t="n">
        <v>100</v>
      </c>
      <c r="DK784" s="2" t="n">
        <v>100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18/02/2028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0.8100000000000001</v>
      </c>
      <c r="CA785" s="2" t="n">
        <v>0</v>
      </c>
      <c r="CB785" s="2" t="n">
        <v>0</v>
      </c>
      <c r="CC785" s="2" t="n">
        <v>8.08</v>
      </c>
      <c r="CD785" s="2" t="n">
        <v>8.08</v>
      </c>
      <c r="CE785" s="2" t="n">
        <v>0</v>
      </c>
      <c r="CF785" s="2" t="n">
        <v>18.76</v>
      </c>
      <c r="CG785" s="2" t="n">
        <v>18.76</v>
      </c>
      <c r="CH785" s="2" t="n">
        <v>0</v>
      </c>
      <c r="CI785" s="2" t="n">
        <v>18.76</v>
      </c>
      <c r="CJ785" s="2" t="n">
        <v>18.76</v>
      </c>
      <c r="CK785" s="2" t="n">
        <v>0</v>
      </c>
      <c r="CL785" s="2" t="n">
        <v>25.05</v>
      </c>
      <c r="CM785" s="2" t="n">
        <v>25.71</v>
      </c>
      <c r="CN785" s="2" t="n">
        <v>0</v>
      </c>
      <c r="CO785" s="2" t="n">
        <v>36.24</v>
      </c>
      <c r="CP785" s="2" t="n">
        <v>36.24</v>
      </c>
      <c r="CQ785" s="2" t="n">
        <v>0</v>
      </c>
      <c r="CR785" s="2" t="n">
        <v>49.88</v>
      </c>
      <c r="CS785" s="2" t="n">
        <v>49.17</v>
      </c>
      <c r="CT785" s="2" t="n">
        <v>0</v>
      </c>
      <c r="CU785" s="2" t="n">
        <v>62.32</v>
      </c>
      <c r="CV785" s="2" t="n">
        <v>60.39</v>
      </c>
      <c r="CW785" s="2" t="n">
        <v>0</v>
      </c>
      <c r="CX785" s="2" t="n">
        <v>67.17</v>
      </c>
      <c r="CY785" s="2" t="n">
        <v>67.17</v>
      </c>
      <c r="CZ785" s="2" t="n">
        <v>0</v>
      </c>
      <c r="DA785" s="2" t="n">
        <v>75.76000000000001</v>
      </c>
      <c r="DB785" s="2" t="n">
        <v>75.76000000000001</v>
      </c>
      <c r="DC785" s="2" t="n">
        <v>0</v>
      </c>
      <c r="DD785" s="2" t="n">
        <v>83.03</v>
      </c>
      <c r="DE785" s="2" t="n">
        <v>83.03</v>
      </c>
      <c r="DF785" s="2" t="n">
        <v>0</v>
      </c>
      <c r="DG785" s="2" t="n">
        <v>92.73</v>
      </c>
      <c r="DH785" s="2" t="n">
        <v>92.73</v>
      </c>
      <c r="DI785" s="2" t="n">
        <v>0</v>
      </c>
      <c r="DJ785" s="2" t="n">
        <v>100</v>
      </c>
      <c r="DK785" s="2" t="n">
        <v>100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18/02/2028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0.8100000000000001</v>
      </c>
      <c r="CA786" s="2" t="n">
        <v>0</v>
      </c>
      <c r="CB786" s="2" t="n">
        <v>0</v>
      </c>
      <c r="CC786" s="2" t="n">
        <v>8.08</v>
      </c>
      <c r="CD786" s="2" t="n">
        <v>8.08</v>
      </c>
      <c r="CE786" s="2" t="n">
        <v>0</v>
      </c>
      <c r="CF786" s="2" t="n">
        <v>18.76</v>
      </c>
      <c r="CG786" s="2" t="n">
        <v>18.76</v>
      </c>
      <c r="CH786" s="2" t="n">
        <v>0</v>
      </c>
      <c r="CI786" s="2" t="n">
        <v>18.76</v>
      </c>
      <c r="CJ786" s="2" t="n">
        <v>18.76</v>
      </c>
      <c r="CK786" s="2" t="n">
        <v>0</v>
      </c>
      <c r="CL786" s="2" t="n">
        <v>25.05</v>
      </c>
      <c r="CM786" s="2" t="n">
        <v>25.71</v>
      </c>
      <c r="CN786" s="2" t="n">
        <v>0</v>
      </c>
      <c r="CO786" s="2" t="n">
        <v>36.24</v>
      </c>
      <c r="CP786" s="2" t="n">
        <v>36.24</v>
      </c>
      <c r="CQ786" s="2" t="n">
        <v>0</v>
      </c>
      <c r="CR786" s="2" t="n">
        <v>49.88</v>
      </c>
      <c r="CS786" s="2" t="n">
        <v>49.17</v>
      </c>
      <c r="CT786" s="2" t="n">
        <v>0</v>
      </c>
      <c r="CU786" s="2" t="n">
        <v>62.32</v>
      </c>
      <c r="CV786" s="2" t="n">
        <v>60.39</v>
      </c>
      <c r="CW786" s="2" t="n">
        <v>0</v>
      </c>
      <c r="CX786" s="2" t="n">
        <v>67.17</v>
      </c>
      <c r="CY786" s="2" t="n">
        <v>67.17</v>
      </c>
      <c r="CZ786" s="2" t="n">
        <v>0</v>
      </c>
      <c r="DA786" s="2" t="n">
        <v>75.76000000000001</v>
      </c>
      <c r="DB786" s="2" t="n">
        <v>75.76000000000001</v>
      </c>
      <c r="DC786" s="2" t="n">
        <v>0</v>
      </c>
      <c r="DD786" s="2" t="n">
        <v>83.03</v>
      </c>
      <c r="DE786" s="2" t="n">
        <v>83.03</v>
      </c>
      <c r="DF786" s="2" t="n">
        <v>0</v>
      </c>
      <c r="DG786" s="2" t="n">
        <v>92.73</v>
      </c>
      <c r="DH786" s="2" t="n">
        <v>92.73</v>
      </c>
      <c r="DI786" s="2" t="n">
        <v>0</v>
      </c>
      <c r="DJ786" s="2" t="n">
        <v>100</v>
      </c>
      <c r="DK786" s="2" t="n">
        <v>100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18/02/2028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0.8100000000000001</v>
      </c>
      <c r="CA787" s="2" t="n">
        <v>0</v>
      </c>
      <c r="CB787" s="2" t="n">
        <v>0</v>
      </c>
      <c r="CC787" s="2" t="n">
        <v>8.08</v>
      </c>
      <c r="CD787" s="2" t="n">
        <v>8.08</v>
      </c>
      <c r="CE787" s="2" t="n">
        <v>0</v>
      </c>
      <c r="CF787" s="2" t="n">
        <v>18.76</v>
      </c>
      <c r="CG787" s="2" t="n">
        <v>18.76</v>
      </c>
      <c r="CH787" s="2" t="n">
        <v>0</v>
      </c>
      <c r="CI787" s="2" t="n">
        <v>18.76</v>
      </c>
      <c r="CJ787" s="2" t="n">
        <v>18.76</v>
      </c>
      <c r="CK787" s="2" t="n">
        <v>0</v>
      </c>
      <c r="CL787" s="2" t="n">
        <v>25.05</v>
      </c>
      <c r="CM787" s="2" t="n">
        <v>25.71</v>
      </c>
      <c r="CN787" s="2" t="n">
        <v>0</v>
      </c>
      <c r="CO787" s="2" t="n">
        <v>36.24</v>
      </c>
      <c r="CP787" s="2" t="n">
        <v>36.24</v>
      </c>
      <c r="CQ787" s="2" t="n">
        <v>0</v>
      </c>
      <c r="CR787" s="2" t="n">
        <v>49.88</v>
      </c>
      <c r="CS787" s="2" t="n">
        <v>49.17</v>
      </c>
      <c r="CT787" s="2" t="n">
        <v>0</v>
      </c>
      <c r="CU787" s="2" t="n">
        <v>62.32</v>
      </c>
      <c r="CV787" s="2" t="n">
        <v>60.39</v>
      </c>
      <c r="CW787" s="2" t="n">
        <v>0</v>
      </c>
      <c r="CX787" s="2" t="n">
        <v>67.17</v>
      </c>
      <c r="CY787" s="2" t="n">
        <v>67.17</v>
      </c>
      <c r="CZ787" s="2" t="n">
        <v>0</v>
      </c>
      <c r="DA787" s="2" t="n">
        <v>75.76000000000001</v>
      </c>
      <c r="DB787" s="2" t="n">
        <v>75.76000000000001</v>
      </c>
      <c r="DC787" s="2" t="n">
        <v>0</v>
      </c>
      <c r="DD787" s="2" t="n">
        <v>83.03</v>
      </c>
      <c r="DE787" s="2" t="n">
        <v>83.03</v>
      </c>
      <c r="DF787" s="2" t="n">
        <v>0</v>
      </c>
      <c r="DG787" s="2" t="n">
        <v>92.73</v>
      </c>
      <c r="DH787" s="2" t="n">
        <v>92.73</v>
      </c>
      <c r="DI787" s="2" t="n">
        <v>0</v>
      </c>
      <c r="DJ787" s="2" t="n">
        <v>100</v>
      </c>
      <c r="DK787" s="2" t="n">
        <v>100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18/02/2028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0.8100000000000001</v>
      </c>
      <c r="CA788" s="2" t="n">
        <v>0</v>
      </c>
      <c r="CB788" s="2" t="n">
        <v>0</v>
      </c>
      <c r="CC788" s="2" t="n">
        <v>8.08</v>
      </c>
      <c r="CD788" s="2" t="n">
        <v>8.08</v>
      </c>
      <c r="CE788" s="2" t="n">
        <v>0</v>
      </c>
      <c r="CF788" s="2" t="n">
        <v>18.76</v>
      </c>
      <c r="CG788" s="2" t="n">
        <v>18.76</v>
      </c>
      <c r="CH788" s="2" t="n">
        <v>0</v>
      </c>
      <c r="CI788" s="2" t="n">
        <v>18.76</v>
      </c>
      <c r="CJ788" s="2" t="n">
        <v>18.76</v>
      </c>
      <c r="CK788" s="2" t="n">
        <v>0</v>
      </c>
      <c r="CL788" s="2" t="n">
        <v>25.05</v>
      </c>
      <c r="CM788" s="2" t="n">
        <v>25.71</v>
      </c>
      <c r="CN788" s="2" t="n">
        <v>0</v>
      </c>
      <c r="CO788" s="2" t="n">
        <v>36.24</v>
      </c>
      <c r="CP788" s="2" t="n">
        <v>36.24</v>
      </c>
      <c r="CQ788" s="2" t="n">
        <v>0</v>
      </c>
      <c r="CR788" s="2" t="n">
        <v>49.88</v>
      </c>
      <c r="CS788" s="2" t="n">
        <v>49.17</v>
      </c>
      <c r="CT788" s="2" t="n">
        <v>0</v>
      </c>
      <c r="CU788" s="2" t="n">
        <v>62.32</v>
      </c>
      <c r="CV788" s="2" t="n">
        <v>60.39</v>
      </c>
      <c r="CW788" s="2" t="n">
        <v>0</v>
      </c>
      <c r="CX788" s="2" t="n">
        <v>67.17</v>
      </c>
      <c r="CY788" s="2" t="n">
        <v>67.17</v>
      </c>
      <c r="CZ788" s="2" t="n">
        <v>0</v>
      </c>
      <c r="DA788" s="2" t="n">
        <v>75.76000000000001</v>
      </c>
      <c r="DB788" s="2" t="n">
        <v>75.76000000000001</v>
      </c>
      <c r="DC788" s="2" t="n">
        <v>0</v>
      </c>
      <c r="DD788" s="2" t="n">
        <v>83.03</v>
      </c>
      <c r="DE788" s="2" t="n">
        <v>83.03</v>
      </c>
      <c r="DF788" s="2" t="n">
        <v>0</v>
      </c>
      <c r="DG788" s="2" t="n">
        <v>92.73</v>
      </c>
      <c r="DH788" s="2" t="n">
        <v>92.73</v>
      </c>
      <c r="DI788" s="2" t="n">
        <v>0</v>
      </c>
      <c r="DJ788" s="2" t="n">
        <v>100</v>
      </c>
      <c r="DK788" s="2" t="n">
        <v>100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18/02/2028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0.8100000000000001</v>
      </c>
      <c r="CA789" s="2" t="n">
        <v>0</v>
      </c>
      <c r="CB789" s="2" t="n">
        <v>0</v>
      </c>
      <c r="CC789" s="2" t="n">
        <v>8.08</v>
      </c>
      <c r="CD789" s="2" t="n">
        <v>8.08</v>
      </c>
      <c r="CE789" s="2" t="n">
        <v>0</v>
      </c>
      <c r="CF789" s="2" t="n">
        <v>18.76</v>
      </c>
      <c r="CG789" s="2" t="n">
        <v>18.76</v>
      </c>
      <c r="CH789" s="2" t="n">
        <v>0</v>
      </c>
      <c r="CI789" s="2" t="n">
        <v>18.76</v>
      </c>
      <c r="CJ789" s="2" t="n">
        <v>18.76</v>
      </c>
      <c r="CK789" s="2" t="n">
        <v>0</v>
      </c>
      <c r="CL789" s="2" t="n">
        <v>25.05</v>
      </c>
      <c r="CM789" s="2" t="n">
        <v>25.71</v>
      </c>
      <c r="CN789" s="2" t="n">
        <v>0</v>
      </c>
      <c r="CO789" s="2" t="n">
        <v>36.24</v>
      </c>
      <c r="CP789" s="2" t="n">
        <v>36.24</v>
      </c>
      <c r="CQ789" s="2" t="n">
        <v>0</v>
      </c>
      <c r="CR789" s="2" t="n">
        <v>49.88</v>
      </c>
      <c r="CS789" s="2" t="n">
        <v>49.17</v>
      </c>
      <c r="CT789" s="2" t="n">
        <v>0</v>
      </c>
      <c r="CU789" s="2" t="n">
        <v>62.32</v>
      </c>
      <c r="CV789" s="2" t="n">
        <v>60.39</v>
      </c>
      <c r="CW789" s="2" t="n">
        <v>0</v>
      </c>
      <c r="CX789" s="2" t="n">
        <v>67.17</v>
      </c>
      <c r="CY789" s="2" t="n">
        <v>67.17</v>
      </c>
      <c r="CZ789" s="2" t="n">
        <v>0</v>
      </c>
      <c r="DA789" s="2" t="n">
        <v>75.76000000000001</v>
      </c>
      <c r="DB789" s="2" t="n">
        <v>75.76000000000001</v>
      </c>
      <c r="DC789" s="2" t="n">
        <v>0</v>
      </c>
      <c r="DD789" s="2" t="n">
        <v>83.03</v>
      </c>
      <c r="DE789" s="2" t="n">
        <v>83.03</v>
      </c>
      <c r="DF789" s="2" t="n">
        <v>0</v>
      </c>
      <c r="DG789" s="2" t="n">
        <v>92.73</v>
      </c>
      <c r="DH789" s="2" t="n">
        <v>92.73</v>
      </c>
      <c r="DI789" s="2" t="n">
        <v>0</v>
      </c>
      <c r="DJ789" s="2" t="n">
        <v>100</v>
      </c>
      <c r="DK789" s="2" t="n">
        <v>100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18/02/2028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0.8100000000000001</v>
      </c>
      <c r="CA790" s="2" t="n">
        <v>0</v>
      </c>
      <c r="CB790" s="2" t="n">
        <v>0</v>
      </c>
      <c r="CC790" s="2" t="n">
        <v>8.08</v>
      </c>
      <c r="CD790" s="2" t="n">
        <v>8.08</v>
      </c>
      <c r="CE790" s="2" t="n">
        <v>0</v>
      </c>
      <c r="CF790" s="2" t="n">
        <v>18.76</v>
      </c>
      <c r="CG790" s="2" t="n">
        <v>18.76</v>
      </c>
      <c r="CH790" s="2" t="n">
        <v>0</v>
      </c>
      <c r="CI790" s="2" t="n">
        <v>18.76</v>
      </c>
      <c r="CJ790" s="2" t="n">
        <v>18.76</v>
      </c>
      <c r="CK790" s="2" t="n">
        <v>0</v>
      </c>
      <c r="CL790" s="2" t="n">
        <v>25.05</v>
      </c>
      <c r="CM790" s="2" t="n">
        <v>25.71</v>
      </c>
      <c r="CN790" s="2" t="n">
        <v>0</v>
      </c>
      <c r="CO790" s="2" t="n">
        <v>36.24</v>
      </c>
      <c r="CP790" s="2" t="n">
        <v>36.24</v>
      </c>
      <c r="CQ790" s="2" t="n">
        <v>0</v>
      </c>
      <c r="CR790" s="2" t="n">
        <v>49.88</v>
      </c>
      <c r="CS790" s="2" t="n">
        <v>49.17</v>
      </c>
      <c r="CT790" s="2" t="n">
        <v>0</v>
      </c>
      <c r="CU790" s="2" t="n">
        <v>62.32</v>
      </c>
      <c r="CV790" s="2" t="n">
        <v>60.39</v>
      </c>
      <c r="CW790" s="2" t="n">
        <v>0</v>
      </c>
      <c r="CX790" s="2" t="n">
        <v>67.17</v>
      </c>
      <c r="CY790" s="2" t="n">
        <v>67.17</v>
      </c>
      <c r="CZ790" s="2" t="n">
        <v>0</v>
      </c>
      <c r="DA790" s="2" t="n">
        <v>75.76000000000001</v>
      </c>
      <c r="DB790" s="2" t="n">
        <v>75.76000000000001</v>
      </c>
      <c r="DC790" s="2" t="n">
        <v>0</v>
      </c>
      <c r="DD790" s="2" t="n">
        <v>83.03</v>
      </c>
      <c r="DE790" s="2" t="n">
        <v>83.03</v>
      </c>
      <c r="DF790" s="2" t="n">
        <v>0</v>
      </c>
      <c r="DG790" s="2" t="n">
        <v>92.73</v>
      </c>
      <c r="DH790" s="2" t="n">
        <v>92.73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18/02/2028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0.8100000000000001</v>
      </c>
      <c r="CA791" s="2" t="n">
        <v>0</v>
      </c>
      <c r="CB791" s="2" t="n">
        <v>0</v>
      </c>
      <c r="CC791" s="2" t="n">
        <v>8.08</v>
      </c>
      <c r="CD791" s="2" t="n">
        <v>8.08</v>
      </c>
      <c r="CE791" s="2" t="n">
        <v>0</v>
      </c>
      <c r="CF791" s="2" t="n">
        <v>18.76</v>
      </c>
      <c r="CG791" s="2" t="n">
        <v>18.76</v>
      </c>
      <c r="CH791" s="2" t="n">
        <v>0</v>
      </c>
      <c r="CI791" s="2" t="n">
        <v>18.76</v>
      </c>
      <c r="CJ791" s="2" t="n">
        <v>18.76</v>
      </c>
      <c r="CK791" s="2" t="n">
        <v>0</v>
      </c>
      <c r="CL791" s="2" t="n">
        <v>25.05</v>
      </c>
      <c r="CM791" s="2" t="n">
        <v>25.71</v>
      </c>
      <c r="CN791" s="2" t="n">
        <v>0</v>
      </c>
      <c r="CO791" s="2" t="n">
        <v>36.24</v>
      </c>
      <c r="CP791" s="2" t="n">
        <v>36.24</v>
      </c>
      <c r="CQ791" s="2" t="n">
        <v>0</v>
      </c>
      <c r="CR791" s="2" t="n">
        <v>49.88</v>
      </c>
      <c r="CS791" s="2" t="n">
        <v>49.17</v>
      </c>
      <c r="CT791" s="2" t="n">
        <v>0</v>
      </c>
      <c r="CU791" s="2" t="n">
        <v>62.32</v>
      </c>
      <c r="CV791" s="2" t="n">
        <v>60.39</v>
      </c>
      <c r="CW791" s="2" t="n">
        <v>0</v>
      </c>
      <c r="CX791" s="2" t="n">
        <v>67.17</v>
      </c>
      <c r="CY791" s="2" t="n">
        <v>67.17</v>
      </c>
      <c r="CZ791" s="2" t="n">
        <v>0</v>
      </c>
      <c r="DA791" s="2" t="n">
        <v>75.76000000000001</v>
      </c>
      <c r="DB791" s="2" t="n">
        <v>75.76000000000001</v>
      </c>
      <c r="DC791" s="2" t="n">
        <v>0</v>
      </c>
      <c r="DD791" s="2" t="n">
        <v>83.03</v>
      </c>
      <c r="DE791" s="2" t="n">
        <v>83.03</v>
      </c>
      <c r="DF791" s="2" t="n">
        <v>0</v>
      </c>
      <c r="DG791" s="2" t="n">
        <v>92.73</v>
      </c>
      <c r="DH791" s="2" t="n">
        <v>92.73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18/02/2028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0.8100000000000001</v>
      </c>
      <c r="CA792" s="2" t="n">
        <v>0</v>
      </c>
      <c r="CB792" s="2" t="n">
        <v>0</v>
      </c>
      <c r="CC792" s="2" t="n">
        <v>8.08</v>
      </c>
      <c r="CD792" s="2" t="n">
        <v>8.08</v>
      </c>
      <c r="CE792" s="2" t="n">
        <v>0</v>
      </c>
      <c r="CF792" s="2" t="n">
        <v>18.76</v>
      </c>
      <c r="CG792" s="2" t="n">
        <v>18.76</v>
      </c>
      <c r="CH792" s="2" t="n">
        <v>0</v>
      </c>
      <c r="CI792" s="2" t="n">
        <v>18.76</v>
      </c>
      <c r="CJ792" s="2" t="n">
        <v>18.76</v>
      </c>
      <c r="CK792" s="2" t="n">
        <v>0</v>
      </c>
      <c r="CL792" s="2" t="n">
        <v>25.05</v>
      </c>
      <c r="CM792" s="2" t="n">
        <v>25.71</v>
      </c>
      <c r="CN792" s="2" t="n">
        <v>0</v>
      </c>
      <c r="CO792" s="2" t="n">
        <v>36.24</v>
      </c>
      <c r="CP792" s="2" t="n">
        <v>36.24</v>
      </c>
      <c r="CQ792" s="2" t="n">
        <v>0</v>
      </c>
      <c r="CR792" s="2" t="n">
        <v>49.88</v>
      </c>
      <c r="CS792" s="2" t="n">
        <v>49.17</v>
      </c>
      <c r="CT792" s="2" t="n">
        <v>0</v>
      </c>
      <c r="CU792" s="2" t="n">
        <v>62.32</v>
      </c>
      <c r="CV792" s="2" t="n">
        <v>60.39</v>
      </c>
      <c r="CW792" s="2" t="n">
        <v>0</v>
      </c>
      <c r="CX792" s="2" t="n">
        <v>67.17</v>
      </c>
      <c r="CY792" s="2" t="n">
        <v>67.17</v>
      </c>
      <c r="CZ792" s="2" t="n">
        <v>0</v>
      </c>
      <c r="DA792" s="2" t="n">
        <v>75.76000000000001</v>
      </c>
      <c r="DB792" s="2" t="n">
        <v>75.76000000000001</v>
      </c>
      <c r="DC792" s="2" t="n">
        <v>0</v>
      </c>
      <c r="DD792" s="2" t="n">
        <v>83.03</v>
      </c>
      <c r="DE792" s="2" t="n">
        <v>83.03</v>
      </c>
      <c r="DF792" s="2" t="n">
        <v>0</v>
      </c>
      <c r="DG792" s="2" t="n">
        <v>92.73</v>
      </c>
      <c r="DH792" s="2" t="n">
        <v>92.73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18/02/2028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0.8100000000000001</v>
      </c>
      <c r="CA793" s="2" t="n">
        <v>0</v>
      </c>
      <c r="CB793" s="2" t="n">
        <v>0</v>
      </c>
      <c r="CC793" s="2" t="n">
        <v>8.08</v>
      </c>
      <c r="CD793" s="2" t="n">
        <v>8.08</v>
      </c>
      <c r="CE793" s="2" t="n">
        <v>0</v>
      </c>
      <c r="CF793" s="2" t="n">
        <v>18.76</v>
      </c>
      <c r="CG793" s="2" t="n">
        <v>18.76</v>
      </c>
      <c r="CH793" s="2" t="n">
        <v>0</v>
      </c>
      <c r="CI793" s="2" t="n">
        <v>18.76</v>
      </c>
      <c r="CJ793" s="2" t="n">
        <v>18.76</v>
      </c>
      <c r="CK793" s="2" t="n">
        <v>0</v>
      </c>
      <c r="CL793" s="2" t="n">
        <v>25.05</v>
      </c>
      <c r="CM793" s="2" t="n">
        <v>25.71</v>
      </c>
      <c r="CN793" s="2" t="n">
        <v>0</v>
      </c>
      <c r="CO793" s="2" t="n">
        <v>36.24</v>
      </c>
      <c r="CP793" s="2" t="n">
        <v>36.24</v>
      </c>
      <c r="CQ793" s="2" t="n">
        <v>0</v>
      </c>
      <c r="CR793" s="2" t="n">
        <v>49.88</v>
      </c>
      <c r="CS793" s="2" t="n">
        <v>49.17</v>
      </c>
      <c r="CT793" s="2" t="n">
        <v>0</v>
      </c>
      <c r="CU793" s="2" t="n">
        <v>62.32</v>
      </c>
      <c r="CV793" s="2" t="n">
        <v>60.39</v>
      </c>
      <c r="CW793" s="2" t="n">
        <v>0</v>
      </c>
      <c r="CX793" s="2" t="n">
        <v>67.17</v>
      </c>
      <c r="CY793" s="2" t="n">
        <v>67.17</v>
      </c>
      <c r="CZ793" s="2" t="n">
        <v>0</v>
      </c>
      <c r="DA793" s="2" t="n">
        <v>75.76000000000001</v>
      </c>
      <c r="DB793" s="2" t="n">
        <v>75.76000000000001</v>
      </c>
      <c r="DC793" s="2" t="n">
        <v>0</v>
      </c>
      <c r="DD793" s="2" t="n">
        <v>83.03</v>
      </c>
      <c r="DE793" s="2" t="n">
        <v>83.03</v>
      </c>
      <c r="DF793" s="2" t="n">
        <v>0</v>
      </c>
      <c r="DG793" s="2" t="n">
        <v>92.73</v>
      </c>
      <c r="DH793" s="2" t="n">
        <v>92.73</v>
      </c>
      <c r="DI793" s="2" t="n">
        <v>0</v>
      </c>
      <c r="DJ793" s="2" t="n">
        <v>100</v>
      </c>
      <c r="DK793" s="2" t="n">
        <v>100</v>
      </c>
      <c r="DL793" s="2" t="n">
        <v>0</v>
      </c>
      <c r="DM793" s="2" t="n">
        <v>100</v>
      </c>
      <c r="DN793" s="2" t="n">
        <v>100</v>
      </c>
      <c r="DO793" s="2" t="n">
        <v>0</v>
      </c>
      <c r="DP793" s="2" t="n">
        <v>100</v>
      </c>
      <c r="DQ793" s="2" t="n">
        <v>100</v>
      </c>
      <c r="DR793" s="2" t="n">
        <v>0</v>
      </c>
      <c r="DS793" s="2" t="n">
        <v>100</v>
      </c>
      <c r="DT793" s="2" t="n">
        <v>100</v>
      </c>
      <c r="DU793" s="2" t="n">
        <v>0</v>
      </c>
      <c r="DV793" s="2" t="n">
        <v>100</v>
      </c>
      <c r="DW793" s="2" t="n">
        <v>100</v>
      </c>
      <c r="DX793" s="2" t="n">
        <v>0</v>
      </c>
      <c r="DY793" s="2" t="n">
        <v>100</v>
      </c>
      <c r="DZ793" s="2" t="n">
        <v>100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18/02/2028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0.8100000000000001</v>
      </c>
      <c r="CA794" s="2" t="n">
        <v>0</v>
      </c>
      <c r="CB794" s="2" t="n">
        <v>0</v>
      </c>
      <c r="CC794" s="2" t="n">
        <v>8.08</v>
      </c>
      <c r="CD794" s="2" t="n">
        <v>8.08</v>
      </c>
      <c r="CE794" s="2" t="n">
        <v>0</v>
      </c>
      <c r="CF794" s="2" t="n">
        <v>18.76</v>
      </c>
      <c r="CG794" s="2" t="n">
        <v>18.76</v>
      </c>
      <c r="CH794" s="2" t="n">
        <v>0</v>
      </c>
      <c r="CI794" s="2" t="n">
        <v>18.76</v>
      </c>
      <c r="CJ794" s="2" t="n">
        <v>18.76</v>
      </c>
      <c r="CK794" s="2" t="n">
        <v>0</v>
      </c>
      <c r="CL794" s="2" t="n">
        <v>25.05</v>
      </c>
      <c r="CM794" s="2" t="n">
        <v>25.71</v>
      </c>
      <c r="CN794" s="2" t="n">
        <v>0</v>
      </c>
      <c r="CO794" s="2" t="n">
        <v>36.24</v>
      </c>
      <c r="CP794" s="2" t="n">
        <v>36.24</v>
      </c>
      <c r="CQ794" s="2" t="n">
        <v>0</v>
      </c>
      <c r="CR794" s="2" t="n">
        <v>49.88</v>
      </c>
      <c r="CS794" s="2" t="n">
        <v>49.17</v>
      </c>
      <c r="CT794" s="2" t="n">
        <v>0</v>
      </c>
      <c r="CU794" s="2" t="n">
        <v>62.32</v>
      </c>
      <c r="CV794" s="2" t="n">
        <v>60.39</v>
      </c>
      <c r="CW794" s="2" t="n">
        <v>0</v>
      </c>
      <c r="CX794" s="2" t="n">
        <v>67.17</v>
      </c>
      <c r="CY794" s="2" t="n">
        <v>67.17</v>
      </c>
      <c r="CZ794" s="2" t="n">
        <v>0</v>
      </c>
      <c r="DA794" s="2" t="n">
        <v>75.76000000000001</v>
      </c>
      <c r="DB794" s="2" t="n">
        <v>75.76000000000001</v>
      </c>
      <c r="DC794" s="2" t="n">
        <v>0</v>
      </c>
      <c r="DD794" s="2" t="n">
        <v>83.03</v>
      </c>
      <c r="DE794" s="2" t="n">
        <v>83.03</v>
      </c>
      <c r="DF794" s="2" t="n">
        <v>0</v>
      </c>
      <c r="DG794" s="2" t="n">
        <v>92.73</v>
      </c>
      <c r="DH794" s="2" t="n">
        <v>92.73</v>
      </c>
      <c r="DI794" s="2" t="n">
        <v>0</v>
      </c>
      <c r="DJ794" s="2" t="n">
        <v>100</v>
      </c>
      <c r="DK794" s="2" t="n">
        <v>100</v>
      </c>
      <c r="DL794" s="2" t="n">
        <v>0</v>
      </c>
      <c r="DM794" s="2" t="n">
        <v>100</v>
      </c>
      <c r="DN794" s="2" t="n">
        <v>100</v>
      </c>
      <c r="DO794" s="2" t="n">
        <v>0</v>
      </c>
      <c r="DP794" s="2" t="n">
        <v>100</v>
      </c>
      <c r="DQ794" s="2" t="n">
        <v>100</v>
      </c>
      <c r="DR794" s="2" t="n">
        <v>0</v>
      </c>
      <c r="DS794" s="2" t="n">
        <v>100</v>
      </c>
      <c r="DT794" s="2" t="n">
        <v>100</v>
      </c>
      <c r="DU794" s="2" t="n">
        <v>0</v>
      </c>
      <c r="DV794" s="2" t="n">
        <v>100</v>
      </c>
      <c r="DW794" s="2" t="n">
        <v>100</v>
      </c>
      <c r="DX794" s="2" t="n">
        <v>0</v>
      </c>
      <c r="DY794" s="2" t="n">
        <v>100</v>
      </c>
      <c r="DZ794" s="2" t="n">
        <v>100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18/02/2028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0.8100000000000001</v>
      </c>
      <c r="CA795" s="2" t="n">
        <v>0</v>
      </c>
      <c r="CB795" s="2" t="n">
        <v>0</v>
      </c>
      <c r="CC795" s="2" t="n">
        <v>8.08</v>
      </c>
      <c r="CD795" s="2" t="n">
        <v>8.08</v>
      </c>
      <c r="CE795" s="2" t="n">
        <v>0</v>
      </c>
      <c r="CF795" s="2" t="n">
        <v>18.76</v>
      </c>
      <c r="CG795" s="2" t="n">
        <v>18.76</v>
      </c>
      <c r="CH795" s="2" t="n">
        <v>0</v>
      </c>
      <c r="CI795" s="2" t="n">
        <v>18.76</v>
      </c>
      <c r="CJ795" s="2" t="n">
        <v>18.76</v>
      </c>
      <c r="CK795" s="2" t="n">
        <v>0</v>
      </c>
      <c r="CL795" s="2" t="n">
        <v>25.05</v>
      </c>
      <c r="CM795" s="2" t="n">
        <v>25.71</v>
      </c>
      <c r="CN795" s="2" t="n">
        <v>0</v>
      </c>
      <c r="CO795" s="2" t="n">
        <v>36.24</v>
      </c>
      <c r="CP795" s="2" t="n">
        <v>36.24</v>
      </c>
      <c r="CQ795" s="2" t="n">
        <v>0</v>
      </c>
      <c r="CR795" s="2" t="n">
        <v>49.88</v>
      </c>
      <c r="CS795" s="2" t="n">
        <v>49.17</v>
      </c>
      <c r="CT795" s="2" t="n">
        <v>0</v>
      </c>
      <c r="CU795" s="2" t="n">
        <v>62.32</v>
      </c>
      <c r="CV795" s="2" t="n">
        <v>60.39</v>
      </c>
      <c r="CW795" s="2" t="n">
        <v>0</v>
      </c>
      <c r="CX795" s="2" t="n">
        <v>67.17</v>
      </c>
      <c r="CY795" s="2" t="n">
        <v>67.17</v>
      </c>
      <c r="CZ795" s="2" t="n">
        <v>0</v>
      </c>
      <c r="DA795" s="2" t="n">
        <v>75.76000000000001</v>
      </c>
      <c r="DB795" s="2" t="n">
        <v>75.76000000000001</v>
      </c>
      <c r="DC795" s="2" t="n">
        <v>0</v>
      </c>
      <c r="DD795" s="2" t="n">
        <v>83.03</v>
      </c>
      <c r="DE795" s="2" t="n">
        <v>83.03</v>
      </c>
      <c r="DF795" s="2" t="n">
        <v>0</v>
      </c>
      <c r="DG795" s="2" t="n">
        <v>92.73</v>
      </c>
      <c r="DH795" s="2" t="n">
        <v>92.73</v>
      </c>
      <c r="DI795" s="2" t="n">
        <v>0</v>
      </c>
      <c r="DJ795" s="2" t="n">
        <v>100</v>
      </c>
      <c r="DK795" s="2" t="n">
        <v>100</v>
      </c>
      <c r="DL795" s="2" t="n">
        <v>0</v>
      </c>
      <c r="DM795" s="2" t="n">
        <v>100</v>
      </c>
      <c r="DN795" s="2" t="n">
        <v>100</v>
      </c>
      <c r="DO795" s="2" t="n">
        <v>0</v>
      </c>
      <c r="DP795" s="2" t="n">
        <v>100</v>
      </c>
      <c r="DQ795" s="2" t="n">
        <v>100</v>
      </c>
      <c r="DR795" s="2" t="n">
        <v>0</v>
      </c>
      <c r="DS795" s="2" t="n">
        <v>100</v>
      </c>
      <c r="DT795" s="2" t="n">
        <v>100</v>
      </c>
      <c r="DU795" s="2" t="n">
        <v>0</v>
      </c>
      <c r="DV795" s="2" t="n">
        <v>100</v>
      </c>
      <c r="DW795" s="2" t="n">
        <v>100</v>
      </c>
      <c r="DX795" s="2" t="n">
        <v>0</v>
      </c>
      <c r="DY795" s="2" t="n">
        <v>100</v>
      </c>
      <c r="DZ795" s="2" t="n">
        <v>100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18/02/2028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0.8100000000000001</v>
      </c>
      <c r="CA796" s="2" t="n">
        <v>0</v>
      </c>
      <c r="CB796" s="2" t="n">
        <v>0</v>
      </c>
      <c r="CC796" s="2" t="n">
        <v>8.08</v>
      </c>
      <c r="CD796" s="2" t="n">
        <v>8.08</v>
      </c>
      <c r="CE796" s="2" t="n">
        <v>0</v>
      </c>
      <c r="CF796" s="2" t="n">
        <v>18.76</v>
      </c>
      <c r="CG796" s="2" t="n">
        <v>18.76</v>
      </c>
      <c r="CH796" s="2" t="n">
        <v>0</v>
      </c>
      <c r="CI796" s="2" t="n">
        <v>18.76</v>
      </c>
      <c r="CJ796" s="2" t="n">
        <v>18.76</v>
      </c>
      <c r="CK796" s="2" t="n">
        <v>0</v>
      </c>
      <c r="CL796" s="2" t="n">
        <v>25.05</v>
      </c>
      <c r="CM796" s="2" t="n">
        <v>25.71</v>
      </c>
      <c r="CN796" s="2" t="n">
        <v>0</v>
      </c>
      <c r="CO796" s="2" t="n">
        <v>36.24</v>
      </c>
      <c r="CP796" s="2" t="n">
        <v>36.24</v>
      </c>
      <c r="CQ796" s="2" t="n">
        <v>0</v>
      </c>
      <c r="CR796" s="2" t="n">
        <v>49.88</v>
      </c>
      <c r="CS796" s="2" t="n">
        <v>49.17</v>
      </c>
      <c r="CT796" s="2" t="n">
        <v>0</v>
      </c>
      <c r="CU796" s="2" t="n">
        <v>62.32</v>
      </c>
      <c r="CV796" s="2" t="n">
        <v>60.39</v>
      </c>
      <c r="CW796" s="2" t="n">
        <v>0</v>
      </c>
      <c r="CX796" s="2" t="n">
        <v>67.17</v>
      </c>
      <c r="CY796" s="2" t="n">
        <v>67.17</v>
      </c>
      <c r="CZ796" s="2" t="n">
        <v>0</v>
      </c>
      <c r="DA796" s="2" t="n">
        <v>75.76000000000001</v>
      </c>
      <c r="DB796" s="2" t="n">
        <v>75.76000000000001</v>
      </c>
      <c r="DC796" s="2" t="n">
        <v>0</v>
      </c>
      <c r="DD796" s="2" t="n">
        <v>83.03</v>
      </c>
      <c r="DE796" s="2" t="n">
        <v>83.03</v>
      </c>
      <c r="DF796" s="2" t="n">
        <v>0</v>
      </c>
      <c r="DG796" s="2" t="n">
        <v>92.73</v>
      </c>
      <c r="DH796" s="2" t="n">
        <v>92.73</v>
      </c>
      <c r="DI796" s="2" t="n">
        <v>0</v>
      </c>
      <c r="DJ796" s="2" t="n">
        <v>100</v>
      </c>
      <c r="DK796" s="2" t="n">
        <v>100</v>
      </c>
      <c r="DL796" s="2" t="n">
        <v>0</v>
      </c>
      <c r="DM796" s="2" t="n">
        <v>100</v>
      </c>
      <c r="DN796" s="2" t="n">
        <v>100</v>
      </c>
      <c r="DO796" s="2" t="n">
        <v>0</v>
      </c>
      <c r="DP796" s="2" t="n">
        <v>100</v>
      </c>
      <c r="DQ796" s="2" t="n">
        <v>100</v>
      </c>
      <c r="DR796" s="2" t="n">
        <v>0</v>
      </c>
      <c r="DS796" s="2" t="n">
        <v>100</v>
      </c>
      <c r="DT796" s="2" t="n">
        <v>100</v>
      </c>
      <c r="DU796" s="2" t="n">
        <v>0</v>
      </c>
      <c r="DV796" s="2" t="n">
        <v>100</v>
      </c>
      <c r="DW796" s="2" t="n">
        <v>100</v>
      </c>
      <c r="DX796" s="2" t="n">
        <v>0</v>
      </c>
      <c r="DY796" s="2" t="n">
        <v>100</v>
      </c>
      <c r="DZ796" s="2" t="n">
        <v>100</v>
      </c>
      <c r="EA796" s="2" t="n">
        <v>0</v>
      </c>
      <c r="EB796" s="2" t="n">
        <v>100</v>
      </c>
      <c r="EC796" s="2" t="n">
        <v>100</v>
      </c>
      <c r="ED796" s="2" t="n">
        <v>0</v>
      </c>
      <c r="EE796" s="2" t="n">
        <v>100</v>
      </c>
      <c r="EF796" s="2" t="n">
        <v>100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18/02/2028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0.8100000000000001</v>
      </c>
      <c r="CA797" s="2" t="n">
        <v>0</v>
      </c>
      <c r="CB797" s="2" t="n">
        <v>0</v>
      </c>
      <c r="CC797" s="2" t="n">
        <v>8.08</v>
      </c>
      <c r="CD797" s="2" t="n">
        <v>8.08</v>
      </c>
      <c r="CE797" s="2" t="n">
        <v>0</v>
      </c>
      <c r="CF797" s="2" t="n">
        <v>18.76</v>
      </c>
      <c r="CG797" s="2" t="n">
        <v>18.76</v>
      </c>
      <c r="CH797" s="2" t="n">
        <v>0</v>
      </c>
      <c r="CI797" s="2" t="n">
        <v>18.76</v>
      </c>
      <c r="CJ797" s="2" t="n">
        <v>18.76</v>
      </c>
      <c r="CK797" s="2" t="n">
        <v>0</v>
      </c>
      <c r="CL797" s="2" t="n">
        <v>25.05</v>
      </c>
      <c r="CM797" s="2" t="n">
        <v>25.71</v>
      </c>
      <c r="CN797" s="2" t="n">
        <v>0</v>
      </c>
      <c r="CO797" s="2" t="n">
        <v>36.24</v>
      </c>
      <c r="CP797" s="2" t="n">
        <v>36.24</v>
      </c>
      <c r="CQ797" s="2" t="n">
        <v>0</v>
      </c>
      <c r="CR797" s="2" t="n">
        <v>49.88</v>
      </c>
      <c r="CS797" s="2" t="n">
        <v>49.17</v>
      </c>
      <c r="CT797" s="2" t="n">
        <v>0</v>
      </c>
      <c r="CU797" s="2" t="n">
        <v>62.32</v>
      </c>
      <c r="CV797" s="2" t="n">
        <v>60.39</v>
      </c>
      <c r="CW797" s="2" t="n">
        <v>0</v>
      </c>
      <c r="CX797" s="2" t="n">
        <v>67.17</v>
      </c>
      <c r="CY797" s="2" t="n">
        <v>67.17</v>
      </c>
      <c r="CZ797" s="2" t="n">
        <v>0</v>
      </c>
      <c r="DA797" s="2" t="n">
        <v>75.76000000000001</v>
      </c>
      <c r="DB797" s="2" t="n">
        <v>75.76000000000001</v>
      </c>
      <c r="DC797" s="2" t="n">
        <v>0</v>
      </c>
      <c r="DD797" s="2" t="n">
        <v>83.03</v>
      </c>
      <c r="DE797" s="2" t="n">
        <v>83.03</v>
      </c>
      <c r="DF797" s="2" t="n">
        <v>0</v>
      </c>
      <c r="DG797" s="2" t="n">
        <v>92.73</v>
      </c>
      <c r="DH797" s="2" t="n">
        <v>92.73</v>
      </c>
      <c r="DI797" s="2" t="n">
        <v>0</v>
      </c>
      <c r="DJ797" s="2" t="n">
        <v>100</v>
      </c>
      <c r="DK797" s="2" t="n">
        <v>100</v>
      </c>
      <c r="DL797" s="2" t="n">
        <v>0</v>
      </c>
      <c r="DM797" s="2" t="n">
        <v>100</v>
      </c>
      <c r="DN797" s="2" t="n">
        <v>100</v>
      </c>
      <c r="DO797" s="2" t="n">
        <v>0</v>
      </c>
      <c r="DP797" s="2" t="n">
        <v>100</v>
      </c>
      <c r="DQ797" s="2" t="n">
        <v>100</v>
      </c>
      <c r="DR797" s="2" t="n">
        <v>0</v>
      </c>
      <c r="DS797" s="2" t="n">
        <v>100</v>
      </c>
      <c r="DT797" s="2" t="n">
        <v>100</v>
      </c>
      <c r="DU797" s="2" t="n">
        <v>0</v>
      </c>
      <c r="DV797" s="2" t="n">
        <v>100</v>
      </c>
      <c r="DW797" s="2" t="n">
        <v>100</v>
      </c>
      <c r="DX797" s="2" t="n">
        <v>0</v>
      </c>
      <c r="DY797" s="2" t="n">
        <v>100</v>
      </c>
      <c r="DZ797" s="2" t="n">
        <v>100</v>
      </c>
      <c r="EA797" s="2" t="n">
        <v>0</v>
      </c>
      <c r="EB797" s="2" t="n">
        <v>100</v>
      </c>
      <c r="EC797" s="2" t="n">
        <v>100</v>
      </c>
      <c r="ED797" s="2" t="n">
        <v>0</v>
      </c>
      <c r="EE797" s="2" t="n">
        <v>100</v>
      </c>
      <c r="EF797" s="2" t="n">
        <v>100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18/02/2028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0.8100000000000001</v>
      </c>
      <c r="CA798" s="2" t="n">
        <v>0</v>
      </c>
      <c r="CB798" s="2" t="n">
        <v>0</v>
      </c>
      <c r="CC798" s="2" t="n">
        <v>8.08</v>
      </c>
      <c r="CD798" s="2" t="n">
        <v>8.08</v>
      </c>
      <c r="CE798" s="2" t="n">
        <v>0</v>
      </c>
      <c r="CF798" s="2" t="n">
        <v>18.76</v>
      </c>
      <c r="CG798" s="2" t="n">
        <v>18.76</v>
      </c>
      <c r="CH798" s="2" t="n">
        <v>0</v>
      </c>
      <c r="CI798" s="2" t="n">
        <v>18.76</v>
      </c>
      <c r="CJ798" s="2" t="n">
        <v>18.76</v>
      </c>
      <c r="CK798" s="2" t="n">
        <v>0</v>
      </c>
      <c r="CL798" s="2" t="n">
        <v>25.05</v>
      </c>
      <c r="CM798" s="2" t="n">
        <v>25.71</v>
      </c>
      <c r="CN798" s="2" t="n">
        <v>0</v>
      </c>
      <c r="CO798" s="2" t="n">
        <v>36.24</v>
      </c>
      <c r="CP798" s="2" t="n">
        <v>36.24</v>
      </c>
      <c r="CQ798" s="2" t="n">
        <v>0</v>
      </c>
      <c r="CR798" s="2" t="n">
        <v>49.88</v>
      </c>
      <c r="CS798" s="2" t="n">
        <v>49.17</v>
      </c>
      <c r="CT798" s="2" t="n">
        <v>0</v>
      </c>
      <c r="CU798" s="2" t="n">
        <v>62.32</v>
      </c>
      <c r="CV798" s="2" t="n">
        <v>60.39</v>
      </c>
      <c r="CW798" s="2" t="n">
        <v>0</v>
      </c>
      <c r="CX798" s="2" t="n">
        <v>67.17</v>
      </c>
      <c r="CY798" s="2" t="n">
        <v>67.17</v>
      </c>
      <c r="CZ798" s="2" t="n">
        <v>0</v>
      </c>
      <c r="DA798" s="2" t="n">
        <v>75.76000000000001</v>
      </c>
      <c r="DB798" s="2" t="n">
        <v>75.76000000000001</v>
      </c>
      <c r="DC798" s="2" t="n">
        <v>0</v>
      </c>
      <c r="DD798" s="2" t="n">
        <v>83.03</v>
      </c>
      <c r="DE798" s="2" t="n">
        <v>83.03</v>
      </c>
      <c r="DF798" s="2" t="n">
        <v>0</v>
      </c>
      <c r="DG798" s="2" t="n">
        <v>92.73</v>
      </c>
      <c r="DH798" s="2" t="n">
        <v>92.73</v>
      </c>
      <c r="DI798" s="2" t="n">
        <v>0</v>
      </c>
      <c r="DJ798" s="2" t="n">
        <v>100</v>
      </c>
      <c r="DK798" s="2" t="n">
        <v>100</v>
      </c>
      <c r="DL798" s="2" t="n">
        <v>0</v>
      </c>
      <c r="DM798" s="2" t="n">
        <v>100</v>
      </c>
      <c r="DN798" s="2" t="n">
        <v>100</v>
      </c>
      <c r="DO798" s="2" t="n">
        <v>0</v>
      </c>
      <c r="DP798" s="2" t="n">
        <v>100</v>
      </c>
      <c r="DQ798" s="2" t="n">
        <v>100</v>
      </c>
      <c r="DR798" s="2" t="n">
        <v>0</v>
      </c>
      <c r="DS798" s="2" t="n">
        <v>100</v>
      </c>
      <c r="DT798" s="2" t="n">
        <v>100</v>
      </c>
      <c r="DU798" s="2" t="n">
        <v>0</v>
      </c>
      <c r="DV798" s="2" t="n">
        <v>100</v>
      </c>
      <c r="DW798" s="2" t="n">
        <v>100</v>
      </c>
      <c r="DX798" s="2" t="n">
        <v>0</v>
      </c>
      <c r="DY798" s="2" t="n">
        <v>100</v>
      </c>
      <c r="DZ798" s="2" t="n">
        <v>100</v>
      </c>
      <c r="EA798" s="2" t="n">
        <v>0</v>
      </c>
      <c r="EB798" s="2" t="n">
        <v>100</v>
      </c>
      <c r="EC798" s="2" t="n">
        <v>100</v>
      </c>
      <c r="ED798" s="2" t="n">
        <v>0</v>
      </c>
      <c r="EE798" s="2" t="n">
        <v>100</v>
      </c>
      <c r="EF798" s="2" t="n">
        <v>100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18/02/2028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0.8100000000000001</v>
      </c>
      <c r="CA799" s="2" t="n">
        <v>0</v>
      </c>
      <c r="CB799" s="2" t="n">
        <v>0</v>
      </c>
      <c r="CC799" s="2" t="n">
        <v>8.08</v>
      </c>
      <c r="CD799" s="2" t="n">
        <v>8.08</v>
      </c>
      <c r="CE799" s="2" t="n">
        <v>0</v>
      </c>
      <c r="CF799" s="2" t="n">
        <v>18.76</v>
      </c>
      <c r="CG799" s="2" t="n">
        <v>18.76</v>
      </c>
      <c r="CH799" s="2" t="n">
        <v>0</v>
      </c>
      <c r="CI799" s="2" t="n">
        <v>18.76</v>
      </c>
      <c r="CJ799" s="2" t="n">
        <v>18.76</v>
      </c>
      <c r="CK799" s="2" t="n">
        <v>0</v>
      </c>
      <c r="CL799" s="2" t="n">
        <v>25.05</v>
      </c>
      <c r="CM799" s="2" t="n">
        <v>25.71</v>
      </c>
      <c r="CN799" s="2" t="n">
        <v>0</v>
      </c>
      <c r="CO799" s="2" t="n">
        <v>36.24</v>
      </c>
      <c r="CP799" s="2" t="n">
        <v>36.24</v>
      </c>
      <c r="CQ799" s="2" t="n">
        <v>0</v>
      </c>
      <c r="CR799" s="2" t="n">
        <v>49.88</v>
      </c>
      <c r="CS799" s="2" t="n">
        <v>49.17</v>
      </c>
      <c r="CT799" s="2" t="n">
        <v>0</v>
      </c>
      <c r="CU799" s="2" t="n">
        <v>62.32</v>
      </c>
      <c r="CV799" s="2" t="n">
        <v>60.39</v>
      </c>
      <c r="CW799" s="2" t="n">
        <v>0</v>
      </c>
      <c r="CX799" s="2" t="n">
        <v>67.17</v>
      </c>
      <c r="CY799" s="2" t="n">
        <v>67.17</v>
      </c>
      <c r="CZ799" s="2" t="n">
        <v>0</v>
      </c>
      <c r="DA799" s="2" t="n">
        <v>75.76000000000001</v>
      </c>
      <c r="DB799" s="2" t="n">
        <v>75.76000000000001</v>
      </c>
      <c r="DC799" s="2" t="n">
        <v>0</v>
      </c>
      <c r="DD799" s="2" t="n">
        <v>83.03</v>
      </c>
      <c r="DE799" s="2" t="n">
        <v>83.03</v>
      </c>
      <c r="DF799" s="2" t="n">
        <v>0</v>
      </c>
      <c r="DG799" s="2" t="n">
        <v>92.73</v>
      </c>
      <c r="DH799" s="2" t="n">
        <v>92.73</v>
      </c>
      <c r="DI799" s="2" t="n">
        <v>0</v>
      </c>
      <c r="DJ799" s="2" t="n">
        <v>100</v>
      </c>
      <c r="DK799" s="2" t="n">
        <v>100</v>
      </c>
      <c r="DL799" s="2" t="n">
        <v>0</v>
      </c>
      <c r="DM799" s="2" t="n">
        <v>100</v>
      </c>
      <c r="DN799" s="2" t="n">
        <v>100</v>
      </c>
      <c r="DO799" s="2" t="n">
        <v>0</v>
      </c>
      <c r="DP799" s="2" t="n">
        <v>100</v>
      </c>
      <c r="DQ799" s="2" t="n">
        <v>100</v>
      </c>
      <c r="DR799" s="2" t="n">
        <v>0</v>
      </c>
      <c r="DS799" s="2" t="n">
        <v>100</v>
      </c>
      <c r="DT799" s="2" t="n">
        <v>100</v>
      </c>
      <c r="DU799" s="2" t="n">
        <v>0</v>
      </c>
      <c r="DV799" s="2" t="n">
        <v>100</v>
      </c>
      <c r="DW799" s="2" t="n">
        <v>100</v>
      </c>
      <c r="DX799" s="2" t="n">
        <v>0</v>
      </c>
      <c r="DY799" s="2" t="n">
        <v>100</v>
      </c>
      <c r="DZ799" s="2" t="n">
        <v>100</v>
      </c>
      <c r="EA799" s="2" t="n">
        <v>0</v>
      </c>
      <c r="EB799" s="2" t="n">
        <v>100</v>
      </c>
      <c r="EC799" s="2" t="n">
        <v>100</v>
      </c>
      <c r="ED799" s="2" t="n">
        <v>0</v>
      </c>
      <c r="EE799" s="2" t="n">
        <v>100</v>
      </c>
      <c r="EF799" s="2" t="n">
        <v>100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18/02/2028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0.8100000000000001</v>
      </c>
      <c r="CA800" s="2" t="n">
        <v>0</v>
      </c>
      <c r="CB800" s="2" t="n">
        <v>0</v>
      </c>
      <c r="CC800" s="2" t="n">
        <v>8.08</v>
      </c>
      <c r="CD800" s="2" t="n">
        <v>8.08</v>
      </c>
      <c r="CE800" s="2" t="n">
        <v>0</v>
      </c>
      <c r="CF800" s="2" t="n">
        <v>18.76</v>
      </c>
      <c r="CG800" s="2" t="n">
        <v>18.76</v>
      </c>
      <c r="CH800" s="2" t="n">
        <v>0</v>
      </c>
      <c r="CI800" s="2" t="n">
        <v>18.76</v>
      </c>
      <c r="CJ800" s="2" t="n">
        <v>18.76</v>
      </c>
      <c r="CK800" s="2" t="n">
        <v>0</v>
      </c>
      <c r="CL800" s="2" t="n">
        <v>25.05</v>
      </c>
      <c r="CM800" s="2" t="n">
        <v>25.71</v>
      </c>
      <c r="CN800" s="2" t="n">
        <v>0</v>
      </c>
      <c r="CO800" s="2" t="n">
        <v>36.24</v>
      </c>
      <c r="CP800" s="2" t="n">
        <v>36.24</v>
      </c>
      <c r="CQ800" s="2" t="n">
        <v>0</v>
      </c>
      <c r="CR800" s="2" t="n">
        <v>49.88</v>
      </c>
      <c r="CS800" s="2" t="n">
        <v>49.17</v>
      </c>
      <c r="CT800" s="2" t="n">
        <v>0</v>
      </c>
      <c r="CU800" s="2" t="n">
        <v>62.32</v>
      </c>
      <c r="CV800" s="2" t="n">
        <v>60.39</v>
      </c>
      <c r="CW800" s="2" t="n">
        <v>0</v>
      </c>
      <c r="CX800" s="2" t="n">
        <v>67.17</v>
      </c>
      <c r="CY800" s="2" t="n">
        <v>67.17</v>
      </c>
      <c r="CZ800" s="2" t="n">
        <v>0</v>
      </c>
      <c r="DA800" s="2" t="n">
        <v>75.76000000000001</v>
      </c>
      <c r="DB800" s="2" t="n">
        <v>75.76000000000001</v>
      </c>
      <c r="DC800" s="2" t="n">
        <v>0</v>
      </c>
      <c r="DD800" s="2" t="n">
        <v>83.03</v>
      </c>
      <c r="DE800" s="2" t="n">
        <v>83.03</v>
      </c>
      <c r="DF800" s="2" t="n">
        <v>0</v>
      </c>
      <c r="DG800" s="2" t="n">
        <v>92.73</v>
      </c>
      <c r="DH800" s="2" t="n">
        <v>92.73</v>
      </c>
      <c r="DI800" s="2" t="n">
        <v>0</v>
      </c>
      <c r="DJ800" s="2" t="n">
        <v>100</v>
      </c>
      <c r="DK800" s="2" t="n">
        <v>100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18/02/2028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0.8100000000000001</v>
      </c>
      <c r="CA801" s="2" t="n">
        <v>0</v>
      </c>
      <c r="CB801" s="2" t="n">
        <v>0</v>
      </c>
      <c r="CC801" s="2" t="n">
        <v>8.08</v>
      </c>
      <c r="CD801" s="2" t="n">
        <v>8.08</v>
      </c>
      <c r="CE801" s="2" t="n">
        <v>0</v>
      </c>
      <c r="CF801" s="2" t="n">
        <v>18.76</v>
      </c>
      <c r="CG801" s="2" t="n">
        <v>18.76</v>
      </c>
      <c r="CH801" s="2" t="n">
        <v>0</v>
      </c>
      <c r="CI801" s="2" t="n">
        <v>18.76</v>
      </c>
      <c r="CJ801" s="2" t="n">
        <v>18.76</v>
      </c>
      <c r="CK801" s="2" t="n">
        <v>0</v>
      </c>
      <c r="CL801" s="2" t="n">
        <v>25.05</v>
      </c>
      <c r="CM801" s="2" t="n">
        <v>25.71</v>
      </c>
      <c r="CN801" s="2" t="n">
        <v>0</v>
      </c>
      <c r="CO801" s="2" t="n">
        <v>36.24</v>
      </c>
      <c r="CP801" s="2" t="n">
        <v>36.24</v>
      </c>
      <c r="CQ801" s="2" t="n">
        <v>0</v>
      </c>
      <c r="CR801" s="2" t="n">
        <v>49.88</v>
      </c>
      <c r="CS801" s="2" t="n">
        <v>49.17</v>
      </c>
      <c r="CT801" s="2" t="n">
        <v>0</v>
      </c>
      <c r="CU801" s="2" t="n">
        <v>62.32</v>
      </c>
      <c r="CV801" s="2" t="n">
        <v>60.39</v>
      </c>
      <c r="CW801" s="2" t="n">
        <v>0</v>
      </c>
      <c r="CX801" s="2" t="n">
        <v>67.17</v>
      </c>
      <c r="CY801" s="2" t="n">
        <v>67.17</v>
      </c>
      <c r="CZ801" s="2" t="n">
        <v>0</v>
      </c>
      <c r="DA801" s="2" t="n">
        <v>75.76000000000001</v>
      </c>
      <c r="DB801" s="2" t="n">
        <v>75.76000000000001</v>
      </c>
      <c r="DC801" s="2" t="n">
        <v>0</v>
      </c>
      <c r="DD801" s="2" t="n">
        <v>83.03</v>
      </c>
      <c r="DE801" s="2" t="n">
        <v>83.03</v>
      </c>
      <c r="DF801" s="2" t="n">
        <v>0</v>
      </c>
      <c r="DG801" s="2" t="n">
        <v>92.73</v>
      </c>
      <c r="DH801" s="2" t="n">
        <v>92.73</v>
      </c>
      <c r="DI801" s="2" t="n">
        <v>0</v>
      </c>
      <c r="DJ801" s="2" t="n">
        <v>100</v>
      </c>
      <c r="DK801" s="2" t="n">
        <v>100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18/02/2028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0.8100000000000001</v>
      </c>
      <c r="CA802" s="2" t="n">
        <v>0</v>
      </c>
      <c r="CB802" s="2" t="n">
        <v>0</v>
      </c>
      <c r="CC802" s="2" t="n">
        <v>8.08</v>
      </c>
      <c r="CD802" s="2" t="n">
        <v>8.08</v>
      </c>
      <c r="CE802" s="2" t="n">
        <v>0</v>
      </c>
      <c r="CF802" s="2" t="n">
        <v>18.76</v>
      </c>
      <c r="CG802" s="2" t="n">
        <v>18.76</v>
      </c>
      <c r="CH802" s="2" t="n">
        <v>0</v>
      </c>
      <c r="CI802" s="2" t="n">
        <v>18.76</v>
      </c>
      <c r="CJ802" s="2" t="n">
        <v>18.76</v>
      </c>
      <c r="CK802" s="2" t="n">
        <v>0</v>
      </c>
      <c r="CL802" s="2" t="n">
        <v>25.05</v>
      </c>
      <c r="CM802" s="2" t="n">
        <v>25.71</v>
      </c>
      <c r="CN802" s="2" t="n">
        <v>0</v>
      </c>
      <c r="CO802" s="2" t="n">
        <v>36.24</v>
      </c>
      <c r="CP802" s="2" t="n">
        <v>36.24</v>
      </c>
      <c r="CQ802" s="2" t="n">
        <v>0</v>
      </c>
      <c r="CR802" s="2" t="n">
        <v>49.88</v>
      </c>
      <c r="CS802" s="2" t="n">
        <v>49.17</v>
      </c>
      <c r="CT802" s="2" t="n">
        <v>0</v>
      </c>
      <c r="CU802" s="2" t="n">
        <v>62.32</v>
      </c>
      <c r="CV802" s="2" t="n">
        <v>60.39</v>
      </c>
      <c r="CW802" s="2" t="n">
        <v>0</v>
      </c>
      <c r="CX802" s="2" t="n">
        <v>67.17</v>
      </c>
      <c r="CY802" s="2" t="n">
        <v>67.17</v>
      </c>
      <c r="CZ802" s="2" t="n">
        <v>0</v>
      </c>
      <c r="DA802" s="2" t="n">
        <v>75.76000000000001</v>
      </c>
      <c r="DB802" s="2" t="n">
        <v>75.76000000000001</v>
      </c>
      <c r="DC802" s="2" t="n">
        <v>0</v>
      </c>
      <c r="DD802" s="2" t="n">
        <v>83.03</v>
      </c>
      <c r="DE802" s="2" t="n">
        <v>83.03</v>
      </c>
      <c r="DF802" s="2" t="n">
        <v>0</v>
      </c>
      <c r="DG802" s="2" t="n">
        <v>92.73</v>
      </c>
      <c r="DH802" s="2" t="n">
        <v>92.73</v>
      </c>
      <c r="DI802" s="2" t="n">
        <v>0</v>
      </c>
      <c r="DJ802" s="2" t="n">
        <v>100</v>
      </c>
      <c r="DK802" s="2" t="n">
        <v>100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18/02/2028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0.8100000000000001</v>
      </c>
      <c r="CA803" s="2" t="n">
        <v>0</v>
      </c>
      <c r="CB803" s="2" t="n">
        <v>0</v>
      </c>
      <c r="CC803" s="2" t="n">
        <v>8.08</v>
      </c>
      <c r="CD803" s="2" t="n">
        <v>8.08</v>
      </c>
      <c r="CE803" s="2" t="n">
        <v>0</v>
      </c>
      <c r="CF803" s="2" t="n">
        <v>18.76</v>
      </c>
      <c r="CG803" s="2" t="n">
        <v>18.76</v>
      </c>
      <c r="CH803" s="2" t="n">
        <v>0</v>
      </c>
      <c r="CI803" s="2" t="n">
        <v>18.76</v>
      </c>
      <c r="CJ803" s="2" t="n">
        <v>18.76</v>
      </c>
      <c r="CK803" s="2" t="n">
        <v>0</v>
      </c>
      <c r="CL803" s="2" t="n">
        <v>25.05</v>
      </c>
      <c r="CM803" s="2" t="n">
        <v>25.71</v>
      </c>
      <c r="CN803" s="2" t="n">
        <v>0</v>
      </c>
      <c r="CO803" s="2" t="n">
        <v>36.24</v>
      </c>
      <c r="CP803" s="2" t="n">
        <v>36.24</v>
      </c>
      <c r="CQ803" s="2" t="n">
        <v>0</v>
      </c>
      <c r="CR803" s="2" t="n">
        <v>49.88</v>
      </c>
      <c r="CS803" s="2" t="n">
        <v>49.17</v>
      </c>
      <c r="CT803" s="2" t="n">
        <v>0</v>
      </c>
      <c r="CU803" s="2" t="n">
        <v>62.32</v>
      </c>
      <c r="CV803" s="2" t="n">
        <v>60.39</v>
      </c>
      <c r="CW803" s="2" t="n">
        <v>0</v>
      </c>
      <c r="CX803" s="2" t="n">
        <v>67.17</v>
      </c>
      <c r="CY803" s="2" t="n">
        <v>67.17</v>
      </c>
      <c r="CZ803" s="2" t="n">
        <v>0</v>
      </c>
      <c r="DA803" s="2" t="n">
        <v>75.76000000000001</v>
      </c>
      <c r="DB803" s="2" t="n">
        <v>75.76000000000001</v>
      </c>
      <c r="DC803" s="2" t="n">
        <v>0</v>
      </c>
      <c r="DD803" s="2" t="n">
        <v>83.03</v>
      </c>
      <c r="DE803" s="2" t="n">
        <v>83.03</v>
      </c>
      <c r="DF803" s="2" t="n">
        <v>0</v>
      </c>
      <c r="DG803" s="2" t="n">
        <v>92.73</v>
      </c>
      <c r="DH803" s="2" t="n">
        <v>92.73</v>
      </c>
      <c r="DI803" s="2" t="n">
        <v>0</v>
      </c>
      <c r="DJ803" s="2" t="n">
        <v>100</v>
      </c>
      <c r="DK803" s="2" t="n">
        <v>100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18/02/2028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0.8100000000000001</v>
      </c>
      <c r="CA804" s="2" t="n">
        <v>0</v>
      </c>
      <c r="CB804" s="2" t="n">
        <v>0</v>
      </c>
      <c r="CC804" s="2" t="n">
        <v>8.08</v>
      </c>
      <c r="CD804" s="2" t="n">
        <v>8.08</v>
      </c>
      <c r="CE804" s="2" t="n">
        <v>0</v>
      </c>
      <c r="CF804" s="2" t="n">
        <v>18.76</v>
      </c>
      <c r="CG804" s="2" t="n">
        <v>18.76</v>
      </c>
      <c r="CH804" s="2" t="n">
        <v>0</v>
      </c>
      <c r="CI804" s="2" t="n">
        <v>18.76</v>
      </c>
      <c r="CJ804" s="2" t="n">
        <v>18.76</v>
      </c>
      <c r="CK804" s="2" t="n">
        <v>0</v>
      </c>
      <c r="CL804" s="2" t="n">
        <v>25.05</v>
      </c>
      <c r="CM804" s="2" t="n">
        <v>25.71</v>
      </c>
      <c r="CN804" s="2" t="n">
        <v>0</v>
      </c>
      <c r="CO804" s="2" t="n">
        <v>36.24</v>
      </c>
      <c r="CP804" s="2" t="n">
        <v>36.24</v>
      </c>
      <c r="CQ804" s="2" t="n">
        <v>0</v>
      </c>
      <c r="CR804" s="2" t="n">
        <v>49.88</v>
      </c>
      <c r="CS804" s="2" t="n">
        <v>49.17</v>
      </c>
      <c r="CT804" s="2" t="n">
        <v>0</v>
      </c>
      <c r="CU804" s="2" t="n">
        <v>62.32</v>
      </c>
      <c r="CV804" s="2" t="n">
        <v>60.39</v>
      </c>
      <c r="CW804" s="2" t="n">
        <v>0</v>
      </c>
      <c r="CX804" s="2" t="n">
        <v>67.17</v>
      </c>
      <c r="CY804" s="2" t="n">
        <v>67.17</v>
      </c>
      <c r="CZ804" s="2" t="n">
        <v>0</v>
      </c>
      <c r="DA804" s="2" t="n">
        <v>75.76000000000001</v>
      </c>
      <c r="DB804" s="2" t="n">
        <v>75.76000000000001</v>
      </c>
      <c r="DC804" s="2" t="n">
        <v>0</v>
      </c>
      <c r="DD804" s="2" t="n">
        <v>83.03</v>
      </c>
      <c r="DE804" s="2" t="n">
        <v>83.03</v>
      </c>
      <c r="DF804" s="2" t="n">
        <v>0</v>
      </c>
      <c r="DG804" s="2" t="n">
        <v>92.73</v>
      </c>
      <c r="DH804" s="2" t="n">
        <v>92.73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18/02/2028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0.8100000000000001</v>
      </c>
      <c r="CA805" s="2" t="n">
        <v>0</v>
      </c>
      <c r="CB805" s="2" t="n">
        <v>0</v>
      </c>
      <c r="CC805" s="2" t="n">
        <v>8.08</v>
      </c>
      <c r="CD805" s="2" t="n">
        <v>8.08</v>
      </c>
      <c r="CE805" s="2" t="n">
        <v>0</v>
      </c>
      <c r="CF805" s="2" t="n">
        <v>18.76</v>
      </c>
      <c r="CG805" s="2" t="n">
        <v>18.76</v>
      </c>
      <c r="CH805" s="2" t="n">
        <v>0</v>
      </c>
      <c r="CI805" s="2" t="n">
        <v>18.76</v>
      </c>
      <c r="CJ805" s="2" t="n">
        <v>18.76</v>
      </c>
      <c r="CK805" s="2" t="n">
        <v>0</v>
      </c>
      <c r="CL805" s="2" t="n">
        <v>25.05</v>
      </c>
      <c r="CM805" s="2" t="n">
        <v>25.71</v>
      </c>
      <c r="CN805" s="2" t="n">
        <v>0</v>
      </c>
      <c r="CO805" s="2" t="n">
        <v>36.24</v>
      </c>
      <c r="CP805" s="2" t="n">
        <v>36.24</v>
      </c>
      <c r="CQ805" s="2" t="n">
        <v>0</v>
      </c>
      <c r="CR805" s="2" t="n">
        <v>49.88</v>
      </c>
      <c r="CS805" s="2" t="n">
        <v>49.17</v>
      </c>
      <c r="CT805" s="2" t="n">
        <v>0</v>
      </c>
      <c r="CU805" s="2" t="n">
        <v>62.32</v>
      </c>
      <c r="CV805" s="2" t="n">
        <v>60.39</v>
      </c>
      <c r="CW805" s="2" t="n">
        <v>0</v>
      </c>
      <c r="CX805" s="2" t="n">
        <v>67.17</v>
      </c>
      <c r="CY805" s="2" t="n">
        <v>67.17</v>
      </c>
      <c r="CZ805" s="2" t="n">
        <v>0</v>
      </c>
      <c r="DA805" s="2" t="n">
        <v>75.76000000000001</v>
      </c>
      <c r="DB805" s="2" t="n">
        <v>75.76000000000001</v>
      </c>
      <c r="DC805" s="2" t="n">
        <v>0</v>
      </c>
      <c r="DD805" s="2" t="n">
        <v>83.03</v>
      </c>
      <c r="DE805" s="2" t="n">
        <v>83.03</v>
      </c>
      <c r="DF805" s="2" t="n">
        <v>0</v>
      </c>
      <c r="DG805" s="2" t="n">
        <v>92.73</v>
      </c>
      <c r="DH805" s="2" t="n">
        <v>92.73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18/02/2028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0.8100000000000001</v>
      </c>
      <c r="CA806" s="2" t="n">
        <v>0</v>
      </c>
      <c r="CB806" s="2" t="n">
        <v>0</v>
      </c>
      <c r="CC806" s="2" t="n">
        <v>8.08</v>
      </c>
      <c r="CD806" s="2" t="n">
        <v>8.08</v>
      </c>
      <c r="CE806" s="2" t="n">
        <v>0</v>
      </c>
      <c r="CF806" s="2" t="n">
        <v>18.76</v>
      </c>
      <c r="CG806" s="2" t="n">
        <v>18.76</v>
      </c>
      <c r="CH806" s="2" t="n">
        <v>0</v>
      </c>
      <c r="CI806" s="2" t="n">
        <v>18.76</v>
      </c>
      <c r="CJ806" s="2" t="n">
        <v>18.76</v>
      </c>
      <c r="CK806" s="2" t="n">
        <v>0</v>
      </c>
      <c r="CL806" s="2" t="n">
        <v>25.05</v>
      </c>
      <c r="CM806" s="2" t="n">
        <v>25.71</v>
      </c>
      <c r="CN806" s="2" t="n">
        <v>0</v>
      </c>
      <c r="CO806" s="2" t="n">
        <v>36.24</v>
      </c>
      <c r="CP806" s="2" t="n">
        <v>36.24</v>
      </c>
      <c r="CQ806" s="2" t="n">
        <v>0</v>
      </c>
      <c r="CR806" s="2" t="n">
        <v>49.88</v>
      </c>
      <c r="CS806" s="2" t="n">
        <v>49.17</v>
      </c>
      <c r="CT806" s="2" t="n">
        <v>0</v>
      </c>
      <c r="CU806" s="2" t="n">
        <v>62.32</v>
      </c>
      <c r="CV806" s="2" t="n">
        <v>60.39</v>
      </c>
      <c r="CW806" s="2" t="n">
        <v>0</v>
      </c>
      <c r="CX806" s="2" t="n">
        <v>67.17</v>
      </c>
      <c r="CY806" s="2" t="n">
        <v>67.17</v>
      </c>
      <c r="CZ806" s="2" t="n">
        <v>0</v>
      </c>
      <c r="DA806" s="2" t="n">
        <v>75.76000000000001</v>
      </c>
      <c r="DB806" s="2" t="n">
        <v>75.76000000000001</v>
      </c>
      <c r="DC806" s="2" t="n">
        <v>0</v>
      </c>
      <c r="DD806" s="2" t="n">
        <v>83.03</v>
      </c>
      <c r="DE806" s="2" t="n">
        <v>83.03</v>
      </c>
      <c r="DF806" s="2" t="n">
        <v>0</v>
      </c>
      <c r="DG806" s="2" t="n">
        <v>92.73</v>
      </c>
      <c r="DH806" s="2" t="n">
        <v>92.73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18/02/2028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0.8100000000000001</v>
      </c>
      <c r="CA807" s="2" t="n">
        <v>0</v>
      </c>
      <c r="CB807" s="2" t="n">
        <v>0</v>
      </c>
      <c r="CC807" s="2" t="n">
        <v>8.08</v>
      </c>
      <c r="CD807" s="2" t="n">
        <v>8.08</v>
      </c>
      <c r="CE807" s="2" t="n">
        <v>0</v>
      </c>
      <c r="CF807" s="2" t="n">
        <v>18.76</v>
      </c>
      <c r="CG807" s="2" t="n">
        <v>18.76</v>
      </c>
      <c r="CH807" s="2" t="n">
        <v>0</v>
      </c>
      <c r="CI807" s="2" t="n">
        <v>18.76</v>
      </c>
      <c r="CJ807" s="2" t="n">
        <v>18.76</v>
      </c>
      <c r="CK807" s="2" t="n">
        <v>0</v>
      </c>
      <c r="CL807" s="2" t="n">
        <v>25.05</v>
      </c>
      <c r="CM807" s="2" t="n">
        <v>25.71</v>
      </c>
      <c r="CN807" s="2" t="n">
        <v>0</v>
      </c>
      <c r="CO807" s="2" t="n">
        <v>36.24</v>
      </c>
      <c r="CP807" s="2" t="n">
        <v>36.24</v>
      </c>
      <c r="CQ807" s="2" t="n">
        <v>0</v>
      </c>
      <c r="CR807" s="2" t="n">
        <v>49.88</v>
      </c>
      <c r="CS807" s="2" t="n">
        <v>49.17</v>
      </c>
      <c r="CT807" s="2" t="n">
        <v>0</v>
      </c>
      <c r="CU807" s="2" t="n">
        <v>62.32</v>
      </c>
      <c r="CV807" s="2" t="n">
        <v>60.39</v>
      </c>
      <c r="CW807" s="2" t="n">
        <v>0</v>
      </c>
      <c r="CX807" s="2" t="n">
        <v>67.17</v>
      </c>
      <c r="CY807" s="2" t="n">
        <v>67.17</v>
      </c>
      <c r="CZ807" s="2" t="n">
        <v>0</v>
      </c>
      <c r="DA807" s="2" t="n">
        <v>75.76000000000001</v>
      </c>
      <c r="DB807" s="2" t="n">
        <v>75.76000000000001</v>
      </c>
      <c r="DC807" s="2" t="n">
        <v>0</v>
      </c>
      <c r="DD807" s="2" t="n">
        <v>83.03</v>
      </c>
      <c r="DE807" s="2" t="n">
        <v>83.03</v>
      </c>
      <c r="DF807" s="2" t="n">
        <v>0</v>
      </c>
      <c r="DG807" s="2" t="n">
        <v>92.73</v>
      </c>
      <c r="DH807" s="2" t="n">
        <v>92.73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18/02/2028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0.8100000000000001</v>
      </c>
      <c r="CA808" s="2" t="n">
        <v>0</v>
      </c>
      <c r="CB808" s="2" t="n">
        <v>0</v>
      </c>
      <c r="CC808" s="2" t="n">
        <v>8.08</v>
      </c>
      <c r="CD808" s="2" t="n">
        <v>8.08</v>
      </c>
      <c r="CE808" s="2" t="n">
        <v>0</v>
      </c>
      <c r="CF808" s="2" t="n">
        <v>18.76</v>
      </c>
      <c r="CG808" s="2" t="n">
        <v>18.76</v>
      </c>
      <c r="CH808" s="2" t="n">
        <v>0</v>
      </c>
      <c r="CI808" s="2" t="n">
        <v>18.76</v>
      </c>
      <c r="CJ808" s="2" t="n">
        <v>18.76</v>
      </c>
      <c r="CK808" s="2" t="n">
        <v>0</v>
      </c>
      <c r="CL808" s="2" t="n">
        <v>25.05</v>
      </c>
      <c r="CM808" s="2" t="n">
        <v>25.71</v>
      </c>
      <c r="CN808" s="2" t="n">
        <v>0</v>
      </c>
      <c r="CO808" s="2" t="n">
        <v>36.24</v>
      </c>
      <c r="CP808" s="2" t="n">
        <v>36.24</v>
      </c>
      <c r="CQ808" s="2" t="n">
        <v>0</v>
      </c>
      <c r="CR808" s="2" t="n">
        <v>49.88</v>
      </c>
      <c r="CS808" s="2" t="n">
        <v>49.17</v>
      </c>
      <c r="CT808" s="2" t="n">
        <v>0</v>
      </c>
      <c r="CU808" s="2" t="n">
        <v>62.32</v>
      </c>
      <c r="CV808" s="2" t="n">
        <v>60.39</v>
      </c>
      <c r="CW808" s="2" t="n">
        <v>0</v>
      </c>
      <c r="CX808" s="2" t="n">
        <v>67.17</v>
      </c>
      <c r="CY808" s="2" t="n">
        <v>67.17</v>
      </c>
      <c r="CZ808" s="2" t="n">
        <v>0</v>
      </c>
      <c r="DA808" s="2" t="n">
        <v>75.76000000000001</v>
      </c>
      <c r="DB808" s="2" t="n">
        <v>75.76000000000001</v>
      </c>
      <c r="DC808" s="2" t="n">
        <v>0</v>
      </c>
      <c r="DD808" s="2" t="n">
        <v>83.03</v>
      </c>
      <c r="DE808" s="2" t="n">
        <v>83.03</v>
      </c>
      <c r="DF808" s="2" t="n">
        <v>0</v>
      </c>
      <c r="DG808" s="2" t="n">
        <v>92.73</v>
      </c>
      <c r="DH808" s="2" t="n">
        <v>92.73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18/02/2028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0.8100000000000001</v>
      </c>
      <c r="CA809" s="2" t="n">
        <v>0</v>
      </c>
      <c r="CB809" s="2" t="n">
        <v>0</v>
      </c>
      <c r="CC809" s="2" t="n">
        <v>8.08</v>
      </c>
      <c r="CD809" s="2" t="n">
        <v>8.08</v>
      </c>
      <c r="CE809" s="2" t="n">
        <v>0</v>
      </c>
      <c r="CF809" s="2" t="n">
        <v>18.76</v>
      </c>
      <c r="CG809" s="2" t="n">
        <v>18.76</v>
      </c>
      <c r="CH809" s="2" t="n">
        <v>0</v>
      </c>
      <c r="CI809" s="2" t="n">
        <v>18.76</v>
      </c>
      <c r="CJ809" s="2" t="n">
        <v>18.76</v>
      </c>
      <c r="CK809" s="2" t="n">
        <v>0</v>
      </c>
      <c r="CL809" s="2" t="n">
        <v>25.05</v>
      </c>
      <c r="CM809" s="2" t="n">
        <v>25.71</v>
      </c>
      <c r="CN809" s="2" t="n">
        <v>0</v>
      </c>
      <c r="CO809" s="2" t="n">
        <v>36.24</v>
      </c>
      <c r="CP809" s="2" t="n">
        <v>36.24</v>
      </c>
      <c r="CQ809" s="2" t="n">
        <v>0</v>
      </c>
      <c r="CR809" s="2" t="n">
        <v>49.88</v>
      </c>
      <c r="CS809" s="2" t="n">
        <v>49.17</v>
      </c>
      <c r="CT809" s="2" t="n">
        <v>0</v>
      </c>
      <c r="CU809" s="2" t="n">
        <v>62.32</v>
      </c>
      <c r="CV809" s="2" t="n">
        <v>60.39</v>
      </c>
      <c r="CW809" s="2" t="n">
        <v>0</v>
      </c>
      <c r="CX809" s="2" t="n">
        <v>67.17</v>
      </c>
      <c r="CY809" s="2" t="n">
        <v>67.17</v>
      </c>
      <c r="CZ809" s="2" t="n">
        <v>0</v>
      </c>
      <c r="DA809" s="2" t="n">
        <v>75.76000000000001</v>
      </c>
      <c r="DB809" s="2" t="n">
        <v>75.76000000000001</v>
      </c>
      <c r="DC809" s="2" t="n">
        <v>0</v>
      </c>
      <c r="DD809" s="2" t="n">
        <v>83.03</v>
      </c>
      <c r="DE809" s="2" t="n">
        <v>83.03</v>
      </c>
      <c r="DF809" s="2" t="n">
        <v>0</v>
      </c>
      <c r="DG809" s="2" t="n">
        <v>92.73</v>
      </c>
      <c r="DH809" s="2" t="n">
        <v>92.73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18/02/2028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0.8100000000000001</v>
      </c>
      <c r="CA810" s="2" t="n">
        <v>0</v>
      </c>
      <c r="CB810" s="2" t="n">
        <v>0</v>
      </c>
      <c r="CC810" s="2" t="n">
        <v>8.08</v>
      </c>
      <c r="CD810" s="2" t="n">
        <v>8.08</v>
      </c>
      <c r="CE810" s="2" t="n">
        <v>0</v>
      </c>
      <c r="CF810" s="2" t="n">
        <v>18.76</v>
      </c>
      <c r="CG810" s="2" t="n">
        <v>18.76</v>
      </c>
      <c r="CH810" s="2" t="n">
        <v>0</v>
      </c>
      <c r="CI810" s="2" t="n">
        <v>18.76</v>
      </c>
      <c r="CJ810" s="2" t="n">
        <v>18.76</v>
      </c>
      <c r="CK810" s="2" t="n">
        <v>0</v>
      </c>
      <c r="CL810" s="2" t="n">
        <v>25.05</v>
      </c>
      <c r="CM810" s="2" t="n">
        <v>25.71</v>
      </c>
      <c r="CN810" s="2" t="n">
        <v>0</v>
      </c>
      <c r="CO810" s="2" t="n">
        <v>36.24</v>
      </c>
      <c r="CP810" s="2" t="n">
        <v>36.24</v>
      </c>
      <c r="CQ810" s="2" t="n">
        <v>0</v>
      </c>
      <c r="CR810" s="2" t="n">
        <v>49.88</v>
      </c>
      <c r="CS810" s="2" t="n">
        <v>49.17</v>
      </c>
      <c r="CT810" s="2" t="n">
        <v>0</v>
      </c>
      <c r="CU810" s="2" t="n">
        <v>62.32</v>
      </c>
      <c r="CV810" s="2" t="n">
        <v>60.39</v>
      </c>
      <c r="CW810" s="2" t="n">
        <v>0</v>
      </c>
      <c r="CX810" s="2" t="n">
        <v>67.17</v>
      </c>
      <c r="CY810" s="2" t="n">
        <v>67.17</v>
      </c>
      <c r="CZ810" s="2" t="n">
        <v>0</v>
      </c>
      <c r="DA810" s="2" t="n">
        <v>75.76000000000001</v>
      </c>
      <c r="DB810" s="2" t="n">
        <v>75.76000000000001</v>
      </c>
      <c r="DC810" s="2" t="n">
        <v>0</v>
      </c>
      <c r="DD810" s="2" t="n">
        <v>83.03</v>
      </c>
      <c r="DE810" s="2" t="n">
        <v>83.03</v>
      </c>
      <c r="DF810" s="2" t="n">
        <v>0</v>
      </c>
      <c r="DG810" s="2" t="n">
        <v>92.73</v>
      </c>
      <c r="DH810" s="2" t="n">
        <v>92.73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18/02/2028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0.8100000000000001</v>
      </c>
      <c r="CA811" s="2" t="n">
        <v>0</v>
      </c>
      <c r="CB811" s="2" t="n">
        <v>0</v>
      </c>
      <c r="CC811" s="2" t="n">
        <v>8.08</v>
      </c>
      <c r="CD811" s="2" t="n">
        <v>8.08</v>
      </c>
      <c r="CE811" s="2" t="n">
        <v>0</v>
      </c>
      <c r="CF811" s="2" t="n">
        <v>18.76</v>
      </c>
      <c r="CG811" s="2" t="n">
        <v>18.76</v>
      </c>
      <c r="CH811" s="2" t="n">
        <v>0</v>
      </c>
      <c r="CI811" s="2" t="n">
        <v>18.76</v>
      </c>
      <c r="CJ811" s="2" t="n">
        <v>18.76</v>
      </c>
      <c r="CK811" s="2" t="n">
        <v>0</v>
      </c>
      <c r="CL811" s="2" t="n">
        <v>25.05</v>
      </c>
      <c r="CM811" s="2" t="n">
        <v>25.71</v>
      </c>
      <c r="CN811" s="2" t="n">
        <v>0</v>
      </c>
      <c r="CO811" s="2" t="n">
        <v>36.24</v>
      </c>
      <c r="CP811" s="2" t="n">
        <v>36.24</v>
      </c>
      <c r="CQ811" s="2" t="n">
        <v>0</v>
      </c>
      <c r="CR811" s="2" t="n">
        <v>49.88</v>
      </c>
      <c r="CS811" s="2" t="n">
        <v>49.17</v>
      </c>
      <c r="CT811" s="2" t="n">
        <v>0</v>
      </c>
      <c r="CU811" s="2" t="n">
        <v>62.32</v>
      </c>
      <c r="CV811" s="2" t="n">
        <v>60.39</v>
      </c>
      <c r="CW811" s="2" t="n">
        <v>0</v>
      </c>
      <c r="CX811" s="2" t="n">
        <v>67.17</v>
      </c>
      <c r="CY811" s="2" t="n">
        <v>67.17</v>
      </c>
      <c r="CZ811" s="2" t="n">
        <v>0</v>
      </c>
      <c r="DA811" s="2" t="n">
        <v>75.76000000000001</v>
      </c>
      <c r="DB811" s="2" t="n">
        <v>75.76000000000001</v>
      </c>
      <c r="DC811" s="2" t="n">
        <v>0</v>
      </c>
      <c r="DD811" s="2" t="n">
        <v>83.03</v>
      </c>
      <c r="DE811" s="2" t="n">
        <v>83.03</v>
      </c>
      <c r="DF811" s="2" t="n">
        <v>0</v>
      </c>
      <c r="DG811" s="2" t="n">
        <v>92.73</v>
      </c>
      <c r="DH811" s="2" t="n">
        <v>92.73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18/02/2028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0.8100000000000001</v>
      </c>
      <c r="CA812" s="2" t="n">
        <v>0</v>
      </c>
      <c r="CB812" s="2" t="n">
        <v>0</v>
      </c>
      <c r="CC812" s="2" t="n">
        <v>8.08</v>
      </c>
      <c r="CD812" s="2" t="n">
        <v>8.08</v>
      </c>
      <c r="CE812" s="2" t="n">
        <v>0</v>
      </c>
      <c r="CF812" s="2" t="n">
        <v>18.76</v>
      </c>
      <c r="CG812" s="2" t="n">
        <v>18.76</v>
      </c>
      <c r="CH812" s="2" t="n">
        <v>0</v>
      </c>
      <c r="CI812" s="2" t="n">
        <v>18.76</v>
      </c>
      <c r="CJ812" s="2" t="n">
        <v>18.76</v>
      </c>
      <c r="CK812" s="2" t="n">
        <v>0</v>
      </c>
      <c r="CL812" s="2" t="n">
        <v>25.05</v>
      </c>
      <c r="CM812" s="2" t="n">
        <v>25.71</v>
      </c>
      <c r="CN812" s="2" t="n">
        <v>0</v>
      </c>
      <c r="CO812" s="2" t="n">
        <v>36.24</v>
      </c>
      <c r="CP812" s="2" t="n">
        <v>36.24</v>
      </c>
      <c r="CQ812" s="2" t="n">
        <v>0</v>
      </c>
      <c r="CR812" s="2" t="n">
        <v>49.88</v>
      </c>
      <c r="CS812" s="2" t="n">
        <v>49.17</v>
      </c>
      <c r="CT812" s="2" t="n">
        <v>0</v>
      </c>
      <c r="CU812" s="2" t="n">
        <v>62.32</v>
      </c>
      <c r="CV812" s="2" t="n">
        <v>60.39</v>
      </c>
      <c r="CW812" s="2" t="n">
        <v>0</v>
      </c>
      <c r="CX812" s="2" t="n">
        <v>67.17</v>
      </c>
      <c r="CY812" s="2" t="n">
        <v>67.17</v>
      </c>
      <c r="CZ812" s="2" t="n">
        <v>0</v>
      </c>
      <c r="DA812" s="2" t="n">
        <v>75.76000000000001</v>
      </c>
      <c r="DB812" s="2" t="n">
        <v>75.76000000000001</v>
      </c>
      <c r="DC812" s="2" t="n">
        <v>0</v>
      </c>
      <c r="DD812" s="2" t="n">
        <v>83.03</v>
      </c>
      <c r="DE812" s="2" t="n">
        <v>83.03</v>
      </c>
      <c r="DF812" s="2" t="n">
        <v>0</v>
      </c>
      <c r="DG812" s="2" t="n">
        <v>92.73</v>
      </c>
      <c r="DH812" s="2" t="n">
        <v>92.73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18/02/2028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0.8100000000000001</v>
      </c>
      <c r="CA813" s="2" t="n">
        <v>0</v>
      </c>
      <c r="CB813" s="2" t="n">
        <v>0</v>
      </c>
      <c r="CC813" s="2" t="n">
        <v>8.08</v>
      </c>
      <c r="CD813" s="2" t="n">
        <v>8.08</v>
      </c>
      <c r="CE813" s="2" t="n">
        <v>0</v>
      </c>
      <c r="CF813" s="2" t="n">
        <v>18.76</v>
      </c>
      <c r="CG813" s="2" t="n">
        <v>18.76</v>
      </c>
      <c r="CH813" s="2" t="n">
        <v>0</v>
      </c>
      <c r="CI813" s="2" t="n">
        <v>18.76</v>
      </c>
      <c r="CJ813" s="2" t="n">
        <v>18.76</v>
      </c>
      <c r="CK813" s="2" t="n">
        <v>0</v>
      </c>
      <c r="CL813" s="2" t="n">
        <v>25.05</v>
      </c>
      <c r="CM813" s="2" t="n">
        <v>25.71</v>
      </c>
      <c r="CN813" s="2" t="n">
        <v>0</v>
      </c>
      <c r="CO813" s="2" t="n">
        <v>36.24</v>
      </c>
      <c r="CP813" s="2" t="n">
        <v>36.24</v>
      </c>
      <c r="CQ813" s="2" t="n">
        <v>0</v>
      </c>
      <c r="CR813" s="2" t="n">
        <v>49.88</v>
      </c>
      <c r="CS813" s="2" t="n">
        <v>49.17</v>
      </c>
      <c r="CT813" s="2" t="n">
        <v>0</v>
      </c>
      <c r="CU813" s="2" t="n">
        <v>62.32</v>
      </c>
      <c r="CV813" s="2" t="n">
        <v>60.39</v>
      </c>
      <c r="CW813" s="2" t="n">
        <v>0</v>
      </c>
      <c r="CX813" s="2" t="n">
        <v>67.17</v>
      </c>
      <c r="CY813" s="2" t="n">
        <v>67.17</v>
      </c>
      <c r="CZ813" s="2" t="n">
        <v>0</v>
      </c>
      <c r="DA813" s="2" t="n">
        <v>75.76000000000001</v>
      </c>
      <c r="DB813" s="2" t="n">
        <v>75.76000000000001</v>
      </c>
      <c r="DC813" s="2" t="n">
        <v>0</v>
      </c>
      <c r="DD813" s="2" t="n">
        <v>83.03</v>
      </c>
      <c r="DE813" s="2" t="n">
        <v>83.03</v>
      </c>
      <c r="DF813" s="2" t="n">
        <v>0</v>
      </c>
      <c r="DG813" s="2" t="n">
        <v>92.73</v>
      </c>
      <c r="DH813" s="2" t="n">
        <v>92.73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18/02/2028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0.8100000000000001</v>
      </c>
      <c r="CA814" s="2" t="n">
        <v>0</v>
      </c>
      <c r="CB814" s="2" t="n">
        <v>0</v>
      </c>
      <c r="CC814" s="2" t="n">
        <v>8.08</v>
      </c>
      <c r="CD814" s="2" t="n">
        <v>8.08</v>
      </c>
      <c r="CE814" s="2" t="n">
        <v>0</v>
      </c>
      <c r="CF814" s="2" t="n">
        <v>18.76</v>
      </c>
      <c r="CG814" s="2" t="n">
        <v>18.76</v>
      </c>
      <c r="CH814" s="2" t="n">
        <v>0</v>
      </c>
      <c r="CI814" s="2" t="n">
        <v>18.76</v>
      </c>
      <c r="CJ814" s="2" t="n">
        <v>18.76</v>
      </c>
      <c r="CK814" s="2" t="n">
        <v>0</v>
      </c>
      <c r="CL814" s="2" t="n">
        <v>25.05</v>
      </c>
      <c r="CM814" s="2" t="n">
        <v>25.71</v>
      </c>
      <c r="CN814" s="2" t="n">
        <v>0</v>
      </c>
      <c r="CO814" s="2" t="n">
        <v>36.24</v>
      </c>
      <c r="CP814" s="2" t="n">
        <v>36.24</v>
      </c>
      <c r="CQ814" s="2" t="n">
        <v>0</v>
      </c>
      <c r="CR814" s="2" t="n">
        <v>49.88</v>
      </c>
      <c r="CS814" s="2" t="n">
        <v>49.17</v>
      </c>
      <c r="CT814" s="2" t="n">
        <v>0</v>
      </c>
      <c r="CU814" s="2" t="n">
        <v>62.32</v>
      </c>
      <c r="CV814" s="2" t="n">
        <v>60.39</v>
      </c>
      <c r="CW814" s="2" t="n">
        <v>0</v>
      </c>
      <c r="CX814" s="2" t="n">
        <v>67.17</v>
      </c>
      <c r="CY814" s="2" t="n">
        <v>67.17</v>
      </c>
      <c r="CZ814" s="2" t="n">
        <v>0</v>
      </c>
      <c r="DA814" s="2" t="n">
        <v>75.76000000000001</v>
      </c>
      <c r="DB814" s="2" t="n">
        <v>75.76000000000001</v>
      </c>
      <c r="DC814" s="2" t="n">
        <v>0</v>
      </c>
      <c r="DD814" s="2" t="n">
        <v>83.03</v>
      </c>
      <c r="DE814" s="2" t="n">
        <v>83.03</v>
      </c>
      <c r="DF814" s="2" t="n">
        <v>0</v>
      </c>
      <c r="DG814" s="2" t="n">
        <v>92.73</v>
      </c>
      <c r="DH814" s="2" t="n">
        <v>92.73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18/02/2028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0.8100000000000001</v>
      </c>
      <c r="CA815" s="2" t="n">
        <v>0</v>
      </c>
      <c r="CB815" s="2" t="n">
        <v>0</v>
      </c>
      <c r="CC815" s="2" t="n">
        <v>8.08</v>
      </c>
      <c r="CD815" s="2" t="n">
        <v>8.08</v>
      </c>
      <c r="CE815" s="2" t="n">
        <v>0</v>
      </c>
      <c r="CF815" s="2" t="n">
        <v>18.76</v>
      </c>
      <c r="CG815" s="2" t="n">
        <v>18.76</v>
      </c>
      <c r="CH815" s="2" t="n">
        <v>0</v>
      </c>
      <c r="CI815" s="2" t="n">
        <v>18.76</v>
      </c>
      <c r="CJ815" s="2" t="n">
        <v>18.76</v>
      </c>
      <c r="CK815" s="2" t="n">
        <v>0</v>
      </c>
      <c r="CL815" s="2" t="n">
        <v>25.05</v>
      </c>
      <c r="CM815" s="2" t="n">
        <v>25.71</v>
      </c>
      <c r="CN815" s="2" t="n">
        <v>0</v>
      </c>
      <c r="CO815" s="2" t="n">
        <v>36.24</v>
      </c>
      <c r="CP815" s="2" t="n">
        <v>36.24</v>
      </c>
      <c r="CQ815" s="2" t="n">
        <v>0</v>
      </c>
      <c r="CR815" s="2" t="n">
        <v>49.88</v>
      </c>
      <c r="CS815" s="2" t="n">
        <v>49.17</v>
      </c>
      <c r="CT815" s="2" t="n">
        <v>0</v>
      </c>
      <c r="CU815" s="2" t="n">
        <v>62.32</v>
      </c>
      <c r="CV815" s="2" t="n">
        <v>60.39</v>
      </c>
      <c r="CW815" s="2" t="n">
        <v>0</v>
      </c>
      <c r="CX815" s="2" t="n">
        <v>67.17</v>
      </c>
      <c r="CY815" s="2" t="n">
        <v>67.17</v>
      </c>
      <c r="CZ815" s="2" t="n">
        <v>0</v>
      </c>
      <c r="DA815" s="2" t="n">
        <v>75.76000000000001</v>
      </c>
      <c r="DB815" s="2" t="n">
        <v>75.76000000000001</v>
      </c>
      <c r="DC815" s="2" t="n">
        <v>0</v>
      </c>
      <c r="DD815" s="2" t="n">
        <v>83.03</v>
      </c>
      <c r="DE815" s="2" t="n">
        <v>83.03</v>
      </c>
      <c r="DF815" s="2" t="n">
        <v>0</v>
      </c>
      <c r="DG815" s="2" t="n">
        <v>92.73</v>
      </c>
      <c r="DH815" s="2" t="n">
        <v>92.73</v>
      </c>
      <c r="DI815" s="2" t="n">
        <v>0</v>
      </c>
      <c r="DJ815" s="2" t="n">
        <v>100</v>
      </c>
      <c r="DK815" s="2" t="n">
        <v>100</v>
      </c>
      <c r="DL815" s="2" t="n">
        <v>0</v>
      </c>
      <c r="DM815" s="2" t="n">
        <v>100</v>
      </c>
      <c r="DN815" s="2" t="n">
        <v>100</v>
      </c>
      <c r="DO815" s="2" t="n">
        <v>0</v>
      </c>
      <c r="DP815" s="2" t="n">
        <v>100</v>
      </c>
      <c r="DQ815" s="2" t="n">
        <v>100</v>
      </c>
      <c r="DR815" s="2" t="n">
        <v>0</v>
      </c>
      <c r="DS815" s="2" t="n">
        <v>100</v>
      </c>
      <c r="DT815" s="2" t="n">
        <v>100</v>
      </c>
      <c r="DU815" s="2" t="n">
        <v>0</v>
      </c>
      <c r="DV815" s="2" t="n">
        <v>100</v>
      </c>
      <c r="DW815" s="2" t="n">
        <v>100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18/02/2028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0.8100000000000001</v>
      </c>
      <c r="CA816" s="2" t="n">
        <v>0</v>
      </c>
      <c r="CB816" s="2" t="n">
        <v>0</v>
      </c>
      <c r="CC816" s="2" t="n">
        <v>8.08</v>
      </c>
      <c r="CD816" s="2" t="n">
        <v>8.08</v>
      </c>
      <c r="CE816" s="2" t="n">
        <v>0</v>
      </c>
      <c r="CF816" s="2" t="n">
        <v>18.76</v>
      </c>
      <c r="CG816" s="2" t="n">
        <v>18.76</v>
      </c>
      <c r="CH816" s="2" t="n">
        <v>0</v>
      </c>
      <c r="CI816" s="2" t="n">
        <v>18.76</v>
      </c>
      <c r="CJ816" s="2" t="n">
        <v>18.76</v>
      </c>
      <c r="CK816" s="2" t="n">
        <v>0</v>
      </c>
      <c r="CL816" s="2" t="n">
        <v>25.05</v>
      </c>
      <c r="CM816" s="2" t="n">
        <v>25.71</v>
      </c>
      <c r="CN816" s="2" t="n">
        <v>0</v>
      </c>
      <c r="CO816" s="2" t="n">
        <v>36.24</v>
      </c>
      <c r="CP816" s="2" t="n">
        <v>36.24</v>
      </c>
      <c r="CQ816" s="2" t="n">
        <v>0</v>
      </c>
      <c r="CR816" s="2" t="n">
        <v>49.88</v>
      </c>
      <c r="CS816" s="2" t="n">
        <v>49.17</v>
      </c>
      <c r="CT816" s="2" t="n">
        <v>0</v>
      </c>
      <c r="CU816" s="2" t="n">
        <v>62.32</v>
      </c>
      <c r="CV816" s="2" t="n">
        <v>60.39</v>
      </c>
      <c r="CW816" s="2" t="n">
        <v>0</v>
      </c>
      <c r="CX816" s="2" t="n">
        <v>67.17</v>
      </c>
      <c r="CY816" s="2" t="n">
        <v>67.17</v>
      </c>
      <c r="CZ816" s="2" t="n">
        <v>0</v>
      </c>
      <c r="DA816" s="2" t="n">
        <v>75.76000000000001</v>
      </c>
      <c r="DB816" s="2" t="n">
        <v>75.76000000000001</v>
      </c>
      <c r="DC816" s="2" t="n">
        <v>0</v>
      </c>
      <c r="DD816" s="2" t="n">
        <v>83.03</v>
      </c>
      <c r="DE816" s="2" t="n">
        <v>83.03</v>
      </c>
      <c r="DF816" s="2" t="n">
        <v>0</v>
      </c>
      <c r="DG816" s="2" t="n">
        <v>92.73</v>
      </c>
      <c r="DH816" s="2" t="n">
        <v>92.73</v>
      </c>
      <c r="DI816" s="2" t="n">
        <v>0</v>
      </c>
      <c r="DJ816" s="2" t="n">
        <v>100</v>
      </c>
      <c r="DK816" s="2" t="n">
        <v>100</v>
      </c>
      <c r="DL816" s="2" t="n">
        <v>0</v>
      </c>
      <c r="DM816" s="2" t="n">
        <v>100</v>
      </c>
      <c r="DN816" s="2" t="n">
        <v>100</v>
      </c>
      <c r="DO816" s="2" t="n">
        <v>0</v>
      </c>
      <c r="DP816" s="2" t="n">
        <v>100</v>
      </c>
      <c r="DQ816" s="2" t="n">
        <v>100</v>
      </c>
      <c r="DR816" s="2" t="n">
        <v>0</v>
      </c>
      <c r="DS816" s="2" t="n">
        <v>100</v>
      </c>
      <c r="DT816" s="2" t="n">
        <v>100</v>
      </c>
      <c r="DU816" s="2" t="n">
        <v>0</v>
      </c>
      <c r="DV816" s="2" t="n">
        <v>100</v>
      </c>
      <c r="DW816" s="2" t="n">
        <v>100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18/02/2028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0.8100000000000001</v>
      </c>
      <c r="CA817" s="2" t="n">
        <v>0</v>
      </c>
      <c r="CB817" s="2" t="n">
        <v>0</v>
      </c>
      <c r="CC817" s="2" t="n">
        <v>8.08</v>
      </c>
      <c r="CD817" s="2" t="n">
        <v>8.08</v>
      </c>
      <c r="CE817" s="2" t="n">
        <v>0</v>
      </c>
      <c r="CF817" s="2" t="n">
        <v>18.76</v>
      </c>
      <c r="CG817" s="2" t="n">
        <v>18.76</v>
      </c>
      <c r="CH817" s="2" t="n">
        <v>0</v>
      </c>
      <c r="CI817" s="2" t="n">
        <v>18.76</v>
      </c>
      <c r="CJ817" s="2" t="n">
        <v>18.76</v>
      </c>
      <c r="CK817" s="2" t="n">
        <v>0</v>
      </c>
      <c r="CL817" s="2" t="n">
        <v>25.05</v>
      </c>
      <c r="CM817" s="2" t="n">
        <v>25.71</v>
      </c>
      <c r="CN817" s="2" t="n">
        <v>0</v>
      </c>
      <c r="CO817" s="2" t="n">
        <v>36.24</v>
      </c>
      <c r="CP817" s="2" t="n">
        <v>36.24</v>
      </c>
      <c r="CQ817" s="2" t="n">
        <v>0</v>
      </c>
      <c r="CR817" s="2" t="n">
        <v>49.88</v>
      </c>
      <c r="CS817" s="2" t="n">
        <v>49.17</v>
      </c>
      <c r="CT817" s="2" t="n">
        <v>0</v>
      </c>
      <c r="CU817" s="2" t="n">
        <v>62.32</v>
      </c>
      <c r="CV817" s="2" t="n">
        <v>60.39</v>
      </c>
      <c r="CW817" s="2" t="n">
        <v>0</v>
      </c>
      <c r="CX817" s="2" t="n">
        <v>67.17</v>
      </c>
      <c r="CY817" s="2" t="n">
        <v>67.17</v>
      </c>
      <c r="CZ817" s="2" t="n">
        <v>0</v>
      </c>
      <c r="DA817" s="2" t="n">
        <v>75.76000000000001</v>
      </c>
      <c r="DB817" s="2" t="n">
        <v>75.76000000000001</v>
      </c>
      <c r="DC817" s="2" t="n">
        <v>0</v>
      </c>
      <c r="DD817" s="2" t="n">
        <v>83.03</v>
      </c>
      <c r="DE817" s="2" t="n">
        <v>83.03</v>
      </c>
      <c r="DF817" s="2" t="n">
        <v>0</v>
      </c>
      <c r="DG817" s="2" t="n">
        <v>92.73</v>
      </c>
      <c r="DH817" s="2" t="n">
        <v>92.73</v>
      </c>
      <c r="DI817" s="2" t="n">
        <v>0</v>
      </c>
      <c r="DJ817" s="2" t="n">
        <v>100</v>
      </c>
      <c r="DK817" s="2" t="n">
        <v>100</v>
      </c>
      <c r="DL817" s="2" t="n">
        <v>0</v>
      </c>
      <c r="DM817" s="2" t="n">
        <v>100</v>
      </c>
      <c r="DN817" s="2" t="n">
        <v>100</v>
      </c>
      <c r="DO817" s="2" t="n">
        <v>0</v>
      </c>
      <c r="DP817" s="2" t="n">
        <v>100</v>
      </c>
      <c r="DQ817" s="2" t="n">
        <v>100</v>
      </c>
      <c r="DR817" s="2" t="n">
        <v>0</v>
      </c>
      <c r="DS817" s="2" t="n">
        <v>100</v>
      </c>
      <c r="DT817" s="2" t="n">
        <v>100</v>
      </c>
      <c r="DU817" s="2" t="n">
        <v>0</v>
      </c>
      <c r="DV817" s="2" t="n">
        <v>100</v>
      </c>
      <c r="DW817" s="2" t="n">
        <v>100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18/02/2028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0.8100000000000001</v>
      </c>
      <c r="CA818" s="2" t="n">
        <v>0</v>
      </c>
      <c r="CB818" s="2" t="n">
        <v>0</v>
      </c>
      <c r="CC818" s="2" t="n">
        <v>8.08</v>
      </c>
      <c r="CD818" s="2" t="n">
        <v>8.08</v>
      </c>
      <c r="CE818" s="2" t="n">
        <v>0</v>
      </c>
      <c r="CF818" s="2" t="n">
        <v>18.76</v>
      </c>
      <c r="CG818" s="2" t="n">
        <v>18.76</v>
      </c>
      <c r="CH818" s="2" t="n">
        <v>0</v>
      </c>
      <c r="CI818" s="2" t="n">
        <v>18.76</v>
      </c>
      <c r="CJ818" s="2" t="n">
        <v>18.76</v>
      </c>
      <c r="CK818" s="2" t="n">
        <v>0</v>
      </c>
      <c r="CL818" s="2" t="n">
        <v>25.05</v>
      </c>
      <c r="CM818" s="2" t="n">
        <v>25.71</v>
      </c>
      <c r="CN818" s="2" t="n">
        <v>0</v>
      </c>
      <c r="CO818" s="2" t="n">
        <v>36.24</v>
      </c>
      <c r="CP818" s="2" t="n">
        <v>36.24</v>
      </c>
      <c r="CQ818" s="2" t="n">
        <v>0</v>
      </c>
      <c r="CR818" s="2" t="n">
        <v>49.88</v>
      </c>
      <c r="CS818" s="2" t="n">
        <v>49.17</v>
      </c>
      <c r="CT818" s="2" t="n">
        <v>0</v>
      </c>
      <c r="CU818" s="2" t="n">
        <v>62.32</v>
      </c>
      <c r="CV818" s="2" t="n">
        <v>60.39</v>
      </c>
      <c r="CW818" s="2" t="n">
        <v>0</v>
      </c>
      <c r="CX818" s="2" t="n">
        <v>67.17</v>
      </c>
      <c r="CY818" s="2" t="n">
        <v>67.17</v>
      </c>
      <c r="CZ818" s="2" t="n">
        <v>0</v>
      </c>
      <c r="DA818" s="2" t="n">
        <v>75.76000000000001</v>
      </c>
      <c r="DB818" s="2" t="n">
        <v>75.76000000000001</v>
      </c>
      <c r="DC818" s="2" t="n">
        <v>0</v>
      </c>
      <c r="DD818" s="2" t="n">
        <v>83.03</v>
      </c>
      <c r="DE818" s="2" t="n">
        <v>83.03</v>
      </c>
      <c r="DF818" s="2" t="n">
        <v>0</v>
      </c>
      <c r="DG818" s="2" t="n">
        <v>92.73</v>
      </c>
      <c r="DH818" s="2" t="n">
        <v>92.73</v>
      </c>
      <c r="DI818" s="2" t="n">
        <v>0</v>
      </c>
      <c r="DJ818" s="2" t="n">
        <v>100</v>
      </c>
      <c r="DK818" s="2" t="n">
        <v>100</v>
      </c>
      <c r="DL818" s="2" t="n">
        <v>0</v>
      </c>
      <c r="DM818" s="2" t="n">
        <v>100</v>
      </c>
      <c r="DN818" s="2" t="n">
        <v>100</v>
      </c>
      <c r="DO818" s="2" t="n">
        <v>0</v>
      </c>
      <c r="DP818" s="2" t="n">
        <v>100</v>
      </c>
      <c r="DQ818" s="2" t="n">
        <v>100</v>
      </c>
      <c r="DR818" s="2" t="n">
        <v>0</v>
      </c>
      <c r="DS818" s="2" t="n">
        <v>100</v>
      </c>
      <c r="DT818" s="2" t="n">
        <v>100</v>
      </c>
      <c r="DU818" s="2" t="n">
        <v>0</v>
      </c>
      <c r="DV818" s="2" t="n">
        <v>100</v>
      </c>
      <c r="DW818" s="2" t="n">
        <v>100</v>
      </c>
      <c r="DX818" s="2" t="n">
        <v>0</v>
      </c>
      <c r="DY818" s="2" t="n">
        <v>100</v>
      </c>
      <c r="DZ818" s="2" t="n">
        <v>100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18/02/2028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0.8100000000000001</v>
      </c>
      <c r="CA819" s="2" t="n">
        <v>0</v>
      </c>
      <c r="CB819" s="2" t="n">
        <v>0</v>
      </c>
      <c r="CC819" s="2" t="n">
        <v>8.08</v>
      </c>
      <c r="CD819" s="2" t="n">
        <v>8.08</v>
      </c>
      <c r="CE819" s="2" t="n">
        <v>0</v>
      </c>
      <c r="CF819" s="2" t="n">
        <v>18.76</v>
      </c>
      <c r="CG819" s="2" t="n">
        <v>18.76</v>
      </c>
      <c r="CH819" s="2" t="n">
        <v>0</v>
      </c>
      <c r="CI819" s="2" t="n">
        <v>18.76</v>
      </c>
      <c r="CJ819" s="2" t="n">
        <v>18.76</v>
      </c>
      <c r="CK819" s="2" t="n">
        <v>0</v>
      </c>
      <c r="CL819" s="2" t="n">
        <v>25.05</v>
      </c>
      <c r="CM819" s="2" t="n">
        <v>25.71</v>
      </c>
      <c r="CN819" s="2" t="n">
        <v>0</v>
      </c>
      <c r="CO819" s="2" t="n">
        <v>36.24</v>
      </c>
      <c r="CP819" s="2" t="n">
        <v>36.24</v>
      </c>
      <c r="CQ819" s="2" t="n">
        <v>0</v>
      </c>
      <c r="CR819" s="2" t="n">
        <v>49.88</v>
      </c>
      <c r="CS819" s="2" t="n">
        <v>49.17</v>
      </c>
      <c r="CT819" s="2" t="n">
        <v>0</v>
      </c>
      <c r="CU819" s="2" t="n">
        <v>62.32</v>
      </c>
      <c r="CV819" s="2" t="n">
        <v>60.39</v>
      </c>
      <c r="CW819" s="2" t="n">
        <v>0</v>
      </c>
      <c r="CX819" s="2" t="n">
        <v>67.17</v>
      </c>
      <c r="CY819" s="2" t="n">
        <v>67.17</v>
      </c>
      <c r="CZ819" s="2" t="n">
        <v>0</v>
      </c>
      <c r="DA819" s="2" t="n">
        <v>75.76000000000001</v>
      </c>
      <c r="DB819" s="2" t="n">
        <v>75.76000000000001</v>
      </c>
      <c r="DC819" s="2" t="n">
        <v>0</v>
      </c>
      <c r="DD819" s="2" t="n">
        <v>83.03</v>
      </c>
      <c r="DE819" s="2" t="n">
        <v>83.03</v>
      </c>
      <c r="DF819" s="2" t="n">
        <v>0</v>
      </c>
      <c r="DG819" s="2" t="n">
        <v>92.73</v>
      </c>
      <c r="DH819" s="2" t="n">
        <v>92.73</v>
      </c>
      <c r="DI819" s="2" t="n">
        <v>0</v>
      </c>
      <c r="DJ819" s="2" t="n">
        <v>100</v>
      </c>
      <c r="DK819" s="2" t="n">
        <v>100</v>
      </c>
      <c r="DL819" s="2" t="n">
        <v>0</v>
      </c>
      <c r="DM819" s="2" t="n">
        <v>100</v>
      </c>
      <c r="DN819" s="2" t="n">
        <v>100</v>
      </c>
      <c r="DO819" s="2" t="n">
        <v>0</v>
      </c>
      <c r="DP819" s="2" t="n">
        <v>100</v>
      </c>
      <c r="DQ819" s="2" t="n">
        <v>100</v>
      </c>
      <c r="DR819" s="2" t="n">
        <v>0</v>
      </c>
      <c r="DS819" s="2" t="n">
        <v>100</v>
      </c>
      <c r="DT819" s="2" t="n">
        <v>100</v>
      </c>
      <c r="DU819" s="2" t="n">
        <v>0</v>
      </c>
      <c r="DV819" s="2" t="n">
        <v>100</v>
      </c>
      <c r="DW819" s="2" t="n">
        <v>100</v>
      </c>
      <c r="DX819" s="2" t="n">
        <v>0</v>
      </c>
      <c r="DY819" s="2" t="n">
        <v>100</v>
      </c>
      <c r="DZ819" s="2" t="n">
        <v>100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18/02/2028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0.8100000000000001</v>
      </c>
      <c r="CA820" s="2" t="n">
        <v>0</v>
      </c>
      <c r="CB820" s="2" t="n">
        <v>0</v>
      </c>
      <c r="CC820" s="2" t="n">
        <v>8.08</v>
      </c>
      <c r="CD820" s="2" t="n">
        <v>8.08</v>
      </c>
      <c r="CE820" s="2" t="n">
        <v>0</v>
      </c>
      <c r="CF820" s="2" t="n">
        <v>18.76</v>
      </c>
      <c r="CG820" s="2" t="n">
        <v>18.76</v>
      </c>
      <c r="CH820" s="2" t="n">
        <v>0</v>
      </c>
      <c r="CI820" s="2" t="n">
        <v>18.76</v>
      </c>
      <c r="CJ820" s="2" t="n">
        <v>18.76</v>
      </c>
      <c r="CK820" s="2" t="n">
        <v>0</v>
      </c>
      <c r="CL820" s="2" t="n">
        <v>25.05</v>
      </c>
      <c r="CM820" s="2" t="n">
        <v>25.71</v>
      </c>
      <c r="CN820" s="2" t="n">
        <v>0</v>
      </c>
      <c r="CO820" s="2" t="n">
        <v>36.24</v>
      </c>
      <c r="CP820" s="2" t="n">
        <v>36.24</v>
      </c>
      <c r="CQ820" s="2" t="n">
        <v>0</v>
      </c>
      <c r="CR820" s="2" t="n">
        <v>49.88</v>
      </c>
      <c r="CS820" s="2" t="n">
        <v>49.17</v>
      </c>
      <c r="CT820" s="2" t="n">
        <v>0</v>
      </c>
      <c r="CU820" s="2" t="n">
        <v>62.32</v>
      </c>
      <c r="CV820" s="2" t="n">
        <v>60.39</v>
      </c>
      <c r="CW820" s="2" t="n">
        <v>0</v>
      </c>
      <c r="CX820" s="2" t="n">
        <v>67.17</v>
      </c>
      <c r="CY820" s="2" t="n">
        <v>67.17</v>
      </c>
      <c r="CZ820" s="2" t="n">
        <v>0</v>
      </c>
      <c r="DA820" s="2" t="n">
        <v>75.76000000000001</v>
      </c>
      <c r="DB820" s="2" t="n">
        <v>75.76000000000001</v>
      </c>
      <c r="DC820" s="2" t="n">
        <v>0</v>
      </c>
      <c r="DD820" s="2" t="n">
        <v>83.03</v>
      </c>
      <c r="DE820" s="2" t="n">
        <v>83.03</v>
      </c>
      <c r="DF820" s="2" t="n">
        <v>0</v>
      </c>
      <c r="DG820" s="2" t="n">
        <v>92.73</v>
      </c>
      <c r="DH820" s="2" t="n">
        <v>92.73</v>
      </c>
      <c r="DI820" s="2" t="n">
        <v>0</v>
      </c>
      <c r="DJ820" s="2" t="n">
        <v>100</v>
      </c>
      <c r="DK820" s="2" t="n">
        <v>100</v>
      </c>
      <c r="DL820" s="2" t="n">
        <v>0</v>
      </c>
      <c r="DM820" s="2" t="n">
        <v>100</v>
      </c>
      <c r="DN820" s="2" t="n">
        <v>100</v>
      </c>
      <c r="DO820" s="2" t="n">
        <v>0</v>
      </c>
      <c r="DP820" s="2" t="n">
        <v>100</v>
      </c>
      <c r="DQ820" s="2" t="n">
        <v>100</v>
      </c>
      <c r="DR820" s="2" t="n">
        <v>0</v>
      </c>
      <c r="DS820" s="2" t="n">
        <v>100</v>
      </c>
      <c r="DT820" s="2" t="n">
        <v>100</v>
      </c>
      <c r="DU820" s="2" t="n">
        <v>0</v>
      </c>
      <c r="DV820" s="2" t="n">
        <v>100</v>
      </c>
      <c r="DW820" s="2" t="n">
        <v>100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18/02/2028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0.8100000000000001</v>
      </c>
      <c r="CA821" s="2" t="n">
        <v>0</v>
      </c>
      <c r="CB821" s="2" t="n">
        <v>0</v>
      </c>
      <c r="CC821" s="2" t="n">
        <v>8.08</v>
      </c>
      <c r="CD821" s="2" t="n">
        <v>8.08</v>
      </c>
      <c r="CE821" s="2" t="n">
        <v>0</v>
      </c>
      <c r="CF821" s="2" t="n">
        <v>18.76</v>
      </c>
      <c r="CG821" s="2" t="n">
        <v>18.76</v>
      </c>
      <c r="CH821" s="2" t="n">
        <v>0</v>
      </c>
      <c r="CI821" s="2" t="n">
        <v>18.76</v>
      </c>
      <c r="CJ821" s="2" t="n">
        <v>18.76</v>
      </c>
      <c r="CK821" s="2" t="n">
        <v>0</v>
      </c>
      <c r="CL821" s="2" t="n">
        <v>25.05</v>
      </c>
      <c r="CM821" s="2" t="n">
        <v>25.71</v>
      </c>
      <c r="CN821" s="2" t="n">
        <v>0</v>
      </c>
      <c r="CO821" s="2" t="n">
        <v>36.24</v>
      </c>
      <c r="CP821" s="2" t="n">
        <v>36.24</v>
      </c>
      <c r="CQ821" s="2" t="n">
        <v>0</v>
      </c>
      <c r="CR821" s="2" t="n">
        <v>49.88</v>
      </c>
      <c r="CS821" s="2" t="n">
        <v>49.17</v>
      </c>
      <c r="CT821" s="2" t="n">
        <v>0</v>
      </c>
      <c r="CU821" s="2" t="n">
        <v>62.32</v>
      </c>
      <c r="CV821" s="2" t="n">
        <v>60.39</v>
      </c>
      <c r="CW821" s="2" t="n">
        <v>0</v>
      </c>
      <c r="CX821" s="2" t="n">
        <v>67.17</v>
      </c>
      <c r="CY821" s="2" t="n">
        <v>67.17</v>
      </c>
      <c r="CZ821" s="2" t="n">
        <v>0</v>
      </c>
      <c r="DA821" s="2" t="n">
        <v>75.76000000000001</v>
      </c>
      <c r="DB821" s="2" t="n">
        <v>75.76000000000001</v>
      </c>
      <c r="DC821" s="2" t="n">
        <v>0</v>
      </c>
      <c r="DD821" s="2" t="n">
        <v>83.03</v>
      </c>
      <c r="DE821" s="2" t="n">
        <v>83.03</v>
      </c>
      <c r="DF821" s="2" t="n">
        <v>0</v>
      </c>
      <c r="DG821" s="2" t="n">
        <v>92.73</v>
      </c>
      <c r="DH821" s="2" t="n">
        <v>92.73</v>
      </c>
      <c r="DI821" s="2" t="n">
        <v>0</v>
      </c>
      <c r="DJ821" s="2" t="n">
        <v>100</v>
      </c>
      <c r="DK821" s="2" t="n">
        <v>100</v>
      </c>
      <c r="DL821" s="2" t="n">
        <v>0</v>
      </c>
      <c r="DM821" s="2" t="n">
        <v>100</v>
      </c>
      <c r="DN821" s="2" t="n">
        <v>100</v>
      </c>
      <c r="DO821" s="2" t="n">
        <v>0</v>
      </c>
      <c r="DP821" s="2" t="n">
        <v>100</v>
      </c>
      <c r="DQ821" s="2" t="n">
        <v>100</v>
      </c>
      <c r="DR821" s="2" t="n">
        <v>0</v>
      </c>
      <c r="DS821" s="2" t="n">
        <v>100</v>
      </c>
      <c r="DT821" s="2" t="n">
        <v>100</v>
      </c>
      <c r="DU821" s="2" t="n">
        <v>0</v>
      </c>
      <c r="DV821" s="2" t="n">
        <v>100</v>
      </c>
      <c r="DW821" s="2" t="n">
        <v>100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18/02/2028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0.8100000000000001</v>
      </c>
      <c r="CA822" s="2" t="n">
        <v>0</v>
      </c>
      <c r="CB822" s="2" t="n">
        <v>0</v>
      </c>
      <c r="CC822" s="2" t="n">
        <v>8.08</v>
      </c>
      <c r="CD822" s="2" t="n">
        <v>8.08</v>
      </c>
      <c r="CE822" s="2" t="n">
        <v>0</v>
      </c>
      <c r="CF822" s="2" t="n">
        <v>18.76</v>
      </c>
      <c r="CG822" s="2" t="n">
        <v>18.76</v>
      </c>
      <c r="CH822" s="2" t="n">
        <v>0</v>
      </c>
      <c r="CI822" s="2" t="n">
        <v>18.76</v>
      </c>
      <c r="CJ822" s="2" t="n">
        <v>18.76</v>
      </c>
      <c r="CK822" s="2" t="n">
        <v>0</v>
      </c>
      <c r="CL822" s="2" t="n">
        <v>25.05</v>
      </c>
      <c r="CM822" s="2" t="n">
        <v>25.71</v>
      </c>
      <c r="CN822" s="2" t="n">
        <v>0</v>
      </c>
      <c r="CO822" s="2" t="n">
        <v>36.24</v>
      </c>
      <c r="CP822" s="2" t="n">
        <v>36.24</v>
      </c>
      <c r="CQ822" s="2" t="n">
        <v>0</v>
      </c>
      <c r="CR822" s="2" t="n">
        <v>49.88</v>
      </c>
      <c r="CS822" s="2" t="n">
        <v>49.17</v>
      </c>
      <c r="CT822" s="2" t="n">
        <v>0</v>
      </c>
      <c r="CU822" s="2" t="n">
        <v>62.32</v>
      </c>
      <c r="CV822" s="2" t="n">
        <v>60.39</v>
      </c>
      <c r="CW822" s="2" t="n">
        <v>0</v>
      </c>
      <c r="CX822" s="2" t="n">
        <v>67.17</v>
      </c>
      <c r="CY822" s="2" t="n">
        <v>67.17</v>
      </c>
      <c r="CZ822" s="2" t="n">
        <v>0</v>
      </c>
      <c r="DA822" s="2" t="n">
        <v>75.76000000000001</v>
      </c>
      <c r="DB822" s="2" t="n">
        <v>75.76000000000001</v>
      </c>
      <c r="DC822" s="2" t="n">
        <v>0</v>
      </c>
      <c r="DD822" s="2" t="n">
        <v>83.03</v>
      </c>
      <c r="DE822" s="2" t="n">
        <v>83.03</v>
      </c>
      <c r="DF822" s="2" t="n">
        <v>0</v>
      </c>
      <c r="DG822" s="2" t="n">
        <v>92.73</v>
      </c>
      <c r="DH822" s="2" t="n">
        <v>92.73</v>
      </c>
      <c r="DI822" s="2" t="n">
        <v>0</v>
      </c>
      <c r="DJ822" s="2" t="n">
        <v>100</v>
      </c>
      <c r="DK822" s="2" t="n">
        <v>100</v>
      </c>
      <c r="DL822" s="2" t="n">
        <v>0</v>
      </c>
      <c r="DM822" s="2" t="n">
        <v>100</v>
      </c>
      <c r="DN822" s="2" t="n">
        <v>100</v>
      </c>
      <c r="DO822" s="2" t="n">
        <v>0</v>
      </c>
      <c r="DP822" s="2" t="n">
        <v>100</v>
      </c>
      <c r="DQ822" s="2" t="n">
        <v>100</v>
      </c>
      <c r="DR822" s="2" t="n">
        <v>0</v>
      </c>
      <c r="DS822" s="2" t="n">
        <v>100</v>
      </c>
      <c r="DT822" s="2" t="n">
        <v>100</v>
      </c>
      <c r="DU822" s="2" t="n">
        <v>0</v>
      </c>
      <c r="DV822" s="2" t="n">
        <v>100</v>
      </c>
      <c r="DW822" s="2" t="n">
        <v>100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18/02/2028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0.8100000000000001</v>
      </c>
      <c r="CA823" s="2" t="n">
        <v>0</v>
      </c>
      <c r="CB823" s="2" t="n">
        <v>0</v>
      </c>
      <c r="CC823" s="2" t="n">
        <v>8.08</v>
      </c>
      <c r="CD823" s="2" t="n">
        <v>8.08</v>
      </c>
      <c r="CE823" s="2" t="n">
        <v>0</v>
      </c>
      <c r="CF823" s="2" t="n">
        <v>18.76</v>
      </c>
      <c r="CG823" s="2" t="n">
        <v>18.76</v>
      </c>
      <c r="CH823" s="2" t="n">
        <v>0</v>
      </c>
      <c r="CI823" s="2" t="n">
        <v>18.76</v>
      </c>
      <c r="CJ823" s="2" t="n">
        <v>18.76</v>
      </c>
      <c r="CK823" s="2" t="n">
        <v>0</v>
      </c>
      <c r="CL823" s="2" t="n">
        <v>25.05</v>
      </c>
      <c r="CM823" s="2" t="n">
        <v>25.71</v>
      </c>
      <c r="CN823" s="2" t="n">
        <v>0</v>
      </c>
      <c r="CO823" s="2" t="n">
        <v>36.24</v>
      </c>
      <c r="CP823" s="2" t="n">
        <v>36.24</v>
      </c>
      <c r="CQ823" s="2" t="n">
        <v>0</v>
      </c>
      <c r="CR823" s="2" t="n">
        <v>49.88</v>
      </c>
      <c r="CS823" s="2" t="n">
        <v>49.17</v>
      </c>
      <c r="CT823" s="2" t="n">
        <v>0</v>
      </c>
      <c r="CU823" s="2" t="n">
        <v>62.32</v>
      </c>
      <c r="CV823" s="2" t="n">
        <v>60.39</v>
      </c>
      <c r="CW823" s="2" t="n">
        <v>0</v>
      </c>
      <c r="CX823" s="2" t="n">
        <v>67.17</v>
      </c>
      <c r="CY823" s="2" t="n">
        <v>67.17</v>
      </c>
      <c r="CZ823" s="2" t="n">
        <v>0</v>
      </c>
      <c r="DA823" s="2" t="n">
        <v>75.76000000000001</v>
      </c>
      <c r="DB823" s="2" t="n">
        <v>75.76000000000001</v>
      </c>
      <c r="DC823" s="2" t="n">
        <v>0</v>
      </c>
      <c r="DD823" s="2" t="n">
        <v>83.03</v>
      </c>
      <c r="DE823" s="2" t="n">
        <v>83.03</v>
      </c>
      <c r="DF823" s="2" t="n">
        <v>0</v>
      </c>
      <c r="DG823" s="2" t="n">
        <v>92.73</v>
      </c>
      <c r="DH823" s="2" t="n">
        <v>92.73</v>
      </c>
      <c r="DI823" s="2" t="n">
        <v>0</v>
      </c>
      <c r="DJ823" s="2" t="n">
        <v>100</v>
      </c>
      <c r="DK823" s="2" t="n">
        <v>100</v>
      </c>
      <c r="DL823" s="2" t="n">
        <v>0</v>
      </c>
      <c r="DM823" s="2" t="n">
        <v>100</v>
      </c>
      <c r="DN823" s="2" t="n">
        <v>100</v>
      </c>
      <c r="DO823" s="2" t="n">
        <v>0</v>
      </c>
      <c r="DP823" s="2" t="n">
        <v>100</v>
      </c>
      <c r="DQ823" s="2" t="n">
        <v>100</v>
      </c>
      <c r="DR823" s="2" t="n">
        <v>0</v>
      </c>
      <c r="DS823" s="2" t="n">
        <v>100</v>
      </c>
      <c r="DT823" s="2" t="n">
        <v>100</v>
      </c>
      <c r="DU823" s="2" t="n">
        <v>0</v>
      </c>
      <c r="DV823" s="2" t="n">
        <v>100</v>
      </c>
      <c r="DW823" s="2" t="n">
        <v>100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18/02/2028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0.8100000000000001</v>
      </c>
      <c r="CA824" s="2" t="n">
        <v>0</v>
      </c>
      <c r="CB824" s="2" t="n">
        <v>0</v>
      </c>
      <c r="CC824" s="2" t="n">
        <v>8.08</v>
      </c>
      <c r="CD824" s="2" t="n">
        <v>8.08</v>
      </c>
      <c r="CE824" s="2" t="n">
        <v>0</v>
      </c>
      <c r="CF824" s="2" t="n">
        <v>18.76</v>
      </c>
      <c r="CG824" s="2" t="n">
        <v>18.76</v>
      </c>
      <c r="CH824" s="2" t="n">
        <v>0</v>
      </c>
      <c r="CI824" s="2" t="n">
        <v>18.76</v>
      </c>
      <c r="CJ824" s="2" t="n">
        <v>18.76</v>
      </c>
      <c r="CK824" s="2" t="n">
        <v>0</v>
      </c>
      <c r="CL824" s="2" t="n">
        <v>25.05</v>
      </c>
      <c r="CM824" s="2" t="n">
        <v>25.71</v>
      </c>
      <c r="CN824" s="2" t="n">
        <v>0</v>
      </c>
      <c r="CO824" s="2" t="n">
        <v>36.24</v>
      </c>
      <c r="CP824" s="2" t="n">
        <v>36.24</v>
      </c>
      <c r="CQ824" s="2" t="n">
        <v>0</v>
      </c>
      <c r="CR824" s="2" t="n">
        <v>49.88</v>
      </c>
      <c r="CS824" s="2" t="n">
        <v>49.17</v>
      </c>
      <c r="CT824" s="2" t="n">
        <v>0</v>
      </c>
      <c r="CU824" s="2" t="n">
        <v>62.32</v>
      </c>
      <c r="CV824" s="2" t="n">
        <v>60.39</v>
      </c>
      <c r="CW824" s="2" t="n">
        <v>0</v>
      </c>
      <c r="CX824" s="2" t="n">
        <v>67.17</v>
      </c>
      <c r="CY824" s="2" t="n">
        <v>67.17</v>
      </c>
      <c r="CZ824" s="2" t="n">
        <v>0</v>
      </c>
      <c r="DA824" s="2" t="n">
        <v>75.76000000000001</v>
      </c>
      <c r="DB824" s="2" t="n">
        <v>75.76000000000001</v>
      </c>
      <c r="DC824" s="2" t="n">
        <v>0</v>
      </c>
      <c r="DD824" s="2" t="n">
        <v>83.03</v>
      </c>
      <c r="DE824" s="2" t="n">
        <v>83.03</v>
      </c>
      <c r="DF824" s="2" t="n">
        <v>0</v>
      </c>
      <c r="DG824" s="2" t="n">
        <v>92.73</v>
      </c>
      <c r="DH824" s="2" t="n">
        <v>92.73</v>
      </c>
      <c r="DI824" s="2" t="n">
        <v>0</v>
      </c>
      <c r="DJ824" s="2" t="n">
        <v>100</v>
      </c>
      <c r="DK824" s="2" t="n">
        <v>100</v>
      </c>
      <c r="DL824" s="2" t="n">
        <v>0</v>
      </c>
      <c r="DM824" s="2" t="n">
        <v>100</v>
      </c>
      <c r="DN824" s="2" t="n">
        <v>100</v>
      </c>
      <c r="DO824" s="2" t="n">
        <v>0</v>
      </c>
      <c r="DP824" s="2" t="n">
        <v>100</v>
      </c>
      <c r="DQ824" s="2" t="n">
        <v>100</v>
      </c>
      <c r="DR824" s="2" t="n">
        <v>0</v>
      </c>
      <c r="DS824" s="2" t="n">
        <v>100</v>
      </c>
      <c r="DT824" s="2" t="n">
        <v>100</v>
      </c>
      <c r="DU824" s="2" t="n">
        <v>0</v>
      </c>
      <c r="DV824" s="2" t="n">
        <v>100</v>
      </c>
      <c r="DW824" s="2" t="n">
        <v>100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18/02/2028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0.8100000000000001</v>
      </c>
      <c r="CA825" s="2" t="n">
        <v>0</v>
      </c>
      <c r="CB825" s="2" t="n">
        <v>0</v>
      </c>
      <c r="CC825" s="2" t="n">
        <v>8.08</v>
      </c>
      <c r="CD825" s="2" t="n">
        <v>8.08</v>
      </c>
      <c r="CE825" s="2" t="n">
        <v>0</v>
      </c>
      <c r="CF825" s="2" t="n">
        <v>18.76</v>
      </c>
      <c r="CG825" s="2" t="n">
        <v>18.76</v>
      </c>
      <c r="CH825" s="2" t="n">
        <v>0</v>
      </c>
      <c r="CI825" s="2" t="n">
        <v>18.76</v>
      </c>
      <c r="CJ825" s="2" t="n">
        <v>18.76</v>
      </c>
      <c r="CK825" s="2" t="n">
        <v>0</v>
      </c>
      <c r="CL825" s="2" t="n">
        <v>25.05</v>
      </c>
      <c r="CM825" s="2" t="n">
        <v>25.71</v>
      </c>
      <c r="CN825" s="2" t="n">
        <v>0</v>
      </c>
      <c r="CO825" s="2" t="n">
        <v>36.24</v>
      </c>
      <c r="CP825" s="2" t="n">
        <v>36.24</v>
      </c>
      <c r="CQ825" s="2" t="n">
        <v>0</v>
      </c>
      <c r="CR825" s="2" t="n">
        <v>49.88</v>
      </c>
      <c r="CS825" s="2" t="n">
        <v>49.17</v>
      </c>
      <c r="CT825" s="2" t="n">
        <v>0</v>
      </c>
      <c r="CU825" s="2" t="n">
        <v>62.32</v>
      </c>
      <c r="CV825" s="2" t="n">
        <v>60.39</v>
      </c>
      <c r="CW825" s="2" t="n">
        <v>0</v>
      </c>
      <c r="CX825" s="2" t="n">
        <v>67.17</v>
      </c>
      <c r="CY825" s="2" t="n">
        <v>67.17</v>
      </c>
      <c r="CZ825" s="2" t="n">
        <v>0</v>
      </c>
      <c r="DA825" s="2" t="n">
        <v>75.76000000000001</v>
      </c>
      <c r="DB825" s="2" t="n">
        <v>75.76000000000001</v>
      </c>
      <c r="DC825" s="2" t="n">
        <v>0</v>
      </c>
      <c r="DD825" s="2" t="n">
        <v>83.03</v>
      </c>
      <c r="DE825" s="2" t="n">
        <v>83.03</v>
      </c>
      <c r="DF825" s="2" t="n">
        <v>0</v>
      </c>
      <c r="DG825" s="2" t="n">
        <v>92.73</v>
      </c>
      <c r="DH825" s="2" t="n">
        <v>92.73</v>
      </c>
      <c r="DI825" s="2" t="n">
        <v>0</v>
      </c>
      <c r="DJ825" s="2" t="n">
        <v>100</v>
      </c>
      <c r="DK825" s="2" t="n">
        <v>100</v>
      </c>
      <c r="DL825" s="2" t="n">
        <v>0</v>
      </c>
      <c r="DM825" s="2" t="n">
        <v>100</v>
      </c>
      <c r="DN825" s="2" t="n">
        <v>100</v>
      </c>
      <c r="DO825" s="2" t="n">
        <v>0</v>
      </c>
      <c r="DP825" s="2" t="n">
        <v>100</v>
      </c>
      <c r="DQ825" s="2" t="n">
        <v>100</v>
      </c>
      <c r="DR825" s="2" t="n">
        <v>0</v>
      </c>
      <c r="DS825" s="2" t="n">
        <v>100</v>
      </c>
      <c r="DT825" s="2" t="n">
        <v>100</v>
      </c>
      <c r="DU825" s="2" t="n">
        <v>0</v>
      </c>
      <c r="DV825" s="2" t="n">
        <v>100</v>
      </c>
      <c r="DW825" s="2" t="n">
        <v>100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18/02/2028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0.8100000000000001</v>
      </c>
      <c r="CA826" s="2" t="n">
        <v>0</v>
      </c>
      <c r="CB826" s="2" t="n">
        <v>0</v>
      </c>
      <c r="CC826" s="2" t="n">
        <v>8.08</v>
      </c>
      <c r="CD826" s="2" t="n">
        <v>8.08</v>
      </c>
      <c r="CE826" s="2" t="n">
        <v>0</v>
      </c>
      <c r="CF826" s="2" t="n">
        <v>18.76</v>
      </c>
      <c r="CG826" s="2" t="n">
        <v>18.76</v>
      </c>
      <c r="CH826" s="2" t="n">
        <v>0</v>
      </c>
      <c r="CI826" s="2" t="n">
        <v>18.76</v>
      </c>
      <c r="CJ826" s="2" t="n">
        <v>18.76</v>
      </c>
      <c r="CK826" s="2" t="n">
        <v>0</v>
      </c>
      <c r="CL826" s="2" t="n">
        <v>25.05</v>
      </c>
      <c r="CM826" s="2" t="n">
        <v>25.71</v>
      </c>
      <c r="CN826" s="2" t="n">
        <v>0</v>
      </c>
      <c r="CO826" s="2" t="n">
        <v>36.24</v>
      </c>
      <c r="CP826" s="2" t="n">
        <v>36.24</v>
      </c>
      <c r="CQ826" s="2" t="n">
        <v>0</v>
      </c>
      <c r="CR826" s="2" t="n">
        <v>49.88</v>
      </c>
      <c r="CS826" s="2" t="n">
        <v>49.17</v>
      </c>
      <c r="CT826" s="2" t="n">
        <v>0</v>
      </c>
      <c r="CU826" s="2" t="n">
        <v>62.32</v>
      </c>
      <c r="CV826" s="2" t="n">
        <v>60.39</v>
      </c>
      <c r="CW826" s="2" t="n">
        <v>0</v>
      </c>
      <c r="CX826" s="2" t="n">
        <v>67.17</v>
      </c>
      <c r="CY826" s="2" t="n">
        <v>67.17</v>
      </c>
      <c r="CZ826" s="2" t="n">
        <v>0</v>
      </c>
      <c r="DA826" s="2" t="n">
        <v>75.76000000000001</v>
      </c>
      <c r="DB826" s="2" t="n">
        <v>75.76000000000001</v>
      </c>
      <c r="DC826" s="2" t="n">
        <v>0</v>
      </c>
      <c r="DD826" s="2" t="n">
        <v>83.03</v>
      </c>
      <c r="DE826" s="2" t="n">
        <v>83.03</v>
      </c>
      <c r="DF826" s="2" t="n">
        <v>0</v>
      </c>
      <c r="DG826" s="2" t="n">
        <v>92.73</v>
      </c>
      <c r="DH826" s="2" t="n">
        <v>92.73</v>
      </c>
      <c r="DI826" s="2" t="n">
        <v>0</v>
      </c>
      <c r="DJ826" s="2" t="n">
        <v>100</v>
      </c>
      <c r="DK826" s="2" t="n">
        <v>100</v>
      </c>
      <c r="DL826" s="2" t="n">
        <v>0</v>
      </c>
      <c r="DM826" s="2" t="n">
        <v>100</v>
      </c>
      <c r="DN826" s="2" t="n">
        <v>100</v>
      </c>
      <c r="DO826" s="2" t="n">
        <v>0</v>
      </c>
      <c r="DP826" s="2" t="n">
        <v>100</v>
      </c>
      <c r="DQ826" s="2" t="n">
        <v>100</v>
      </c>
      <c r="DR826" s="2" t="n">
        <v>0</v>
      </c>
      <c r="DS826" s="2" t="n">
        <v>100</v>
      </c>
      <c r="DT826" s="2" t="n">
        <v>100</v>
      </c>
      <c r="DU826" s="2" t="n">
        <v>0</v>
      </c>
      <c r="DV826" s="2" t="n">
        <v>100</v>
      </c>
      <c r="DW826" s="2" t="n">
        <v>100</v>
      </c>
      <c r="DX826" s="2" t="n">
        <v>0</v>
      </c>
      <c r="DY826" s="2" t="n">
        <v>100</v>
      </c>
      <c r="DZ826" s="2" t="n">
        <v>100</v>
      </c>
      <c r="EA826" s="2" t="n">
        <v>0</v>
      </c>
      <c r="EB826" s="2" t="n">
        <v>100</v>
      </c>
      <c r="EC826" s="2" t="n">
        <v>100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18/02/2028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0.8100000000000001</v>
      </c>
      <c r="CA827" s="2" t="n">
        <v>0</v>
      </c>
      <c r="CB827" s="2" t="n">
        <v>0</v>
      </c>
      <c r="CC827" s="2" t="n">
        <v>8.08</v>
      </c>
      <c r="CD827" s="2" t="n">
        <v>8.08</v>
      </c>
      <c r="CE827" s="2" t="n">
        <v>0</v>
      </c>
      <c r="CF827" s="2" t="n">
        <v>18.76</v>
      </c>
      <c r="CG827" s="2" t="n">
        <v>18.76</v>
      </c>
      <c r="CH827" s="2" t="n">
        <v>0</v>
      </c>
      <c r="CI827" s="2" t="n">
        <v>18.76</v>
      </c>
      <c r="CJ827" s="2" t="n">
        <v>18.76</v>
      </c>
      <c r="CK827" s="2" t="n">
        <v>0</v>
      </c>
      <c r="CL827" s="2" t="n">
        <v>25.05</v>
      </c>
      <c r="CM827" s="2" t="n">
        <v>25.71</v>
      </c>
      <c r="CN827" s="2" t="n">
        <v>0</v>
      </c>
      <c r="CO827" s="2" t="n">
        <v>36.24</v>
      </c>
      <c r="CP827" s="2" t="n">
        <v>36.24</v>
      </c>
      <c r="CQ827" s="2" t="n">
        <v>0</v>
      </c>
      <c r="CR827" s="2" t="n">
        <v>49.88</v>
      </c>
      <c r="CS827" s="2" t="n">
        <v>49.17</v>
      </c>
      <c r="CT827" s="2" t="n">
        <v>0</v>
      </c>
      <c r="CU827" s="2" t="n">
        <v>62.32</v>
      </c>
      <c r="CV827" s="2" t="n">
        <v>60.39</v>
      </c>
      <c r="CW827" s="2" t="n">
        <v>0</v>
      </c>
      <c r="CX827" s="2" t="n">
        <v>67.17</v>
      </c>
      <c r="CY827" s="2" t="n">
        <v>67.17</v>
      </c>
      <c r="CZ827" s="2" t="n">
        <v>0</v>
      </c>
      <c r="DA827" s="2" t="n">
        <v>75.76000000000001</v>
      </c>
      <c r="DB827" s="2" t="n">
        <v>75.76000000000001</v>
      </c>
      <c r="DC827" s="2" t="n">
        <v>0</v>
      </c>
      <c r="DD827" s="2" t="n">
        <v>83.03</v>
      </c>
      <c r="DE827" s="2" t="n">
        <v>83.03</v>
      </c>
      <c r="DF827" s="2" t="n">
        <v>0</v>
      </c>
      <c r="DG827" s="2" t="n">
        <v>92.73</v>
      </c>
      <c r="DH827" s="2" t="n">
        <v>92.73</v>
      </c>
      <c r="DI827" s="2" t="n">
        <v>0</v>
      </c>
      <c r="DJ827" s="2" t="n">
        <v>100</v>
      </c>
      <c r="DK827" s="2" t="n">
        <v>100</v>
      </c>
      <c r="DL827" s="2" t="n">
        <v>0</v>
      </c>
      <c r="DM827" s="2" t="n">
        <v>100</v>
      </c>
      <c r="DN827" s="2" t="n">
        <v>100</v>
      </c>
      <c r="DO827" s="2" t="n">
        <v>0</v>
      </c>
      <c r="DP827" s="2" t="n">
        <v>100</v>
      </c>
      <c r="DQ827" s="2" t="n">
        <v>100</v>
      </c>
      <c r="DR827" s="2" t="n">
        <v>0</v>
      </c>
      <c r="DS827" s="2" t="n">
        <v>100</v>
      </c>
      <c r="DT827" s="2" t="n">
        <v>100</v>
      </c>
      <c r="DU827" s="2" t="n">
        <v>0</v>
      </c>
      <c r="DV827" s="2" t="n">
        <v>100</v>
      </c>
      <c r="DW827" s="2" t="n">
        <v>100</v>
      </c>
      <c r="DX827" s="2" t="n">
        <v>0</v>
      </c>
      <c r="DY827" s="2" t="n">
        <v>100</v>
      </c>
      <c r="DZ827" s="2" t="n">
        <v>100</v>
      </c>
      <c r="EA827" s="2" t="n">
        <v>0</v>
      </c>
      <c r="EB827" s="2" t="n">
        <v>100</v>
      </c>
      <c r="EC827" s="2" t="n">
        <v>100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18/02/2028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0.8100000000000001</v>
      </c>
      <c r="CA828" s="2" t="n">
        <v>0</v>
      </c>
      <c r="CB828" s="2" t="n">
        <v>0</v>
      </c>
      <c r="CC828" s="2" t="n">
        <v>8.08</v>
      </c>
      <c r="CD828" s="2" t="n">
        <v>8.08</v>
      </c>
      <c r="CE828" s="2" t="n">
        <v>0</v>
      </c>
      <c r="CF828" s="2" t="n">
        <v>18.76</v>
      </c>
      <c r="CG828" s="2" t="n">
        <v>18.76</v>
      </c>
      <c r="CH828" s="2" t="n">
        <v>0</v>
      </c>
      <c r="CI828" s="2" t="n">
        <v>18.76</v>
      </c>
      <c r="CJ828" s="2" t="n">
        <v>18.76</v>
      </c>
      <c r="CK828" s="2" t="n">
        <v>0</v>
      </c>
      <c r="CL828" s="2" t="n">
        <v>25.05</v>
      </c>
      <c r="CM828" s="2" t="n">
        <v>25.71</v>
      </c>
      <c r="CN828" s="2" t="n">
        <v>0</v>
      </c>
      <c r="CO828" s="2" t="n">
        <v>36.24</v>
      </c>
      <c r="CP828" s="2" t="n">
        <v>36.24</v>
      </c>
      <c r="CQ828" s="2" t="n">
        <v>0</v>
      </c>
      <c r="CR828" s="2" t="n">
        <v>49.88</v>
      </c>
      <c r="CS828" s="2" t="n">
        <v>49.17</v>
      </c>
      <c r="CT828" s="2" t="n">
        <v>0</v>
      </c>
      <c r="CU828" s="2" t="n">
        <v>62.32</v>
      </c>
      <c r="CV828" s="2" t="n">
        <v>60.39</v>
      </c>
      <c r="CW828" s="2" t="n">
        <v>0</v>
      </c>
      <c r="CX828" s="2" t="n">
        <v>67.17</v>
      </c>
      <c r="CY828" s="2" t="n">
        <v>67.17</v>
      </c>
      <c r="CZ828" s="2" t="n">
        <v>0</v>
      </c>
      <c r="DA828" s="2" t="n">
        <v>75.76000000000001</v>
      </c>
      <c r="DB828" s="2" t="n">
        <v>75.76000000000001</v>
      </c>
      <c r="DC828" s="2" t="n">
        <v>0</v>
      </c>
      <c r="DD828" s="2" t="n">
        <v>83.03</v>
      </c>
      <c r="DE828" s="2" t="n">
        <v>83.03</v>
      </c>
      <c r="DF828" s="2" t="n">
        <v>0</v>
      </c>
      <c r="DG828" s="2" t="n">
        <v>92.73</v>
      </c>
      <c r="DH828" s="2" t="n">
        <v>92.73</v>
      </c>
      <c r="DI828" s="2" t="n">
        <v>0</v>
      </c>
      <c r="DJ828" s="2" t="n">
        <v>100</v>
      </c>
      <c r="DK828" s="2" t="n">
        <v>100</v>
      </c>
      <c r="DL828" s="2" t="n">
        <v>0</v>
      </c>
      <c r="DM828" s="2" t="n">
        <v>100</v>
      </c>
      <c r="DN828" s="2" t="n">
        <v>100</v>
      </c>
      <c r="DO828" s="2" t="n">
        <v>0</v>
      </c>
      <c r="DP828" s="2" t="n">
        <v>100</v>
      </c>
      <c r="DQ828" s="2" t="n">
        <v>100</v>
      </c>
      <c r="DR828" s="2" t="n">
        <v>0</v>
      </c>
      <c r="DS828" s="2" t="n">
        <v>100</v>
      </c>
      <c r="DT828" s="2" t="n">
        <v>100</v>
      </c>
      <c r="DU828" s="2" t="n">
        <v>0</v>
      </c>
      <c r="DV828" s="2" t="n">
        <v>100</v>
      </c>
      <c r="DW828" s="2" t="n">
        <v>100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18/02/2028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0.8100000000000001</v>
      </c>
      <c r="CA829" s="2" t="n">
        <v>0</v>
      </c>
      <c r="CB829" s="2" t="n">
        <v>0</v>
      </c>
      <c r="CC829" s="2" t="n">
        <v>8.08</v>
      </c>
      <c r="CD829" s="2" t="n">
        <v>8.08</v>
      </c>
      <c r="CE829" s="2" t="n">
        <v>0</v>
      </c>
      <c r="CF829" s="2" t="n">
        <v>18.76</v>
      </c>
      <c r="CG829" s="2" t="n">
        <v>18.76</v>
      </c>
      <c r="CH829" s="2" t="n">
        <v>0</v>
      </c>
      <c r="CI829" s="2" t="n">
        <v>18.76</v>
      </c>
      <c r="CJ829" s="2" t="n">
        <v>18.76</v>
      </c>
      <c r="CK829" s="2" t="n">
        <v>0</v>
      </c>
      <c r="CL829" s="2" t="n">
        <v>25.05</v>
      </c>
      <c r="CM829" s="2" t="n">
        <v>25.71</v>
      </c>
      <c r="CN829" s="2" t="n">
        <v>0</v>
      </c>
      <c r="CO829" s="2" t="n">
        <v>36.24</v>
      </c>
      <c r="CP829" s="2" t="n">
        <v>36.24</v>
      </c>
      <c r="CQ829" s="2" t="n">
        <v>0</v>
      </c>
      <c r="CR829" s="2" t="n">
        <v>49.88</v>
      </c>
      <c r="CS829" s="2" t="n">
        <v>49.17</v>
      </c>
      <c r="CT829" s="2" t="n">
        <v>0</v>
      </c>
      <c r="CU829" s="2" t="n">
        <v>62.32</v>
      </c>
      <c r="CV829" s="2" t="n">
        <v>60.39</v>
      </c>
      <c r="CW829" s="2" t="n">
        <v>0</v>
      </c>
      <c r="CX829" s="2" t="n">
        <v>67.17</v>
      </c>
      <c r="CY829" s="2" t="n">
        <v>67.17</v>
      </c>
      <c r="CZ829" s="2" t="n">
        <v>0</v>
      </c>
      <c r="DA829" s="2" t="n">
        <v>75.76000000000001</v>
      </c>
      <c r="DB829" s="2" t="n">
        <v>75.76000000000001</v>
      </c>
      <c r="DC829" s="2" t="n">
        <v>0</v>
      </c>
      <c r="DD829" s="2" t="n">
        <v>83.03</v>
      </c>
      <c r="DE829" s="2" t="n">
        <v>83.03</v>
      </c>
      <c r="DF829" s="2" t="n">
        <v>0</v>
      </c>
      <c r="DG829" s="2" t="n">
        <v>92.73</v>
      </c>
      <c r="DH829" s="2" t="n">
        <v>92.73</v>
      </c>
      <c r="DI829" s="2" t="n">
        <v>0</v>
      </c>
      <c r="DJ829" s="2" t="n">
        <v>100</v>
      </c>
      <c r="DK829" s="2" t="n">
        <v>100</v>
      </c>
      <c r="DL829" s="2" t="n">
        <v>0</v>
      </c>
      <c r="DM829" s="2" t="n">
        <v>100</v>
      </c>
      <c r="DN829" s="2" t="n">
        <v>100</v>
      </c>
      <c r="DO829" s="2" t="n">
        <v>0</v>
      </c>
      <c r="DP829" s="2" t="n">
        <v>100</v>
      </c>
      <c r="DQ829" s="2" t="n">
        <v>100</v>
      </c>
      <c r="DR829" s="2" t="n">
        <v>0</v>
      </c>
      <c r="DS829" s="2" t="n">
        <v>100</v>
      </c>
      <c r="DT829" s="2" t="n">
        <v>100</v>
      </c>
      <c r="DU829" s="2" t="n">
        <v>0</v>
      </c>
      <c r="DV829" s="2" t="n">
        <v>100</v>
      </c>
      <c r="DW829" s="2" t="n">
        <v>100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18/02/2028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0.8100000000000001</v>
      </c>
      <c r="CA830" s="2" t="n">
        <v>0</v>
      </c>
      <c r="CB830" s="2" t="n">
        <v>0</v>
      </c>
      <c r="CC830" s="2" t="n">
        <v>8.08</v>
      </c>
      <c r="CD830" s="2" t="n">
        <v>8.08</v>
      </c>
      <c r="CE830" s="2" t="n">
        <v>0</v>
      </c>
      <c r="CF830" s="2" t="n">
        <v>18.76</v>
      </c>
      <c r="CG830" s="2" t="n">
        <v>18.76</v>
      </c>
      <c r="CH830" s="2" t="n">
        <v>0</v>
      </c>
      <c r="CI830" s="2" t="n">
        <v>18.76</v>
      </c>
      <c r="CJ830" s="2" t="n">
        <v>18.76</v>
      </c>
      <c r="CK830" s="2" t="n">
        <v>0</v>
      </c>
      <c r="CL830" s="2" t="n">
        <v>25.05</v>
      </c>
      <c r="CM830" s="2" t="n">
        <v>25.71</v>
      </c>
      <c r="CN830" s="2" t="n">
        <v>0</v>
      </c>
      <c r="CO830" s="2" t="n">
        <v>36.24</v>
      </c>
      <c r="CP830" s="2" t="n">
        <v>36.24</v>
      </c>
      <c r="CQ830" s="2" t="n">
        <v>0</v>
      </c>
      <c r="CR830" s="2" t="n">
        <v>49.88</v>
      </c>
      <c r="CS830" s="2" t="n">
        <v>49.17</v>
      </c>
      <c r="CT830" s="2" t="n">
        <v>0</v>
      </c>
      <c r="CU830" s="2" t="n">
        <v>62.32</v>
      </c>
      <c r="CV830" s="2" t="n">
        <v>60.39</v>
      </c>
      <c r="CW830" s="2" t="n">
        <v>0</v>
      </c>
      <c r="CX830" s="2" t="n">
        <v>67.17</v>
      </c>
      <c r="CY830" s="2" t="n">
        <v>67.17</v>
      </c>
      <c r="CZ830" s="2" t="n">
        <v>0</v>
      </c>
      <c r="DA830" s="2" t="n">
        <v>75.76000000000001</v>
      </c>
      <c r="DB830" s="2" t="n">
        <v>75.76000000000001</v>
      </c>
      <c r="DC830" s="2" t="n">
        <v>0</v>
      </c>
      <c r="DD830" s="2" t="n">
        <v>83.03</v>
      </c>
      <c r="DE830" s="2" t="n">
        <v>83.03</v>
      </c>
      <c r="DF830" s="2" t="n">
        <v>0</v>
      </c>
      <c r="DG830" s="2" t="n">
        <v>92.73</v>
      </c>
      <c r="DH830" s="2" t="n">
        <v>92.73</v>
      </c>
      <c r="DI830" s="2" t="n">
        <v>0</v>
      </c>
      <c r="DJ830" s="2" t="n">
        <v>100</v>
      </c>
      <c r="DK830" s="2" t="n">
        <v>100</v>
      </c>
      <c r="DL830" s="2" t="n">
        <v>0</v>
      </c>
      <c r="DM830" s="2" t="n">
        <v>100</v>
      </c>
      <c r="DN830" s="2" t="n">
        <v>100</v>
      </c>
      <c r="DO830" s="2" t="n">
        <v>0</v>
      </c>
      <c r="DP830" s="2" t="n">
        <v>100</v>
      </c>
      <c r="DQ830" s="2" t="n">
        <v>100</v>
      </c>
      <c r="DR830" s="2" t="n">
        <v>0</v>
      </c>
      <c r="DS830" s="2" t="n">
        <v>100</v>
      </c>
      <c r="DT830" s="2" t="n">
        <v>100</v>
      </c>
      <c r="DU830" s="2" t="n">
        <v>0</v>
      </c>
      <c r="DV830" s="2" t="n">
        <v>100</v>
      </c>
      <c r="DW830" s="2" t="n">
        <v>100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18/02/2028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0.8100000000000001</v>
      </c>
      <c r="CA831" s="2" t="n">
        <v>0</v>
      </c>
      <c r="CB831" s="2" t="n">
        <v>0</v>
      </c>
      <c r="CC831" s="2" t="n">
        <v>8.08</v>
      </c>
      <c r="CD831" s="2" t="n">
        <v>8.08</v>
      </c>
      <c r="CE831" s="2" t="n">
        <v>0</v>
      </c>
      <c r="CF831" s="2" t="n">
        <v>18.76</v>
      </c>
      <c r="CG831" s="2" t="n">
        <v>18.76</v>
      </c>
      <c r="CH831" s="2" t="n">
        <v>0</v>
      </c>
      <c r="CI831" s="2" t="n">
        <v>18.76</v>
      </c>
      <c r="CJ831" s="2" t="n">
        <v>18.76</v>
      </c>
      <c r="CK831" s="2" t="n">
        <v>0</v>
      </c>
      <c r="CL831" s="2" t="n">
        <v>25.05</v>
      </c>
      <c r="CM831" s="2" t="n">
        <v>25.71</v>
      </c>
      <c r="CN831" s="2" t="n">
        <v>0</v>
      </c>
      <c r="CO831" s="2" t="n">
        <v>36.24</v>
      </c>
      <c r="CP831" s="2" t="n">
        <v>36.24</v>
      </c>
      <c r="CQ831" s="2" t="n">
        <v>0</v>
      </c>
      <c r="CR831" s="2" t="n">
        <v>49.88</v>
      </c>
      <c r="CS831" s="2" t="n">
        <v>49.17</v>
      </c>
      <c r="CT831" s="2" t="n">
        <v>0</v>
      </c>
      <c r="CU831" s="2" t="n">
        <v>62.32</v>
      </c>
      <c r="CV831" s="2" t="n">
        <v>60.39</v>
      </c>
      <c r="CW831" s="2" t="n">
        <v>0</v>
      </c>
      <c r="CX831" s="2" t="n">
        <v>67.17</v>
      </c>
      <c r="CY831" s="2" t="n">
        <v>67.17</v>
      </c>
      <c r="CZ831" s="2" t="n">
        <v>0</v>
      </c>
      <c r="DA831" s="2" t="n">
        <v>75.76000000000001</v>
      </c>
      <c r="DB831" s="2" t="n">
        <v>75.76000000000001</v>
      </c>
      <c r="DC831" s="2" t="n">
        <v>0</v>
      </c>
      <c r="DD831" s="2" t="n">
        <v>83.03</v>
      </c>
      <c r="DE831" s="2" t="n">
        <v>83.03</v>
      </c>
      <c r="DF831" s="2" t="n">
        <v>0</v>
      </c>
      <c r="DG831" s="2" t="n">
        <v>92.73</v>
      </c>
      <c r="DH831" s="2" t="n">
        <v>92.73</v>
      </c>
      <c r="DI831" s="2" t="n">
        <v>0</v>
      </c>
      <c r="DJ831" s="2" t="n">
        <v>100</v>
      </c>
      <c r="DK831" s="2" t="n">
        <v>100</v>
      </c>
      <c r="DL831" s="2" t="n">
        <v>0</v>
      </c>
      <c r="DM831" s="2" t="n">
        <v>100</v>
      </c>
      <c r="DN831" s="2" t="n">
        <v>100</v>
      </c>
      <c r="DO831" s="2" t="n">
        <v>0</v>
      </c>
      <c r="DP831" s="2" t="n">
        <v>100</v>
      </c>
      <c r="DQ831" s="2" t="n">
        <v>100</v>
      </c>
      <c r="DR831" s="2" t="n">
        <v>0</v>
      </c>
      <c r="DS831" s="2" t="n">
        <v>100</v>
      </c>
      <c r="DT831" s="2" t="n">
        <v>100</v>
      </c>
      <c r="DU831" s="2" t="n">
        <v>0</v>
      </c>
      <c r="DV831" s="2" t="n">
        <v>100</v>
      </c>
      <c r="DW831" s="2" t="n">
        <v>100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18/02/2028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0.8100000000000001</v>
      </c>
      <c r="CA832" s="2" t="n">
        <v>0</v>
      </c>
      <c r="CB832" s="2" t="n">
        <v>0</v>
      </c>
      <c r="CC832" s="2" t="n">
        <v>8.08</v>
      </c>
      <c r="CD832" s="2" t="n">
        <v>8.08</v>
      </c>
      <c r="CE832" s="2" t="n">
        <v>0</v>
      </c>
      <c r="CF832" s="2" t="n">
        <v>18.76</v>
      </c>
      <c r="CG832" s="2" t="n">
        <v>18.76</v>
      </c>
      <c r="CH832" s="2" t="n">
        <v>0</v>
      </c>
      <c r="CI832" s="2" t="n">
        <v>18.76</v>
      </c>
      <c r="CJ832" s="2" t="n">
        <v>18.76</v>
      </c>
      <c r="CK832" s="2" t="n">
        <v>0</v>
      </c>
      <c r="CL832" s="2" t="n">
        <v>25.05</v>
      </c>
      <c r="CM832" s="2" t="n">
        <v>25.71</v>
      </c>
      <c r="CN832" s="2" t="n">
        <v>0</v>
      </c>
      <c r="CO832" s="2" t="n">
        <v>36.24</v>
      </c>
      <c r="CP832" s="2" t="n">
        <v>36.24</v>
      </c>
      <c r="CQ832" s="2" t="n">
        <v>0</v>
      </c>
      <c r="CR832" s="2" t="n">
        <v>49.88</v>
      </c>
      <c r="CS832" s="2" t="n">
        <v>49.17</v>
      </c>
      <c r="CT832" s="2" t="n">
        <v>0</v>
      </c>
      <c r="CU832" s="2" t="n">
        <v>62.32</v>
      </c>
      <c r="CV832" s="2" t="n">
        <v>60.39</v>
      </c>
      <c r="CW832" s="2" t="n">
        <v>0</v>
      </c>
      <c r="CX832" s="2" t="n">
        <v>67.17</v>
      </c>
      <c r="CY832" s="2" t="n">
        <v>67.17</v>
      </c>
      <c r="CZ832" s="2" t="n">
        <v>0</v>
      </c>
      <c r="DA832" s="2" t="n">
        <v>75.76000000000001</v>
      </c>
      <c r="DB832" s="2" t="n">
        <v>75.76000000000001</v>
      </c>
      <c r="DC832" s="2" t="n">
        <v>0</v>
      </c>
      <c r="DD832" s="2" t="n">
        <v>83.03</v>
      </c>
      <c r="DE832" s="2" t="n">
        <v>83.03</v>
      </c>
      <c r="DF832" s="2" t="n">
        <v>0</v>
      </c>
      <c r="DG832" s="2" t="n">
        <v>92.73</v>
      </c>
      <c r="DH832" s="2" t="n">
        <v>92.73</v>
      </c>
      <c r="DI832" s="2" t="n">
        <v>0</v>
      </c>
      <c r="DJ832" s="2" t="n">
        <v>100</v>
      </c>
      <c r="DK832" s="2" t="n">
        <v>100</v>
      </c>
      <c r="DL832" s="2" t="n">
        <v>0</v>
      </c>
      <c r="DM832" s="2" t="n">
        <v>100</v>
      </c>
      <c r="DN832" s="2" t="n">
        <v>100</v>
      </c>
      <c r="DO832" s="2" t="n">
        <v>0</v>
      </c>
      <c r="DP832" s="2" t="n">
        <v>100</v>
      </c>
      <c r="DQ832" s="2" t="n">
        <v>100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18/02/2028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0.8100000000000001</v>
      </c>
      <c r="CA833" s="2" t="n">
        <v>0</v>
      </c>
      <c r="CB833" s="2" t="n">
        <v>0</v>
      </c>
      <c r="CC833" s="2" t="n">
        <v>8.08</v>
      </c>
      <c r="CD833" s="2" t="n">
        <v>8.08</v>
      </c>
      <c r="CE833" s="2" t="n">
        <v>0</v>
      </c>
      <c r="CF833" s="2" t="n">
        <v>18.76</v>
      </c>
      <c r="CG833" s="2" t="n">
        <v>18.76</v>
      </c>
      <c r="CH833" s="2" t="n">
        <v>0</v>
      </c>
      <c r="CI833" s="2" t="n">
        <v>18.76</v>
      </c>
      <c r="CJ833" s="2" t="n">
        <v>18.76</v>
      </c>
      <c r="CK833" s="2" t="n">
        <v>0</v>
      </c>
      <c r="CL833" s="2" t="n">
        <v>25.05</v>
      </c>
      <c r="CM833" s="2" t="n">
        <v>25.71</v>
      </c>
      <c r="CN833" s="2" t="n">
        <v>0</v>
      </c>
      <c r="CO833" s="2" t="n">
        <v>36.24</v>
      </c>
      <c r="CP833" s="2" t="n">
        <v>36.24</v>
      </c>
      <c r="CQ833" s="2" t="n">
        <v>0</v>
      </c>
      <c r="CR833" s="2" t="n">
        <v>49.88</v>
      </c>
      <c r="CS833" s="2" t="n">
        <v>49.17</v>
      </c>
      <c r="CT833" s="2" t="n">
        <v>0</v>
      </c>
      <c r="CU833" s="2" t="n">
        <v>62.32</v>
      </c>
      <c r="CV833" s="2" t="n">
        <v>60.39</v>
      </c>
      <c r="CW833" s="2" t="n">
        <v>0</v>
      </c>
      <c r="CX833" s="2" t="n">
        <v>67.17</v>
      </c>
      <c r="CY833" s="2" t="n">
        <v>67.17</v>
      </c>
      <c r="CZ833" s="2" t="n">
        <v>0</v>
      </c>
      <c r="DA833" s="2" t="n">
        <v>75.76000000000001</v>
      </c>
      <c r="DB833" s="2" t="n">
        <v>75.76000000000001</v>
      </c>
      <c r="DC833" s="2" t="n">
        <v>0</v>
      </c>
      <c r="DD833" s="2" t="n">
        <v>83.03</v>
      </c>
      <c r="DE833" s="2" t="n">
        <v>83.03</v>
      </c>
      <c r="DF833" s="2" t="n">
        <v>0</v>
      </c>
      <c r="DG833" s="2" t="n">
        <v>92.73</v>
      </c>
      <c r="DH833" s="2" t="n">
        <v>92.73</v>
      </c>
      <c r="DI833" s="2" t="n">
        <v>0</v>
      </c>
      <c r="DJ833" s="2" t="n">
        <v>100</v>
      </c>
      <c r="DK833" s="2" t="n">
        <v>100</v>
      </c>
      <c r="DL833" s="2" t="n">
        <v>0</v>
      </c>
      <c r="DM833" s="2" t="n">
        <v>100</v>
      </c>
      <c r="DN833" s="2" t="n">
        <v>100</v>
      </c>
      <c r="DO833" s="2" t="n">
        <v>0</v>
      </c>
      <c r="DP833" s="2" t="n">
        <v>100</v>
      </c>
      <c r="DQ833" s="2" t="n">
        <v>100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18/02/2028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0.8100000000000001</v>
      </c>
      <c r="CA834" s="2" t="n">
        <v>0</v>
      </c>
      <c r="CB834" s="2" t="n">
        <v>0</v>
      </c>
      <c r="CC834" s="2" t="n">
        <v>8.08</v>
      </c>
      <c r="CD834" s="2" t="n">
        <v>8.08</v>
      </c>
      <c r="CE834" s="2" t="n">
        <v>0</v>
      </c>
      <c r="CF834" s="2" t="n">
        <v>18.76</v>
      </c>
      <c r="CG834" s="2" t="n">
        <v>18.76</v>
      </c>
      <c r="CH834" s="2" t="n">
        <v>0</v>
      </c>
      <c r="CI834" s="2" t="n">
        <v>18.76</v>
      </c>
      <c r="CJ834" s="2" t="n">
        <v>18.76</v>
      </c>
      <c r="CK834" s="2" t="n">
        <v>0</v>
      </c>
      <c r="CL834" s="2" t="n">
        <v>25.05</v>
      </c>
      <c r="CM834" s="2" t="n">
        <v>25.71</v>
      </c>
      <c r="CN834" s="2" t="n">
        <v>0</v>
      </c>
      <c r="CO834" s="2" t="n">
        <v>36.24</v>
      </c>
      <c r="CP834" s="2" t="n">
        <v>36.24</v>
      </c>
      <c r="CQ834" s="2" t="n">
        <v>0</v>
      </c>
      <c r="CR834" s="2" t="n">
        <v>49.88</v>
      </c>
      <c r="CS834" s="2" t="n">
        <v>49.17</v>
      </c>
      <c r="CT834" s="2" t="n">
        <v>0</v>
      </c>
      <c r="CU834" s="2" t="n">
        <v>62.32</v>
      </c>
      <c r="CV834" s="2" t="n">
        <v>60.39</v>
      </c>
      <c r="CW834" s="2" t="n">
        <v>0</v>
      </c>
      <c r="CX834" s="2" t="n">
        <v>67.17</v>
      </c>
      <c r="CY834" s="2" t="n">
        <v>67.17</v>
      </c>
      <c r="CZ834" s="2" t="n">
        <v>0</v>
      </c>
      <c r="DA834" s="2" t="n">
        <v>75.76000000000001</v>
      </c>
      <c r="DB834" s="2" t="n">
        <v>75.76000000000001</v>
      </c>
      <c r="DC834" s="2" t="n">
        <v>0</v>
      </c>
      <c r="DD834" s="2" t="n">
        <v>83.03</v>
      </c>
      <c r="DE834" s="2" t="n">
        <v>83.03</v>
      </c>
      <c r="DF834" s="2" t="n">
        <v>0</v>
      </c>
      <c r="DG834" s="2" t="n">
        <v>92.73</v>
      </c>
      <c r="DH834" s="2" t="n">
        <v>92.73</v>
      </c>
      <c r="DI834" s="2" t="n">
        <v>0</v>
      </c>
      <c r="DJ834" s="2" t="n">
        <v>100</v>
      </c>
      <c r="DK834" s="2" t="n">
        <v>100</v>
      </c>
      <c r="DL834" s="2" t="n">
        <v>0</v>
      </c>
      <c r="DM834" s="2" t="n">
        <v>100</v>
      </c>
      <c r="DN834" s="2" t="n">
        <v>100</v>
      </c>
      <c r="DO834" s="2" t="n">
        <v>0</v>
      </c>
      <c r="DP834" s="2" t="n">
        <v>100</v>
      </c>
      <c r="DQ834" s="2" t="n">
        <v>100</v>
      </c>
      <c r="DR834" s="2" t="n">
        <v>0</v>
      </c>
      <c r="DS834" s="2" t="n">
        <v>100</v>
      </c>
      <c r="DT834" s="2" t="n">
        <v>100</v>
      </c>
      <c r="DU834" s="2" t="n">
        <v>0</v>
      </c>
      <c r="DV834" s="2" t="n">
        <v>100</v>
      </c>
      <c r="DW834" s="2" t="n">
        <v>100</v>
      </c>
      <c r="DX834" s="2" t="n">
        <v>0</v>
      </c>
      <c r="DY834" s="2" t="n">
        <v>100</v>
      </c>
      <c r="DZ834" s="2" t="n">
        <v>100</v>
      </c>
      <c r="EA834" s="2" t="n">
        <v>0</v>
      </c>
      <c r="EB834" s="2" t="n">
        <v>100</v>
      </c>
      <c r="EC834" s="2" t="n">
        <v>100</v>
      </c>
      <c r="ED834" s="2" t="n">
        <v>0</v>
      </c>
      <c r="EE834" s="2" t="n">
        <v>100</v>
      </c>
      <c r="EF834" s="2" t="n">
        <v>100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18/02/2028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0.8100000000000001</v>
      </c>
      <c r="CA835" s="2" t="n">
        <v>0</v>
      </c>
      <c r="CB835" s="2" t="n">
        <v>0</v>
      </c>
      <c r="CC835" s="2" t="n">
        <v>8.08</v>
      </c>
      <c r="CD835" s="2" t="n">
        <v>8.08</v>
      </c>
      <c r="CE835" s="2" t="n">
        <v>0</v>
      </c>
      <c r="CF835" s="2" t="n">
        <v>18.76</v>
      </c>
      <c r="CG835" s="2" t="n">
        <v>18.76</v>
      </c>
      <c r="CH835" s="2" t="n">
        <v>0</v>
      </c>
      <c r="CI835" s="2" t="n">
        <v>18.76</v>
      </c>
      <c r="CJ835" s="2" t="n">
        <v>18.76</v>
      </c>
      <c r="CK835" s="2" t="n">
        <v>0</v>
      </c>
      <c r="CL835" s="2" t="n">
        <v>25.05</v>
      </c>
      <c r="CM835" s="2" t="n">
        <v>25.71</v>
      </c>
      <c r="CN835" s="2" t="n">
        <v>0</v>
      </c>
      <c r="CO835" s="2" t="n">
        <v>36.24</v>
      </c>
      <c r="CP835" s="2" t="n">
        <v>36.24</v>
      </c>
      <c r="CQ835" s="2" t="n">
        <v>0</v>
      </c>
      <c r="CR835" s="2" t="n">
        <v>49.88</v>
      </c>
      <c r="CS835" s="2" t="n">
        <v>49.17</v>
      </c>
      <c r="CT835" s="2" t="n">
        <v>0</v>
      </c>
      <c r="CU835" s="2" t="n">
        <v>62.32</v>
      </c>
      <c r="CV835" s="2" t="n">
        <v>60.39</v>
      </c>
      <c r="CW835" s="2" t="n">
        <v>0</v>
      </c>
      <c r="CX835" s="2" t="n">
        <v>67.17</v>
      </c>
      <c r="CY835" s="2" t="n">
        <v>67.17</v>
      </c>
      <c r="CZ835" s="2" t="n">
        <v>0</v>
      </c>
      <c r="DA835" s="2" t="n">
        <v>75.76000000000001</v>
      </c>
      <c r="DB835" s="2" t="n">
        <v>75.76000000000001</v>
      </c>
      <c r="DC835" s="2" t="n">
        <v>0</v>
      </c>
      <c r="DD835" s="2" t="n">
        <v>83.03</v>
      </c>
      <c r="DE835" s="2" t="n">
        <v>83.03</v>
      </c>
      <c r="DF835" s="2" t="n">
        <v>0</v>
      </c>
      <c r="DG835" s="2" t="n">
        <v>92.73</v>
      </c>
      <c r="DH835" s="2" t="n">
        <v>92.73</v>
      </c>
      <c r="DI835" s="2" t="n">
        <v>0</v>
      </c>
      <c r="DJ835" s="2" t="n">
        <v>100</v>
      </c>
      <c r="DK835" s="2" t="n">
        <v>100</v>
      </c>
      <c r="DL835" s="2" t="n">
        <v>0</v>
      </c>
      <c r="DM835" s="2" t="n">
        <v>100</v>
      </c>
      <c r="DN835" s="2" t="n">
        <v>100</v>
      </c>
      <c r="DO835" s="2" t="n">
        <v>0</v>
      </c>
      <c r="DP835" s="2" t="n">
        <v>100</v>
      </c>
      <c r="DQ835" s="2" t="n">
        <v>100</v>
      </c>
      <c r="DR835" s="2" t="n">
        <v>0</v>
      </c>
      <c r="DS835" s="2" t="n">
        <v>100</v>
      </c>
      <c r="DT835" s="2" t="n">
        <v>100</v>
      </c>
      <c r="DU835" s="2" t="n">
        <v>0</v>
      </c>
      <c r="DV835" s="2" t="n">
        <v>100</v>
      </c>
      <c r="DW835" s="2" t="n">
        <v>100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18/02/2028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0.8100000000000001</v>
      </c>
      <c r="CA836" s="2" t="n">
        <v>0</v>
      </c>
      <c r="CB836" s="2" t="n">
        <v>0</v>
      </c>
      <c r="CC836" s="2" t="n">
        <v>8.08</v>
      </c>
      <c r="CD836" s="2" t="n">
        <v>8.08</v>
      </c>
      <c r="CE836" s="2" t="n">
        <v>0</v>
      </c>
      <c r="CF836" s="2" t="n">
        <v>18.76</v>
      </c>
      <c r="CG836" s="2" t="n">
        <v>18.76</v>
      </c>
      <c r="CH836" s="2" t="n">
        <v>0</v>
      </c>
      <c r="CI836" s="2" t="n">
        <v>18.76</v>
      </c>
      <c r="CJ836" s="2" t="n">
        <v>18.76</v>
      </c>
      <c r="CK836" s="2" t="n">
        <v>0</v>
      </c>
      <c r="CL836" s="2" t="n">
        <v>25.05</v>
      </c>
      <c r="CM836" s="2" t="n">
        <v>25.71</v>
      </c>
      <c r="CN836" s="2" t="n">
        <v>0</v>
      </c>
      <c r="CO836" s="2" t="n">
        <v>36.24</v>
      </c>
      <c r="CP836" s="2" t="n">
        <v>36.24</v>
      </c>
      <c r="CQ836" s="2" t="n">
        <v>0</v>
      </c>
      <c r="CR836" s="2" t="n">
        <v>49.88</v>
      </c>
      <c r="CS836" s="2" t="n">
        <v>49.17</v>
      </c>
      <c r="CT836" s="2" t="n">
        <v>0</v>
      </c>
      <c r="CU836" s="2" t="n">
        <v>62.32</v>
      </c>
      <c r="CV836" s="2" t="n">
        <v>60.39</v>
      </c>
      <c r="CW836" s="2" t="n">
        <v>0</v>
      </c>
      <c r="CX836" s="2" t="n">
        <v>67.17</v>
      </c>
      <c r="CY836" s="2" t="n">
        <v>67.17</v>
      </c>
      <c r="CZ836" s="2" t="n">
        <v>0</v>
      </c>
      <c r="DA836" s="2" t="n">
        <v>75.76000000000001</v>
      </c>
      <c r="DB836" s="2" t="n">
        <v>75.76000000000001</v>
      </c>
      <c r="DC836" s="2" t="n">
        <v>0</v>
      </c>
      <c r="DD836" s="2" t="n">
        <v>83.03</v>
      </c>
      <c r="DE836" s="2" t="n">
        <v>83.03</v>
      </c>
      <c r="DF836" s="2" t="n">
        <v>0</v>
      </c>
      <c r="DG836" s="2" t="n">
        <v>92.73</v>
      </c>
      <c r="DH836" s="2" t="n">
        <v>92.73</v>
      </c>
      <c r="DI836" s="2" t="n">
        <v>0</v>
      </c>
      <c r="DJ836" s="2" t="n">
        <v>100</v>
      </c>
      <c r="DK836" s="2" t="n">
        <v>100</v>
      </c>
      <c r="DL836" s="2" t="n">
        <v>0</v>
      </c>
      <c r="DM836" s="2" t="n">
        <v>100</v>
      </c>
      <c r="DN836" s="2" t="n">
        <v>100</v>
      </c>
      <c r="DO836" s="2" t="n">
        <v>0</v>
      </c>
      <c r="DP836" s="2" t="n">
        <v>100</v>
      </c>
      <c r="DQ836" s="2" t="n">
        <v>100</v>
      </c>
      <c r="DR836" s="2" t="n">
        <v>0</v>
      </c>
      <c r="DS836" s="2" t="n">
        <v>100</v>
      </c>
      <c r="DT836" s="2" t="n">
        <v>100</v>
      </c>
      <c r="DU836" s="2" t="n">
        <v>0</v>
      </c>
      <c r="DV836" s="2" t="n">
        <v>100</v>
      </c>
      <c r="DW836" s="2" t="n">
        <v>100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20.97</v>
      </c>
      <c r="CD837" s="2" t="n">
        <v>24.41</v>
      </c>
      <c r="CE837" s="2" t="n">
        <v>0</v>
      </c>
      <c r="CF837" s="2" t="n">
        <v>100</v>
      </c>
      <c r="CG837" s="2" t="n">
        <v>100</v>
      </c>
      <c r="CH837" s="2" t="n">
        <v>0</v>
      </c>
      <c r="CI837" s="2" t="n">
        <v>100</v>
      </c>
      <c r="CJ837" s="2" t="n">
        <v>100</v>
      </c>
      <c r="CK837" s="2" t="n">
        <v>0</v>
      </c>
      <c r="CL837" s="2" t="n">
        <v>100</v>
      </c>
      <c r="CM837" s="2" t="n">
        <v>100</v>
      </c>
      <c r="CN837" s="2" t="n">
        <v>0</v>
      </c>
      <c r="CO837" s="2" t="n">
        <v>100</v>
      </c>
      <c r="CP837" s="2" t="n">
        <v>100</v>
      </c>
      <c r="CQ837" s="2" t="n">
        <v>0</v>
      </c>
      <c r="CR837" s="2" t="n">
        <v>100</v>
      </c>
      <c r="CS837" s="2" t="n">
        <v>100</v>
      </c>
      <c r="CT837" s="2" t="n">
        <v>0</v>
      </c>
      <c r="CU837" s="2" t="n">
        <v>100</v>
      </c>
      <c r="CV837" s="2" t="n">
        <v>100</v>
      </c>
      <c r="CW837" s="2" t="n">
        <v>0</v>
      </c>
      <c r="CX837" s="2" t="n">
        <v>100</v>
      </c>
      <c r="CY837" s="2" t="n">
        <v>100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20.97</v>
      </c>
      <c r="CD838" s="2" t="n">
        <v>24.41</v>
      </c>
      <c r="CE838" s="2" t="n">
        <v>0</v>
      </c>
      <c r="CF838" s="2" t="n">
        <v>100</v>
      </c>
      <c r="CG838" s="2" t="n">
        <v>100</v>
      </c>
      <c r="CH838" s="2" t="n">
        <v>0</v>
      </c>
      <c r="CI838" s="2" t="n">
        <v>100</v>
      </c>
      <c r="CJ838" s="2" t="n">
        <v>100</v>
      </c>
      <c r="CK838" s="2" t="n">
        <v>0</v>
      </c>
      <c r="CL838" s="2" t="n">
        <v>100</v>
      </c>
      <c r="CM838" s="2" t="n">
        <v>100</v>
      </c>
      <c r="CN838" s="2" t="n">
        <v>0</v>
      </c>
      <c r="CO838" s="2" t="n">
        <v>100</v>
      </c>
      <c r="CP838" s="2" t="n">
        <v>100</v>
      </c>
      <c r="CQ838" s="2" t="n">
        <v>0</v>
      </c>
      <c r="CR838" s="2" t="n">
        <v>100</v>
      </c>
      <c r="CS838" s="2" t="n">
        <v>100</v>
      </c>
      <c r="CT838" s="2" t="n">
        <v>0</v>
      </c>
      <c r="CU838" s="2" t="n">
        <v>100</v>
      </c>
      <c r="CV838" s="2" t="n">
        <v>100</v>
      </c>
      <c r="CW838" s="2" t="n">
        <v>0</v>
      </c>
      <c r="CX838" s="2" t="n">
        <v>100</v>
      </c>
      <c r="CY838" s="2" t="n">
        <v>100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20.97</v>
      </c>
      <c r="CD839" s="2" t="n">
        <v>24.41</v>
      </c>
      <c r="CE839" s="2" t="n">
        <v>0</v>
      </c>
      <c r="CF839" s="2" t="n">
        <v>100</v>
      </c>
      <c r="CG839" s="2" t="n">
        <v>100</v>
      </c>
      <c r="CH839" s="2" t="n">
        <v>0</v>
      </c>
      <c r="CI839" s="2" t="n">
        <v>100</v>
      </c>
      <c r="CJ839" s="2" t="n">
        <v>100</v>
      </c>
      <c r="CK839" s="2" t="n">
        <v>0</v>
      </c>
      <c r="CL839" s="2" t="n">
        <v>100</v>
      </c>
      <c r="CM839" s="2" t="n">
        <v>100</v>
      </c>
      <c r="CN839" s="2" t="n">
        <v>0</v>
      </c>
      <c r="CO839" s="2" t="n">
        <v>100</v>
      </c>
      <c r="CP839" s="2" t="n">
        <v>100</v>
      </c>
      <c r="CQ839" s="2" t="n">
        <v>0</v>
      </c>
      <c r="CR839" s="2" t="n">
        <v>100</v>
      </c>
      <c r="CS839" s="2" t="n">
        <v>100</v>
      </c>
      <c r="CT839" s="2" t="n">
        <v>0</v>
      </c>
      <c r="CU839" s="2" t="n">
        <v>100</v>
      </c>
      <c r="CV839" s="2" t="n">
        <v>100</v>
      </c>
      <c r="CW839" s="2" t="n">
        <v>0</v>
      </c>
      <c r="CX839" s="2" t="n">
        <v>100</v>
      </c>
      <c r="CY839" s="2" t="n">
        <v>100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20.97</v>
      </c>
      <c r="CD840" s="2" t="n">
        <v>24.41</v>
      </c>
      <c r="CE840" s="2" t="n">
        <v>0</v>
      </c>
      <c r="CF840" s="2" t="n">
        <v>100</v>
      </c>
      <c r="CG840" s="2" t="n">
        <v>100</v>
      </c>
      <c r="CH840" s="2" t="n">
        <v>0</v>
      </c>
      <c r="CI840" s="2" t="n">
        <v>100</v>
      </c>
      <c r="CJ840" s="2" t="n">
        <v>100</v>
      </c>
      <c r="CK840" s="2" t="n">
        <v>0</v>
      </c>
      <c r="CL840" s="2" t="n">
        <v>100</v>
      </c>
      <c r="CM840" s="2" t="n">
        <v>100</v>
      </c>
      <c r="CN840" s="2" t="n">
        <v>0</v>
      </c>
      <c r="CO840" s="2" t="n">
        <v>100</v>
      </c>
      <c r="CP840" s="2" t="n">
        <v>100</v>
      </c>
      <c r="CQ840" s="2" t="n">
        <v>0</v>
      </c>
      <c r="CR840" s="2" t="n">
        <v>100</v>
      </c>
      <c r="CS840" s="2" t="n">
        <v>100</v>
      </c>
      <c r="CT840" s="2" t="n">
        <v>0</v>
      </c>
      <c r="CU840" s="2" t="n">
        <v>100</v>
      </c>
      <c r="CV840" s="2" t="n">
        <v>100</v>
      </c>
      <c r="CW840" s="2" t="n">
        <v>0</v>
      </c>
      <c r="CX840" s="2" t="n">
        <v>100</v>
      </c>
      <c r="CY840" s="2" t="n">
        <v>100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20.97</v>
      </c>
      <c r="CD841" s="2" t="n">
        <v>24.41</v>
      </c>
      <c r="CE841" s="2" t="n">
        <v>0</v>
      </c>
      <c r="CF841" s="2" t="n">
        <v>100</v>
      </c>
      <c r="CG841" s="2" t="n">
        <v>100</v>
      </c>
      <c r="CH841" s="2" t="n">
        <v>0</v>
      </c>
      <c r="CI841" s="2" t="n">
        <v>100</v>
      </c>
      <c r="CJ841" s="2" t="n">
        <v>100</v>
      </c>
      <c r="CK841" s="2" t="n">
        <v>0</v>
      </c>
      <c r="CL841" s="2" t="n">
        <v>100</v>
      </c>
      <c r="CM841" s="2" t="n">
        <v>100</v>
      </c>
      <c r="CN841" s="2" t="n">
        <v>0</v>
      </c>
      <c r="CO841" s="2" t="n">
        <v>100</v>
      </c>
      <c r="CP841" s="2" t="n">
        <v>100</v>
      </c>
      <c r="CQ841" s="2" t="n">
        <v>0</v>
      </c>
      <c r="CR841" s="2" t="n">
        <v>100</v>
      </c>
      <c r="CS841" s="2" t="n">
        <v>100</v>
      </c>
      <c r="CT841" s="2" t="n">
        <v>0</v>
      </c>
      <c r="CU841" s="2" t="n">
        <v>100</v>
      </c>
      <c r="CV841" s="2" t="n">
        <v>100</v>
      </c>
      <c r="CW841" s="2" t="n">
        <v>0</v>
      </c>
      <c r="CX841" s="2" t="n">
        <v>100</v>
      </c>
      <c r="CY841" s="2" t="n">
        <v>100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20.97</v>
      </c>
      <c r="CD842" s="2" t="n">
        <v>24.41</v>
      </c>
      <c r="CE842" s="2" t="n">
        <v>0</v>
      </c>
      <c r="CF842" s="2" t="n">
        <v>100</v>
      </c>
      <c r="CG842" s="2" t="n">
        <v>100</v>
      </c>
      <c r="CH842" s="2" t="n">
        <v>0</v>
      </c>
      <c r="CI842" s="2" t="n">
        <v>100</v>
      </c>
      <c r="CJ842" s="2" t="n">
        <v>100</v>
      </c>
      <c r="CK842" s="2" t="n">
        <v>0</v>
      </c>
      <c r="CL842" s="2" t="n">
        <v>100</v>
      </c>
      <c r="CM842" s="2" t="n">
        <v>100</v>
      </c>
      <c r="CN842" s="2" t="n">
        <v>0</v>
      </c>
      <c r="CO842" s="2" t="n">
        <v>100</v>
      </c>
      <c r="CP842" s="2" t="n">
        <v>100</v>
      </c>
      <c r="CQ842" s="2" t="n">
        <v>0</v>
      </c>
      <c r="CR842" s="2" t="n">
        <v>100</v>
      </c>
      <c r="CS842" s="2" t="n">
        <v>100</v>
      </c>
      <c r="CT842" s="2" t="n">
        <v>0</v>
      </c>
      <c r="CU842" s="2" t="n">
        <v>100</v>
      </c>
      <c r="CV842" s="2" t="n">
        <v>100</v>
      </c>
      <c r="CW842" s="2" t="n">
        <v>0</v>
      </c>
      <c r="CX842" s="2" t="n">
        <v>100</v>
      </c>
      <c r="CY842" s="2" t="n">
        <v>100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20.97</v>
      </c>
      <c r="CD843" s="2" t="n">
        <v>24.41</v>
      </c>
      <c r="CE843" s="2" t="n">
        <v>0</v>
      </c>
      <c r="CF843" s="2" t="n">
        <v>100</v>
      </c>
      <c r="CG843" s="2" t="n">
        <v>100</v>
      </c>
      <c r="CH843" s="2" t="n">
        <v>0</v>
      </c>
      <c r="CI843" s="2" t="n">
        <v>100</v>
      </c>
      <c r="CJ843" s="2" t="n">
        <v>100</v>
      </c>
      <c r="CK843" s="2" t="n">
        <v>0</v>
      </c>
      <c r="CL843" s="2" t="n">
        <v>100</v>
      </c>
      <c r="CM843" s="2" t="n">
        <v>100</v>
      </c>
      <c r="CN843" s="2" t="n">
        <v>0</v>
      </c>
      <c r="CO843" s="2" t="n">
        <v>100</v>
      </c>
      <c r="CP843" s="2" t="n">
        <v>100</v>
      </c>
      <c r="CQ843" s="2" t="n">
        <v>0</v>
      </c>
      <c r="CR843" s="2" t="n">
        <v>100</v>
      </c>
      <c r="CS843" s="2" t="n">
        <v>100</v>
      </c>
      <c r="CT843" s="2" t="n">
        <v>0</v>
      </c>
      <c r="CU843" s="2" t="n">
        <v>100</v>
      </c>
      <c r="CV843" s="2" t="n">
        <v>100</v>
      </c>
      <c r="CW843" s="2" t="n">
        <v>0</v>
      </c>
      <c r="CX843" s="2" t="n">
        <v>100</v>
      </c>
      <c r="CY843" s="2" t="n">
        <v>100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20.97</v>
      </c>
      <c r="CD844" s="2" t="n">
        <v>24.41</v>
      </c>
      <c r="CE844" s="2" t="n">
        <v>0</v>
      </c>
      <c r="CF844" s="2" t="n">
        <v>100</v>
      </c>
      <c r="CG844" s="2" t="n">
        <v>100</v>
      </c>
      <c r="CH844" s="2" t="n">
        <v>0</v>
      </c>
      <c r="CI844" s="2" t="n">
        <v>100</v>
      </c>
      <c r="CJ844" s="2" t="n">
        <v>100</v>
      </c>
      <c r="CK844" s="2" t="n">
        <v>0</v>
      </c>
      <c r="CL844" s="2" t="n">
        <v>100</v>
      </c>
      <c r="CM844" s="2" t="n">
        <v>100</v>
      </c>
      <c r="CN844" s="2" t="n">
        <v>0</v>
      </c>
      <c r="CO844" s="2" t="n">
        <v>100</v>
      </c>
      <c r="CP844" s="2" t="n">
        <v>100</v>
      </c>
      <c r="CQ844" s="2" t="n">
        <v>0</v>
      </c>
      <c r="CR844" s="2" t="n">
        <v>100</v>
      </c>
      <c r="CS844" s="2" t="n">
        <v>100</v>
      </c>
      <c r="CT844" s="2" t="n">
        <v>0</v>
      </c>
      <c r="CU844" s="2" t="n">
        <v>100</v>
      </c>
      <c r="CV844" s="2" t="n">
        <v>100</v>
      </c>
      <c r="CW844" s="2" t="n">
        <v>0</v>
      </c>
      <c r="CX844" s="2" t="n">
        <v>100</v>
      </c>
      <c r="CY844" s="2" t="n">
        <v>100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20.97</v>
      </c>
      <c r="CD845" s="2" t="n">
        <v>24.41</v>
      </c>
      <c r="CE845" s="2" t="n">
        <v>0</v>
      </c>
      <c r="CF845" s="2" t="n">
        <v>100</v>
      </c>
      <c r="CG845" s="2" t="n">
        <v>100</v>
      </c>
      <c r="CH845" s="2" t="n">
        <v>0</v>
      </c>
      <c r="CI845" s="2" t="n">
        <v>100</v>
      </c>
      <c r="CJ845" s="2" t="n">
        <v>100</v>
      </c>
      <c r="CK845" s="2" t="n">
        <v>0</v>
      </c>
      <c r="CL845" s="2" t="n">
        <v>100</v>
      </c>
      <c r="CM845" s="2" t="n">
        <v>100</v>
      </c>
      <c r="CN845" s="2" t="n">
        <v>0</v>
      </c>
      <c r="CO845" s="2" t="n">
        <v>100</v>
      </c>
      <c r="CP845" s="2" t="n">
        <v>100</v>
      </c>
      <c r="CQ845" s="2" t="n">
        <v>0</v>
      </c>
      <c r="CR845" s="2" t="n">
        <v>100</v>
      </c>
      <c r="CS845" s="2" t="n">
        <v>100</v>
      </c>
      <c r="CT845" s="2" t="n">
        <v>0</v>
      </c>
      <c r="CU845" s="2" t="n">
        <v>100</v>
      </c>
      <c r="CV845" s="2" t="n">
        <v>100</v>
      </c>
      <c r="CW845" s="2" t="n">
        <v>0</v>
      </c>
      <c r="CX845" s="2" t="n">
        <v>100</v>
      </c>
      <c r="CY845" s="2" t="n">
        <v>100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0.19</v>
      </c>
      <c r="BX846" s="2" t="n">
        <v>0.27</v>
      </c>
      <c r="BY846" s="2" t="n">
        <v>0</v>
      </c>
      <c r="BZ846" s="2" t="n">
        <v>8.640000000000001</v>
      </c>
      <c r="CA846" s="2" t="n">
        <v>7.36</v>
      </c>
      <c r="CB846" s="2" t="n">
        <v>0</v>
      </c>
      <c r="CC846" s="2" t="n">
        <v>14.22</v>
      </c>
      <c r="CD846" s="2" t="n">
        <v>14.22</v>
      </c>
      <c r="CE846" s="2" t="n">
        <v>0</v>
      </c>
      <c r="CF846" s="2" t="n">
        <v>16.04</v>
      </c>
      <c r="CG846" s="2" t="n">
        <v>16.04</v>
      </c>
      <c r="CH846" s="2" t="n">
        <v>0</v>
      </c>
      <c r="CI846" s="2" t="n">
        <v>19.31</v>
      </c>
      <c r="CJ846" s="2" t="n">
        <v>19.84</v>
      </c>
      <c r="CK846" s="2" t="n">
        <v>0</v>
      </c>
      <c r="CL846" s="2" t="n">
        <v>28.23</v>
      </c>
      <c r="CM846" s="2" t="n">
        <v>28.23</v>
      </c>
      <c r="CN846" s="2" t="n">
        <v>0</v>
      </c>
      <c r="CO846" s="2" t="n">
        <v>35.13</v>
      </c>
      <c r="CP846" s="2" t="n">
        <v>35.13</v>
      </c>
      <c r="CQ846" s="2" t="n">
        <v>0</v>
      </c>
      <c r="CR846" s="2" t="n">
        <v>48.4</v>
      </c>
      <c r="CS846" s="2" t="n">
        <v>44.95</v>
      </c>
      <c r="CT846" s="2" t="n">
        <v>0</v>
      </c>
      <c r="CU846" s="2" t="n">
        <v>54.58</v>
      </c>
      <c r="CV846" s="2" t="n">
        <v>54.58</v>
      </c>
      <c r="CW846" s="2" t="n">
        <v>0</v>
      </c>
      <c r="CX846" s="2" t="n">
        <v>60.37</v>
      </c>
      <c r="CY846" s="2" t="n">
        <v>60.37</v>
      </c>
      <c r="CZ846" s="2" t="n">
        <v>0</v>
      </c>
      <c r="DA846" s="2" t="n">
        <v>70.54000000000001</v>
      </c>
      <c r="DB846" s="2" t="n">
        <v>70.54000000000001</v>
      </c>
      <c r="DC846" s="2" t="n">
        <v>0</v>
      </c>
      <c r="DD846" s="2" t="n">
        <v>74.90000000000001</v>
      </c>
      <c r="DE846" s="2" t="n">
        <v>74.90000000000001</v>
      </c>
      <c r="DF846" s="2" t="n">
        <v>0</v>
      </c>
      <c r="DG846" s="2" t="n">
        <v>81.81</v>
      </c>
      <c r="DH846" s="2" t="n">
        <v>81.81</v>
      </c>
      <c r="DI846" s="2" t="n">
        <v>0</v>
      </c>
      <c r="DJ846" s="2" t="n">
        <v>85.68000000000001</v>
      </c>
      <c r="DK846" s="2" t="n">
        <v>85.68000000000001</v>
      </c>
      <c r="DL846" s="2" t="n">
        <v>0</v>
      </c>
      <c r="DM846" s="2" t="n">
        <v>85.68000000000001</v>
      </c>
      <c r="DN846" s="2" t="n">
        <v>85.68000000000001</v>
      </c>
      <c r="DO846" s="2" t="n">
        <v>0</v>
      </c>
      <c r="DP846" s="2" t="n">
        <v>100</v>
      </c>
      <c r="DQ846" s="2" t="n">
        <v>100</v>
      </c>
      <c r="DR846" s="2" t="n">
        <v>0</v>
      </c>
      <c r="DS846" s="2" t="n">
        <v>100</v>
      </c>
      <c r="DT846" s="2" t="n">
        <v>100</v>
      </c>
      <c r="DU846" s="2" t="n">
        <v>0</v>
      </c>
      <c r="DV846" s="2" t="n">
        <v>100</v>
      </c>
      <c r="DW846" s="2" t="n">
        <v>100</v>
      </c>
      <c r="DX846" s="2" t="n">
        <v>0</v>
      </c>
      <c r="DY846" s="2" t="n">
        <v>100</v>
      </c>
      <c r="DZ846" s="2" t="n">
        <v>100</v>
      </c>
      <c r="EA846" s="2" t="n">
        <v>0</v>
      </c>
      <c r="EB846" s="2" t="n">
        <v>100</v>
      </c>
      <c r="EC846" s="2" t="n">
        <v>100</v>
      </c>
      <c r="ED846" s="2" t="n">
        <v>0</v>
      </c>
      <c r="EE846" s="2" t="n">
        <v>85.68000000000001</v>
      </c>
      <c r="EF846" s="2" t="n">
        <v>85.68000000000001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0.19</v>
      </c>
      <c r="BX847" s="2" t="n">
        <v>0.27</v>
      </c>
      <c r="BY847" s="2" t="n">
        <v>0</v>
      </c>
      <c r="BZ847" s="2" t="n">
        <v>8.640000000000001</v>
      </c>
      <c r="CA847" s="2" t="n">
        <v>7.36</v>
      </c>
      <c r="CB847" s="2" t="n">
        <v>0</v>
      </c>
      <c r="CC847" s="2" t="n">
        <v>14.22</v>
      </c>
      <c r="CD847" s="2" t="n">
        <v>14.22</v>
      </c>
      <c r="CE847" s="2" t="n">
        <v>0</v>
      </c>
      <c r="CF847" s="2" t="n">
        <v>16.04</v>
      </c>
      <c r="CG847" s="2" t="n">
        <v>16.04</v>
      </c>
      <c r="CH847" s="2" t="n">
        <v>0</v>
      </c>
      <c r="CI847" s="2" t="n">
        <v>19.31</v>
      </c>
      <c r="CJ847" s="2" t="n">
        <v>19.84</v>
      </c>
      <c r="CK847" s="2" t="n">
        <v>0</v>
      </c>
      <c r="CL847" s="2" t="n">
        <v>28.23</v>
      </c>
      <c r="CM847" s="2" t="n">
        <v>28.23</v>
      </c>
      <c r="CN847" s="2" t="n">
        <v>0</v>
      </c>
      <c r="CO847" s="2" t="n">
        <v>35.13</v>
      </c>
      <c r="CP847" s="2" t="n">
        <v>35.13</v>
      </c>
      <c r="CQ847" s="2" t="n">
        <v>0</v>
      </c>
      <c r="CR847" s="2" t="n">
        <v>48.4</v>
      </c>
      <c r="CS847" s="2" t="n">
        <v>44.95</v>
      </c>
      <c r="CT847" s="2" t="n">
        <v>0</v>
      </c>
      <c r="CU847" s="2" t="n">
        <v>54.58</v>
      </c>
      <c r="CV847" s="2" t="n">
        <v>54.58</v>
      </c>
      <c r="CW847" s="2" t="n">
        <v>0</v>
      </c>
      <c r="CX847" s="2" t="n">
        <v>60.37</v>
      </c>
      <c r="CY847" s="2" t="n">
        <v>60.37</v>
      </c>
      <c r="CZ847" s="2" t="n">
        <v>0</v>
      </c>
      <c r="DA847" s="2" t="n">
        <v>70.54000000000001</v>
      </c>
      <c r="DB847" s="2" t="n">
        <v>70.54000000000001</v>
      </c>
      <c r="DC847" s="2" t="n">
        <v>0</v>
      </c>
      <c r="DD847" s="2" t="n">
        <v>74.90000000000001</v>
      </c>
      <c r="DE847" s="2" t="n">
        <v>74.90000000000001</v>
      </c>
      <c r="DF847" s="2" t="n">
        <v>0</v>
      </c>
      <c r="DG847" s="2" t="n">
        <v>81.81</v>
      </c>
      <c r="DH847" s="2" t="n">
        <v>81.81</v>
      </c>
      <c r="DI847" s="2" t="n">
        <v>0</v>
      </c>
      <c r="DJ847" s="2" t="n">
        <v>85.68000000000001</v>
      </c>
      <c r="DK847" s="2" t="n">
        <v>85.68000000000001</v>
      </c>
      <c r="DL847" s="2" t="n">
        <v>0</v>
      </c>
      <c r="DM847" s="2" t="n">
        <v>85.68000000000001</v>
      </c>
      <c r="DN847" s="2" t="n">
        <v>85.68000000000001</v>
      </c>
      <c r="DO847" s="2" t="n">
        <v>0</v>
      </c>
      <c r="DP847" s="2" t="n">
        <v>100</v>
      </c>
      <c r="DQ847" s="2" t="n">
        <v>100</v>
      </c>
      <c r="DR847" s="2" t="n">
        <v>0</v>
      </c>
      <c r="DS847" s="2" t="n">
        <v>100</v>
      </c>
      <c r="DT847" s="2" t="n">
        <v>100</v>
      </c>
      <c r="DU847" s="2" t="n">
        <v>0</v>
      </c>
      <c r="DV847" s="2" t="n">
        <v>100</v>
      </c>
      <c r="DW847" s="2" t="n">
        <v>100</v>
      </c>
      <c r="DX847" s="2" t="n">
        <v>0</v>
      </c>
      <c r="DY847" s="2" t="n">
        <v>100</v>
      </c>
      <c r="DZ847" s="2" t="n">
        <v>100</v>
      </c>
      <c r="EA847" s="2" t="n">
        <v>0</v>
      </c>
      <c r="EB847" s="2" t="n">
        <v>100</v>
      </c>
      <c r="EC847" s="2" t="n">
        <v>100</v>
      </c>
      <c r="ED847" s="2" t="n">
        <v>0</v>
      </c>
      <c r="EE847" s="2" t="n">
        <v>85.68000000000001</v>
      </c>
      <c r="EF847" s="2" t="n">
        <v>85.68000000000001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0.19</v>
      </c>
      <c r="BX848" s="2" t="n">
        <v>0.27</v>
      </c>
      <c r="BY848" s="2" t="n">
        <v>0</v>
      </c>
      <c r="BZ848" s="2" t="n">
        <v>8.640000000000001</v>
      </c>
      <c r="CA848" s="2" t="n">
        <v>7.36</v>
      </c>
      <c r="CB848" s="2" t="n">
        <v>0</v>
      </c>
      <c r="CC848" s="2" t="n">
        <v>14.22</v>
      </c>
      <c r="CD848" s="2" t="n">
        <v>14.22</v>
      </c>
      <c r="CE848" s="2" t="n">
        <v>0</v>
      </c>
      <c r="CF848" s="2" t="n">
        <v>16.04</v>
      </c>
      <c r="CG848" s="2" t="n">
        <v>16.04</v>
      </c>
      <c r="CH848" s="2" t="n">
        <v>0</v>
      </c>
      <c r="CI848" s="2" t="n">
        <v>19.31</v>
      </c>
      <c r="CJ848" s="2" t="n">
        <v>19.84</v>
      </c>
      <c r="CK848" s="2" t="n">
        <v>0</v>
      </c>
      <c r="CL848" s="2" t="n">
        <v>28.23</v>
      </c>
      <c r="CM848" s="2" t="n">
        <v>28.23</v>
      </c>
      <c r="CN848" s="2" t="n">
        <v>0</v>
      </c>
      <c r="CO848" s="2" t="n">
        <v>35.13</v>
      </c>
      <c r="CP848" s="2" t="n">
        <v>35.13</v>
      </c>
      <c r="CQ848" s="2" t="n">
        <v>0</v>
      </c>
      <c r="CR848" s="2" t="n">
        <v>48.4</v>
      </c>
      <c r="CS848" s="2" t="n">
        <v>44.95</v>
      </c>
      <c r="CT848" s="2" t="n">
        <v>0</v>
      </c>
      <c r="CU848" s="2" t="n">
        <v>54.58</v>
      </c>
      <c r="CV848" s="2" t="n">
        <v>54.58</v>
      </c>
      <c r="CW848" s="2" t="n">
        <v>0</v>
      </c>
      <c r="CX848" s="2" t="n">
        <v>60.37</v>
      </c>
      <c r="CY848" s="2" t="n">
        <v>60.37</v>
      </c>
      <c r="CZ848" s="2" t="n">
        <v>0</v>
      </c>
      <c r="DA848" s="2" t="n">
        <v>70.54000000000001</v>
      </c>
      <c r="DB848" s="2" t="n">
        <v>70.54000000000001</v>
      </c>
      <c r="DC848" s="2" t="n">
        <v>0</v>
      </c>
      <c r="DD848" s="2" t="n">
        <v>74.90000000000001</v>
      </c>
      <c r="DE848" s="2" t="n">
        <v>74.90000000000001</v>
      </c>
      <c r="DF848" s="2" t="n">
        <v>0</v>
      </c>
      <c r="DG848" s="2" t="n">
        <v>81.81</v>
      </c>
      <c r="DH848" s="2" t="n">
        <v>81.81</v>
      </c>
      <c r="DI848" s="2" t="n">
        <v>0</v>
      </c>
      <c r="DJ848" s="2" t="n">
        <v>85.68000000000001</v>
      </c>
      <c r="DK848" s="2" t="n">
        <v>85.68000000000001</v>
      </c>
      <c r="DL848" s="2" t="n">
        <v>0</v>
      </c>
      <c r="DM848" s="2" t="n">
        <v>85.68000000000001</v>
      </c>
      <c r="DN848" s="2" t="n">
        <v>85.68000000000001</v>
      </c>
      <c r="DO848" s="2" t="n">
        <v>0</v>
      </c>
      <c r="DP848" s="2" t="n">
        <v>100</v>
      </c>
      <c r="DQ848" s="2" t="n">
        <v>100</v>
      </c>
      <c r="DR848" s="2" t="n">
        <v>0</v>
      </c>
      <c r="DS848" s="2" t="n">
        <v>100</v>
      </c>
      <c r="DT848" s="2" t="n">
        <v>100</v>
      </c>
      <c r="DU848" s="2" t="n">
        <v>0</v>
      </c>
      <c r="DV848" s="2" t="n">
        <v>100</v>
      </c>
      <c r="DW848" s="2" t="n">
        <v>100</v>
      </c>
      <c r="DX848" s="2" t="n">
        <v>0</v>
      </c>
      <c r="DY848" s="2" t="n">
        <v>100</v>
      </c>
      <c r="DZ848" s="2" t="n">
        <v>100</v>
      </c>
      <c r="EA848" s="2" t="n">
        <v>0</v>
      </c>
      <c r="EB848" s="2" t="n">
        <v>100</v>
      </c>
      <c r="EC848" s="2" t="n">
        <v>100</v>
      </c>
      <c r="ED848" s="2" t="n">
        <v>0</v>
      </c>
      <c r="EE848" s="2" t="n">
        <v>85.68000000000001</v>
      </c>
      <c r="EF848" s="2" t="n">
        <v>85.68000000000001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0.19</v>
      </c>
      <c r="BX849" s="2" t="n">
        <v>0.27</v>
      </c>
      <c r="BY849" s="2" t="n">
        <v>0</v>
      </c>
      <c r="BZ849" s="2" t="n">
        <v>8.640000000000001</v>
      </c>
      <c r="CA849" s="2" t="n">
        <v>7.36</v>
      </c>
      <c r="CB849" s="2" t="n">
        <v>0</v>
      </c>
      <c r="CC849" s="2" t="n">
        <v>14.22</v>
      </c>
      <c r="CD849" s="2" t="n">
        <v>14.22</v>
      </c>
      <c r="CE849" s="2" t="n">
        <v>0</v>
      </c>
      <c r="CF849" s="2" t="n">
        <v>16.04</v>
      </c>
      <c r="CG849" s="2" t="n">
        <v>16.04</v>
      </c>
      <c r="CH849" s="2" t="n">
        <v>0</v>
      </c>
      <c r="CI849" s="2" t="n">
        <v>19.31</v>
      </c>
      <c r="CJ849" s="2" t="n">
        <v>19.84</v>
      </c>
      <c r="CK849" s="2" t="n">
        <v>0</v>
      </c>
      <c r="CL849" s="2" t="n">
        <v>28.23</v>
      </c>
      <c r="CM849" s="2" t="n">
        <v>28.23</v>
      </c>
      <c r="CN849" s="2" t="n">
        <v>0</v>
      </c>
      <c r="CO849" s="2" t="n">
        <v>35.13</v>
      </c>
      <c r="CP849" s="2" t="n">
        <v>35.13</v>
      </c>
      <c r="CQ849" s="2" t="n">
        <v>0</v>
      </c>
      <c r="CR849" s="2" t="n">
        <v>48.4</v>
      </c>
      <c r="CS849" s="2" t="n">
        <v>44.95</v>
      </c>
      <c r="CT849" s="2" t="n">
        <v>0</v>
      </c>
      <c r="CU849" s="2" t="n">
        <v>54.58</v>
      </c>
      <c r="CV849" s="2" t="n">
        <v>54.58</v>
      </c>
      <c r="CW849" s="2" t="n">
        <v>0</v>
      </c>
      <c r="CX849" s="2" t="n">
        <v>60.37</v>
      </c>
      <c r="CY849" s="2" t="n">
        <v>60.37</v>
      </c>
      <c r="CZ849" s="2" t="n">
        <v>0</v>
      </c>
      <c r="DA849" s="2" t="n">
        <v>70.54000000000001</v>
      </c>
      <c r="DB849" s="2" t="n">
        <v>70.54000000000001</v>
      </c>
      <c r="DC849" s="2" t="n">
        <v>0</v>
      </c>
      <c r="DD849" s="2" t="n">
        <v>74.90000000000001</v>
      </c>
      <c r="DE849" s="2" t="n">
        <v>74.90000000000001</v>
      </c>
      <c r="DF849" s="2" t="n">
        <v>0</v>
      </c>
      <c r="DG849" s="2" t="n">
        <v>81.81</v>
      </c>
      <c r="DH849" s="2" t="n">
        <v>81.81</v>
      </c>
      <c r="DI849" s="2" t="n">
        <v>0</v>
      </c>
      <c r="DJ849" s="2" t="n">
        <v>85.68000000000001</v>
      </c>
      <c r="DK849" s="2" t="n">
        <v>85.68000000000001</v>
      </c>
      <c r="DL849" s="2" t="n">
        <v>0</v>
      </c>
      <c r="DM849" s="2" t="n">
        <v>85.68000000000001</v>
      </c>
      <c r="DN849" s="2" t="n">
        <v>85.68000000000001</v>
      </c>
      <c r="DO849" s="2" t="n">
        <v>0</v>
      </c>
      <c r="DP849" s="2" t="n">
        <v>100</v>
      </c>
      <c r="DQ849" s="2" t="n">
        <v>100</v>
      </c>
      <c r="DR849" s="2" t="n">
        <v>0</v>
      </c>
      <c r="DS849" s="2" t="n">
        <v>100</v>
      </c>
      <c r="DT849" s="2" t="n">
        <v>100</v>
      </c>
      <c r="DU849" s="2" t="n">
        <v>0</v>
      </c>
      <c r="DV849" s="2" t="n">
        <v>100</v>
      </c>
      <c r="DW849" s="2" t="n">
        <v>100</v>
      </c>
      <c r="DX849" s="2" t="n">
        <v>0</v>
      </c>
      <c r="DY849" s="2" t="n">
        <v>100</v>
      </c>
      <c r="DZ849" s="2" t="n">
        <v>100</v>
      </c>
      <c r="EA849" s="2" t="n">
        <v>0</v>
      </c>
      <c r="EB849" s="2" t="n">
        <v>100</v>
      </c>
      <c r="EC849" s="2" t="n">
        <v>100</v>
      </c>
      <c r="ED849" s="2" t="n">
        <v>0</v>
      </c>
      <c r="EE849" s="2" t="n">
        <v>85.68000000000001</v>
      </c>
      <c r="EF849" s="2" t="n">
        <v>85.68000000000001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0.19</v>
      </c>
      <c r="BX850" s="2" t="n">
        <v>0.27</v>
      </c>
      <c r="BY850" s="2" t="n">
        <v>0</v>
      </c>
      <c r="BZ850" s="2" t="n">
        <v>8.640000000000001</v>
      </c>
      <c r="CA850" s="2" t="n">
        <v>7.36</v>
      </c>
      <c r="CB850" s="2" t="n">
        <v>0</v>
      </c>
      <c r="CC850" s="2" t="n">
        <v>14.22</v>
      </c>
      <c r="CD850" s="2" t="n">
        <v>14.22</v>
      </c>
      <c r="CE850" s="2" t="n">
        <v>0</v>
      </c>
      <c r="CF850" s="2" t="n">
        <v>16.04</v>
      </c>
      <c r="CG850" s="2" t="n">
        <v>16.04</v>
      </c>
      <c r="CH850" s="2" t="n">
        <v>0</v>
      </c>
      <c r="CI850" s="2" t="n">
        <v>19.31</v>
      </c>
      <c r="CJ850" s="2" t="n">
        <v>19.84</v>
      </c>
      <c r="CK850" s="2" t="n">
        <v>0</v>
      </c>
      <c r="CL850" s="2" t="n">
        <v>28.23</v>
      </c>
      <c r="CM850" s="2" t="n">
        <v>28.23</v>
      </c>
      <c r="CN850" s="2" t="n">
        <v>0</v>
      </c>
      <c r="CO850" s="2" t="n">
        <v>35.13</v>
      </c>
      <c r="CP850" s="2" t="n">
        <v>35.13</v>
      </c>
      <c r="CQ850" s="2" t="n">
        <v>0</v>
      </c>
      <c r="CR850" s="2" t="n">
        <v>48.4</v>
      </c>
      <c r="CS850" s="2" t="n">
        <v>44.95</v>
      </c>
      <c r="CT850" s="2" t="n">
        <v>0</v>
      </c>
      <c r="CU850" s="2" t="n">
        <v>54.58</v>
      </c>
      <c r="CV850" s="2" t="n">
        <v>54.58</v>
      </c>
      <c r="CW850" s="2" t="n">
        <v>0</v>
      </c>
      <c r="CX850" s="2" t="n">
        <v>60.37</v>
      </c>
      <c r="CY850" s="2" t="n">
        <v>60.37</v>
      </c>
      <c r="CZ850" s="2" t="n">
        <v>0</v>
      </c>
      <c r="DA850" s="2" t="n">
        <v>70.54000000000001</v>
      </c>
      <c r="DB850" s="2" t="n">
        <v>70.54000000000001</v>
      </c>
      <c r="DC850" s="2" t="n">
        <v>0</v>
      </c>
      <c r="DD850" s="2" t="n">
        <v>74.90000000000001</v>
      </c>
      <c r="DE850" s="2" t="n">
        <v>74.90000000000001</v>
      </c>
      <c r="DF850" s="2" t="n">
        <v>0</v>
      </c>
      <c r="DG850" s="2" t="n">
        <v>81.81</v>
      </c>
      <c r="DH850" s="2" t="n">
        <v>81.81</v>
      </c>
      <c r="DI850" s="2" t="n">
        <v>0</v>
      </c>
      <c r="DJ850" s="2" t="n">
        <v>85.68000000000001</v>
      </c>
      <c r="DK850" s="2" t="n">
        <v>85.68000000000001</v>
      </c>
      <c r="DL850" s="2" t="n">
        <v>0</v>
      </c>
      <c r="DM850" s="2" t="n">
        <v>85.68000000000001</v>
      </c>
      <c r="DN850" s="2" t="n">
        <v>85.68000000000001</v>
      </c>
      <c r="DO850" s="2" t="n">
        <v>0</v>
      </c>
      <c r="DP850" s="2" t="n">
        <v>100</v>
      </c>
      <c r="DQ850" s="2" t="n">
        <v>100</v>
      </c>
      <c r="DR850" s="2" t="n">
        <v>0</v>
      </c>
      <c r="DS850" s="2" t="n">
        <v>100</v>
      </c>
      <c r="DT850" s="2" t="n">
        <v>100</v>
      </c>
      <c r="DU850" s="2" t="n">
        <v>0</v>
      </c>
      <c r="DV850" s="2" t="n">
        <v>100</v>
      </c>
      <c r="DW850" s="2" t="n">
        <v>100</v>
      </c>
      <c r="DX850" s="2" t="n">
        <v>0</v>
      </c>
      <c r="DY850" s="2" t="n">
        <v>100</v>
      </c>
      <c r="DZ850" s="2" t="n">
        <v>100</v>
      </c>
      <c r="EA850" s="2" t="n">
        <v>0</v>
      </c>
      <c r="EB850" s="2" t="n">
        <v>100</v>
      </c>
      <c r="EC850" s="2" t="n">
        <v>100</v>
      </c>
      <c r="ED850" s="2" t="n">
        <v>0</v>
      </c>
      <c r="EE850" s="2" t="n">
        <v>85.68000000000001</v>
      </c>
      <c r="EF850" s="2" t="n">
        <v>85.68000000000001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0.19</v>
      </c>
      <c r="BX851" s="2" t="n">
        <v>0.27</v>
      </c>
      <c r="BY851" s="2" t="n">
        <v>0</v>
      </c>
      <c r="BZ851" s="2" t="n">
        <v>8.640000000000001</v>
      </c>
      <c r="CA851" s="2" t="n">
        <v>7.36</v>
      </c>
      <c r="CB851" s="2" t="n">
        <v>0</v>
      </c>
      <c r="CC851" s="2" t="n">
        <v>14.22</v>
      </c>
      <c r="CD851" s="2" t="n">
        <v>14.22</v>
      </c>
      <c r="CE851" s="2" t="n">
        <v>0</v>
      </c>
      <c r="CF851" s="2" t="n">
        <v>16.04</v>
      </c>
      <c r="CG851" s="2" t="n">
        <v>16.04</v>
      </c>
      <c r="CH851" s="2" t="n">
        <v>0</v>
      </c>
      <c r="CI851" s="2" t="n">
        <v>19.31</v>
      </c>
      <c r="CJ851" s="2" t="n">
        <v>19.84</v>
      </c>
      <c r="CK851" s="2" t="n">
        <v>0</v>
      </c>
      <c r="CL851" s="2" t="n">
        <v>28.23</v>
      </c>
      <c r="CM851" s="2" t="n">
        <v>28.23</v>
      </c>
      <c r="CN851" s="2" t="n">
        <v>0</v>
      </c>
      <c r="CO851" s="2" t="n">
        <v>35.13</v>
      </c>
      <c r="CP851" s="2" t="n">
        <v>35.13</v>
      </c>
      <c r="CQ851" s="2" t="n">
        <v>0</v>
      </c>
      <c r="CR851" s="2" t="n">
        <v>48.4</v>
      </c>
      <c r="CS851" s="2" t="n">
        <v>44.95</v>
      </c>
      <c r="CT851" s="2" t="n">
        <v>0</v>
      </c>
      <c r="CU851" s="2" t="n">
        <v>54.58</v>
      </c>
      <c r="CV851" s="2" t="n">
        <v>54.58</v>
      </c>
      <c r="CW851" s="2" t="n">
        <v>0</v>
      </c>
      <c r="CX851" s="2" t="n">
        <v>60.37</v>
      </c>
      <c r="CY851" s="2" t="n">
        <v>60.37</v>
      </c>
      <c r="CZ851" s="2" t="n">
        <v>0</v>
      </c>
      <c r="DA851" s="2" t="n">
        <v>70.54000000000001</v>
      </c>
      <c r="DB851" s="2" t="n">
        <v>70.54000000000001</v>
      </c>
      <c r="DC851" s="2" t="n">
        <v>0</v>
      </c>
      <c r="DD851" s="2" t="n">
        <v>74.90000000000001</v>
      </c>
      <c r="DE851" s="2" t="n">
        <v>74.90000000000001</v>
      </c>
      <c r="DF851" s="2" t="n">
        <v>0</v>
      </c>
      <c r="DG851" s="2" t="n">
        <v>81.81</v>
      </c>
      <c r="DH851" s="2" t="n">
        <v>81.81</v>
      </c>
      <c r="DI851" s="2" t="n">
        <v>0</v>
      </c>
      <c r="DJ851" s="2" t="n">
        <v>85.68000000000001</v>
      </c>
      <c r="DK851" s="2" t="n">
        <v>85.68000000000001</v>
      </c>
      <c r="DL851" s="2" t="n">
        <v>0</v>
      </c>
      <c r="DM851" s="2" t="n">
        <v>85.68000000000001</v>
      </c>
      <c r="DN851" s="2" t="n">
        <v>85.68000000000001</v>
      </c>
      <c r="DO851" s="2" t="n">
        <v>0</v>
      </c>
      <c r="DP851" s="2" t="n">
        <v>100</v>
      </c>
      <c r="DQ851" s="2" t="n">
        <v>100</v>
      </c>
      <c r="DR851" s="2" t="n">
        <v>0</v>
      </c>
      <c r="DS851" s="2" t="n">
        <v>100</v>
      </c>
      <c r="DT851" s="2" t="n">
        <v>100</v>
      </c>
      <c r="DU851" s="2" t="n">
        <v>0</v>
      </c>
      <c r="DV851" s="2" t="n">
        <v>100</v>
      </c>
      <c r="DW851" s="2" t="n">
        <v>100</v>
      </c>
      <c r="DX851" s="2" t="n">
        <v>0</v>
      </c>
      <c r="DY851" s="2" t="n">
        <v>100</v>
      </c>
      <c r="DZ851" s="2" t="n">
        <v>100</v>
      </c>
      <c r="EA851" s="2" t="n">
        <v>0</v>
      </c>
      <c r="EB851" s="2" t="n">
        <v>100</v>
      </c>
      <c r="EC851" s="2" t="n">
        <v>100</v>
      </c>
      <c r="ED851" s="2" t="n">
        <v>0</v>
      </c>
      <c r="EE851" s="2" t="n">
        <v>85.68000000000001</v>
      </c>
      <c r="EF851" s="2" t="n">
        <v>85.68000000000001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0.19</v>
      </c>
      <c r="BX852" s="2" t="n">
        <v>0.27</v>
      </c>
      <c r="BY852" s="2" t="n">
        <v>0</v>
      </c>
      <c r="BZ852" s="2" t="n">
        <v>8.640000000000001</v>
      </c>
      <c r="CA852" s="2" t="n">
        <v>7.36</v>
      </c>
      <c r="CB852" s="2" t="n">
        <v>0</v>
      </c>
      <c r="CC852" s="2" t="n">
        <v>14.22</v>
      </c>
      <c r="CD852" s="2" t="n">
        <v>14.22</v>
      </c>
      <c r="CE852" s="2" t="n">
        <v>0</v>
      </c>
      <c r="CF852" s="2" t="n">
        <v>16.04</v>
      </c>
      <c r="CG852" s="2" t="n">
        <v>16.04</v>
      </c>
      <c r="CH852" s="2" t="n">
        <v>0</v>
      </c>
      <c r="CI852" s="2" t="n">
        <v>19.31</v>
      </c>
      <c r="CJ852" s="2" t="n">
        <v>19.84</v>
      </c>
      <c r="CK852" s="2" t="n">
        <v>0</v>
      </c>
      <c r="CL852" s="2" t="n">
        <v>28.23</v>
      </c>
      <c r="CM852" s="2" t="n">
        <v>28.23</v>
      </c>
      <c r="CN852" s="2" t="n">
        <v>0</v>
      </c>
      <c r="CO852" s="2" t="n">
        <v>35.13</v>
      </c>
      <c r="CP852" s="2" t="n">
        <v>35.13</v>
      </c>
      <c r="CQ852" s="2" t="n">
        <v>0</v>
      </c>
      <c r="CR852" s="2" t="n">
        <v>48.4</v>
      </c>
      <c r="CS852" s="2" t="n">
        <v>44.95</v>
      </c>
      <c r="CT852" s="2" t="n">
        <v>0</v>
      </c>
      <c r="CU852" s="2" t="n">
        <v>54.58</v>
      </c>
      <c r="CV852" s="2" t="n">
        <v>54.58</v>
      </c>
      <c r="CW852" s="2" t="n">
        <v>0</v>
      </c>
      <c r="CX852" s="2" t="n">
        <v>60.37</v>
      </c>
      <c r="CY852" s="2" t="n">
        <v>60.37</v>
      </c>
      <c r="CZ852" s="2" t="n">
        <v>0</v>
      </c>
      <c r="DA852" s="2" t="n">
        <v>70.54000000000001</v>
      </c>
      <c r="DB852" s="2" t="n">
        <v>70.54000000000001</v>
      </c>
      <c r="DC852" s="2" t="n">
        <v>0</v>
      </c>
      <c r="DD852" s="2" t="n">
        <v>74.90000000000001</v>
      </c>
      <c r="DE852" s="2" t="n">
        <v>74.90000000000001</v>
      </c>
      <c r="DF852" s="2" t="n">
        <v>0</v>
      </c>
      <c r="DG852" s="2" t="n">
        <v>81.81</v>
      </c>
      <c r="DH852" s="2" t="n">
        <v>81.81</v>
      </c>
      <c r="DI852" s="2" t="n">
        <v>0</v>
      </c>
      <c r="DJ852" s="2" t="n">
        <v>85.68000000000001</v>
      </c>
      <c r="DK852" s="2" t="n">
        <v>85.68000000000001</v>
      </c>
      <c r="DL852" s="2" t="n">
        <v>0</v>
      </c>
      <c r="DM852" s="2" t="n">
        <v>85.68000000000001</v>
      </c>
      <c r="DN852" s="2" t="n">
        <v>85.68000000000001</v>
      </c>
      <c r="DO852" s="2" t="n">
        <v>0</v>
      </c>
      <c r="DP852" s="2" t="n">
        <v>100</v>
      </c>
      <c r="DQ852" s="2" t="n">
        <v>100</v>
      </c>
      <c r="DR852" s="2" t="n">
        <v>0</v>
      </c>
      <c r="DS852" s="2" t="n">
        <v>100</v>
      </c>
      <c r="DT852" s="2" t="n">
        <v>100</v>
      </c>
      <c r="DU852" s="2" t="n">
        <v>0</v>
      </c>
      <c r="DV852" s="2" t="n">
        <v>100</v>
      </c>
      <c r="DW852" s="2" t="n">
        <v>100</v>
      </c>
      <c r="DX852" s="2" t="n">
        <v>0</v>
      </c>
      <c r="DY852" s="2" t="n">
        <v>100</v>
      </c>
      <c r="DZ852" s="2" t="n">
        <v>100</v>
      </c>
      <c r="EA852" s="2" t="n">
        <v>0</v>
      </c>
      <c r="EB852" s="2" t="n">
        <v>100</v>
      </c>
      <c r="EC852" s="2" t="n">
        <v>100</v>
      </c>
      <c r="ED852" s="2" t="n">
        <v>0</v>
      </c>
      <c r="EE852" s="2" t="n">
        <v>85.68000000000001</v>
      </c>
      <c r="EF852" s="2" t="n">
        <v>85.68000000000001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0.19</v>
      </c>
      <c r="BX853" s="2" t="n">
        <v>0.27</v>
      </c>
      <c r="BY853" s="2" t="n">
        <v>0</v>
      </c>
      <c r="BZ853" s="2" t="n">
        <v>8.640000000000001</v>
      </c>
      <c r="CA853" s="2" t="n">
        <v>7.36</v>
      </c>
      <c r="CB853" s="2" t="n">
        <v>0</v>
      </c>
      <c r="CC853" s="2" t="n">
        <v>14.22</v>
      </c>
      <c r="CD853" s="2" t="n">
        <v>14.22</v>
      </c>
      <c r="CE853" s="2" t="n">
        <v>0</v>
      </c>
      <c r="CF853" s="2" t="n">
        <v>16.04</v>
      </c>
      <c r="CG853" s="2" t="n">
        <v>16.04</v>
      </c>
      <c r="CH853" s="2" t="n">
        <v>0</v>
      </c>
      <c r="CI853" s="2" t="n">
        <v>19.31</v>
      </c>
      <c r="CJ853" s="2" t="n">
        <v>19.84</v>
      </c>
      <c r="CK853" s="2" t="n">
        <v>0</v>
      </c>
      <c r="CL853" s="2" t="n">
        <v>28.23</v>
      </c>
      <c r="CM853" s="2" t="n">
        <v>28.23</v>
      </c>
      <c r="CN853" s="2" t="n">
        <v>0</v>
      </c>
      <c r="CO853" s="2" t="n">
        <v>35.13</v>
      </c>
      <c r="CP853" s="2" t="n">
        <v>35.13</v>
      </c>
      <c r="CQ853" s="2" t="n">
        <v>0</v>
      </c>
      <c r="CR853" s="2" t="n">
        <v>48.4</v>
      </c>
      <c r="CS853" s="2" t="n">
        <v>44.95</v>
      </c>
      <c r="CT853" s="2" t="n">
        <v>0</v>
      </c>
      <c r="CU853" s="2" t="n">
        <v>54.58</v>
      </c>
      <c r="CV853" s="2" t="n">
        <v>54.58</v>
      </c>
      <c r="CW853" s="2" t="n">
        <v>0</v>
      </c>
      <c r="CX853" s="2" t="n">
        <v>60.37</v>
      </c>
      <c r="CY853" s="2" t="n">
        <v>60.37</v>
      </c>
      <c r="CZ853" s="2" t="n">
        <v>0</v>
      </c>
      <c r="DA853" s="2" t="n">
        <v>70.54000000000001</v>
      </c>
      <c r="DB853" s="2" t="n">
        <v>70.54000000000001</v>
      </c>
      <c r="DC853" s="2" t="n">
        <v>0</v>
      </c>
      <c r="DD853" s="2" t="n">
        <v>74.90000000000001</v>
      </c>
      <c r="DE853" s="2" t="n">
        <v>74.90000000000001</v>
      </c>
      <c r="DF853" s="2" t="n">
        <v>0</v>
      </c>
      <c r="DG853" s="2" t="n">
        <v>81.81</v>
      </c>
      <c r="DH853" s="2" t="n">
        <v>81.81</v>
      </c>
      <c r="DI853" s="2" t="n">
        <v>0</v>
      </c>
      <c r="DJ853" s="2" t="n">
        <v>85.68000000000001</v>
      </c>
      <c r="DK853" s="2" t="n">
        <v>85.68000000000001</v>
      </c>
      <c r="DL853" s="2" t="n">
        <v>0</v>
      </c>
      <c r="DM853" s="2" t="n">
        <v>85.68000000000001</v>
      </c>
      <c r="DN853" s="2" t="n">
        <v>85.68000000000001</v>
      </c>
      <c r="DO853" s="2" t="n">
        <v>0</v>
      </c>
      <c r="DP853" s="2" t="n">
        <v>100</v>
      </c>
      <c r="DQ853" s="2" t="n">
        <v>100</v>
      </c>
      <c r="DR853" s="2" t="n">
        <v>0</v>
      </c>
      <c r="DS853" s="2" t="n">
        <v>100</v>
      </c>
      <c r="DT853" s="2" t="n">
        <v>100</v>
      </c>
      <c r="DU853" s="2" t="n">
        <v>0</v>
      </c>
      <c r="DV853" s="2" t="n">
        <v>100</v>
      </c>
      <c r="DW853" s="2" t="n">
        <v>100</v>
      </c>
      <c r="DX853" s="2" t="n">
        <v>0</v>
      </c>
      <c r="DY853" s="2" t="n">
        <v>100</v>
      </c>
      <c r="DZ853" s="2" t="n">
        <v>100</v>
      </c>
      <c r="EA853" s="2" t="n">
        <v>0</v>
      </c>
      <c r="EB853" s="2" t="n">
        <v>100</v>
      </c>
      <c r="EC853" s="2" t="n">
        <v>100</v>
      </c>
      <c r="ED853" s="2" t="n">
        <v>0</v>
      </c>
      <c r="EE853" s="2" t="n">
        <v>85.68000000000001</v>
      </c>
      <c r="EF853" s="2" t="n">
        <v>85.68000000000001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0.19</v>
      </c>
      <c r="BX854" s="2" t="n">
        <v>0.27</v>
      </c>
      <c r="BY854" s="2" t="n">
        <v>0</v>
      </c>
      <c r="BZ854" s="2" t="n">
        <v>8.640000000000001</v>
      </c>
      <c r="CA854" s="2" t="n">
        <v>7.36</v>
      </c>
      <c r="CB854" s="2" t="n">
        <v>0</v>
      </c>
      <c r="CC854" s="2" t="n">
        <v>14.22</v>
      </c>
      <c r="CD854" s="2" t="n">
        <v>14.22</v>
      </c>
      <c r="CE854" s="2" t="n">
        <v>0</v>
      </c>
      <c r="CF854" s="2" t="n">
        <v>16.04</v>
      </c>
      <c r="CG854" s="2" t="n">
        <v>16.04</v>
      </c>
      <c r="CH854" s="2" t="n">
        <v>0</v>
      </c>
      <c r="CI854" s="2" t="n">
        <v>19.31</v>
      </c>
      <c r="CJ854" s="2" t="n">
        <v>19.84</v>
      </c>
      <c r="CK854" s="2" t="n">
        <v>0</v>
      </c>
      <c r="CL854" s="2" t="n">
        <v>28.23</v>
      </c>
      <c r="CM854" s="2" t="n">
        <v>28.23</v>
      </c>
      <c r="CN854" s="2" t="n">
        <v>0</v>
      </c>
      <c r="CO854" s="2" t="n">
        <v>35.13</v>
      </c>
      <c r="CP854" s="2" t="n">
        <v>35.13</v>
      </c>
      <c r="CQ854" s="2" t="n">
        <v>0</v>
      </c>
      <c r="CR854" s="2" t="n">
        <v>48.4</v>
      </c>
      <c r="CS854" s="2" t="n">
        <v>44.95</v>
      </c>
      <c r="CT854" s="2" t="n">
        <v>0</v>
      </c>
      <c r="CU854" s="2" t="n">
        <v>54.58</v>
      </c>
      <c r="CV854" s="2" t="n">
        <v>54.58</v>
      </c>
      <c r="CW854" s="2" t="n">
        <v>0</v>
      </c>
      <c r="CX854" s="2" t="n">
        <v>60.37</v>
      </c>
      <c r="CY854" s="2" t="n">
        <v>60.37</v>
      </c>
      <c r="CZ854" s="2" t="n">
        <v>0</v>
      </c>
      <c r="DA854" s="2" t="n">
        <v>70.54000000000001</v>
      </c>
      <c r="DB854" s="2" t="n">
        <v>70.54000000000001</v>
      </c>
      <c r="DC854" s="2" t="n">
        <v>0</v>
      </c>
      <c r="DD854" s="2" t="n">
        <v>74.90000000000001</v>
      </c>
      <c r="DE854" s="2" t="n">
        <v>74.90000000000001</v>
      </c>
      <c r="DF854" s="2" t="n">
        <v>0</v>
      </c>
      <c r="DG854" s="2" t="n">
        <v>81.81</v>
      </c>
      <c r="DH854" s="2" t="n">
        <v>81.81</v>
      </c>
      <c r="DI854" s="2" t="n">
        <v>0</v>
      </c>
      <c r="DJ854" s="2" t="n">
        <v>85.68000000000001</v>
      </c>
      <c r="DK854" s="2" t="n">
        <v>85.68000000000001</v>
      </c>
      <c r="DL854" s="2" t="n">
        <v>0</v>
      </c>
      <c r="DM854" s="2" t="n">
        <v>85.68000000000001</v>
      </c>
      <c r="DN854" s="2" t="n">
        <v>85.68000000000001</v>
      </c>
      <c r="DO854" s="2" t="n">
        <v>0</v>
      </c>
      <c r="DP854" s="2" t="n">
        <v>100</v>
      </c>
      <c r="DQ854" s="2" t="n">
        <v>100</v>
      </c>
      <c r="DR854" s="2" t="n">
        <v>0</v>
      </c>
      <c r="DS854" s="2" t="n">
        <v>100</v>
      </c>
      <c r="DT854" s="2" t="n">
        <v>100</v>
      </c>
      <c r="DU854" s="2" t="n">
        <v>0</v>
      </c>
      <c r="DV854" s="2" t="n">
        <v>100</v>
      </c>
      <c r="DW854" s="2" t="n">
        <v>100</v>
      </c>
      <c r="DX854" s="2" t="n">
        <v>0</v>
      </c>
      <c r="DY854" s="2" t="n">
        <v>100</v>
      </c>
      <c r="DZ854" s="2" t="n">
        <v>100</v>
      </c>
      <c r="EA854" s="2" t="n">
        <v>0</v>
      </c>
      <c r="EB854" s="2" t="n">
        <v>100</v>
      </c>
      <c r="EC854" s="2" t="n">
        <v>100</v>
      </c>
      <c r="ED854" s="2" t="n">
        <v>0</v>
      </c>
      <c r="EE854" s="2" t="n">
        <v>85.68000000000001</v>
      </c>
      <c r="EF854" s="2" t="n">
        <v>85.68000000000001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0.19</v>
      </c>
      <c r="BX855" s="2" t="n">
        <v>0.27</v>
      </c>
      <c r="BY855" s="2" t="n">
        <v>0</v>
      </c>
      <c r="BZ855" s="2" t="n">
        <v>8.640000000000001</v>
      </c>
      <c r="CA855" s="2" t="n">
        <v>7.36</v>
      </c>
      <c r="CB855" s="2" t="n">
        <v>0</v>
      </c>
      <c r="CC855" s="2" t="n">
        <v>14.22</v>
      </c>
      <c r="CD855" s="2" t="n">
        <v>14.22</v>
      </c>
      <c r="CE855" s="2" t="n">
        <v>0</v>
      </c>
      <c r="CF855" s="2" t="n">
        <v>16.04</v>
      </c>
      <c r="CG855" s="2" t="n">
        <v>16.04</v>
      </c>
      <c r="CH855" s="2" t="n">
        <v>0</v>
      </c>
      <c r="CI855" s="2" t="n">
        <v>19.31</v>
      </c>
      <c r="CJ855" s="2" t="n">
        <v>19.84</v>
      </c>
      <c r="CK855" s="2" t="n">
        <v>0</v>
      </c>
      <c r="CL855" s="2" t="n">
        <v>28.23</v>
      </c>
      <c r="CM855" s="2" t="n">
        <v>28.23</v>
      </c>
      <c r="CN855" s="2" t="n">
        <v>0</v>
      </c>
      <c r="CO855" s="2" t="n">
        <v>35.13</v>
      </c>
      <c r="CP855" s="2" t="n">
        <v>35.13</v>
      </c>
      <c r="CQ855" s="2" t="n">
        <v>0</v>
      </c>
      <c r="CR855" s="2" t="n">
        <v>48.4</v>
      </c>
      <c r="CS855" s="2" t="n">
        <v>44.95</v>
      </c>
      <c r="CT855" s="2" t="n">
        <v>0</v>
      </c>
      <c r="CU855" s="2" t="n">
        <v>54.58</v>
      </c>
      <c r="CV855" s="2" t="n">
        <v>54.58</v>
      </c>
      <c r="CW855" s="2" t="n">
        <v>0</v>
      </c>
      <c r="CX855" s="2" t="n">
        <v>60.37</v>
      </c>
      <c r="CY855" s="2" t="n">
        <v>60.37</v>
      </c>
      <c r="CZ855" s="2" t="n">
        <v>0</v>
      </c>
      <c r="DA855" s="2" t="n">
        <v>70.54000000000001</v>
      </c>
      <c r="DB855" s="2" t="n">
        <v>70.54000000000001</v>
      </c>
      <c r="DC855" s="2" t="n">
        <v>0</v>
      </c>
      <c r="DD855" s="2" t="n">
        <v>74.90000000000001</v>
      </c>
      <c r="DE855" s="2" t="n">
        <v>74.90000000000001</v>
      </c>
      <c r="DF855" s="2" t="n">
        <v>0</v>
      </c>
      <c r="DG855" s="2" t="n">
        <v>81.81</v>
      </c>
      <c r="DH855" s="2" t="n">
        <v>81.81</v>
      </c>
      <c r="DI855" s="2" t="n">
        <v>0</v>
      </c>
      <c r="DJ855" s="2" t="n">
        <v>85.68000000000001</v>
      </c>
      <c r="DK855" s="2" t="n">
        <v>85.68000000000001</v>
      </c>
      <c r="DL855" s="2" t="n">
        <v>0</v>
      </c>
      <c r="DM855" s="2" t="n">
        <v>85.68000000000001</v>
      </c>
      <c r="DN855" s="2" t="n">
        <v>85.68000000000001</v>
      </c>
      <c r="DO855" s="2" t="n">
        <v>0</v>
      </c>
      <c r="DP855" s="2" t="n">
        <v>100</v>
      </c>
      <c r="DQ855" s="2" t="n">
        <v>100</v>
      </c>
      <c r="DR855" s="2" t="n">
        <v>0</v>
      </c>
      <c r="DS855" s="2" t="n">
        <v>100</v>
      </c>
      <c r="DT855" s="2" t="n">
        <v>100</v>
      </c>
      <c r="DU855" s="2" t="n">
        <v>0</v>
      </c>
      <c r="DV855" s="2" t="n">
        <v>100</v>
      </c>
      <c r="DW855" s="2" t="n">
        <v>100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85.68000000000001</v>
      </c>
      <c r="EF855" s="2" t="n">
        <v>85.68000000000001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0.19</v>
      </c>
      <c r="BX856" s="2" t="n">
        <v>0.27</v>
      </c>
      <c r="BY856" s="2" t="n">
        <v>0</v>
      </c>
      <c r="BZ856" s="2" t="n">
        <v>8.640000000000001</v>
      </c>
      <c r="CA856" s="2" t="n">
        <v>7.36</v>
      </c>
      <c r="CB856" s="2" t="n">
        <v>0</v>
      </c>
      <c r="CC856" s="2" t="n">
        <v>14.22</v>
      </c>
      <c r="CD856" s="2" t="n">
        <v>14.22</v>
      </c>
      <c r="CE856" s="2" t="n">
        <v>0</v>
      </c>
      <c r="CF856" s="2" t="n">
        <v>16.04</v>
      </c>
      <c r="CG856" s="2" t="n">
        <v>16.04</v>
      </c>
      <c r="CH856" s="2" t="n">
        <v>0</v>
      </c>
      <c r="CI856" s="2" t="n">
        <v>19.31</v>
      </c>
      <c r="CJ856" s="2" t="n">
        <v>19.84</v>
      </c>
      <c r="CK856" s="2" t="n">
        <v>0</v>
      </c>
      <c r="CL856" s="2" t="n">
        <v>28.23</v>
      </c>
      <c r="CM856" s="2" t="n">
        <v>28.23</v>
      </c>
      <c r="CN856" s="2" t="n">
        <v>0</v>
      </c>
      <c r="CO856" s="2" t="n">
        <v>35.13</v>
      </c>
      <c r="CP856" s="2" t="n">
        <v>35.13</v>
      </c>
      <c r="CQ856" s="2" t="n">
        <v>0</v>
      </c>
      <c r="CR856" s="2" t="n">
        <v>48.4</v>
      </c>
      <c r="CS856" s="2" t="n">
        <v>44.95</v>
      </c>
      <c r="CT856" s="2" t="n">
        <v>0</v>
      </c>
      <c r="CU856" s="2" t="n">
        <v>54.58</v>
      </c>
      <c r="CV856" s="2" t="n">
        <v>54.58</v>
      </c>
      <c r="CW856" s="2" t="n">
        <v>0</v>
      </c>
      <c r="CX856" s="2" t="n">
        <v>60.37</v>
      </c>
      <c r="CY856" s="2" t="n">
        <v>60.37</v>
      </c>
      <c r="CZ856" s="2" t="n">
        <v>0</v>
      </c>
      <c r="DA856" s="2" t="n">
        <v>70.54000000000001</v>
      </c>
      <c r="DB856" s="2" t="n">
        <v>70.54000000000001</v>
      </c>
      <c r="DC856" s="2" t="n">
        <v>0</v>
      </c>
      <c r="DD856" s="2" t="n">
        <v>74.90000000000001</v>
      </c>
      <c r="DE856" s="2" t="n">
        <v>74.90000000000001</v>
      </c>
      <c r="DF856" s="2" t="n">
        <v>0</v>
      </c>
      <c r="DG856" s="2" t="n">
        <v>81.81</v>
      </c>
      <c r="DH856" s="2" t="n">
        <v>81.81</v>
      </c>
      <c r="DI856" s="2" t="n">
        <v>0</v>
      </c>
      <c r="DJ856" s="2" t="n">
        <v>85.68000000000001</v>
      </c>
      <c r="DK856" s="2" t="n">
        <v>85.68000000000001</v>
      </c>
      <c r="DL856" s="2" t="n">
        <v>0</v>
      </c>
      <c r="DM856" s="2" t="n">
        <v>85.68000000000001</v>
      </c>
      <c r="DN856" s="2" t="n">
        <v>85.68000000000001</v>
      </c>
      <c r="DO856" s="2" t="n">
        <v>0</v>
      </c>
      <c r="DP856" s="2" t="n">
        <v>100</v>
      </c>
      <c r="DQ856" s="2" t="n">
        <v>100</v>
      </c>
      <c r="DR856" s="2" t="n">
        <v>0</v>
      </c>
      <c r="DS856" s="2" t="n">
        <v>100</v>
      </c>
      <c r="DT856" s="2" t="n">
        <v>100</v>
      </c>
      <c r="DU856" s="2" t="n">
        <v>0</v>
      </c>
      <c r="DV856" s="2" t="n">
        <v>100</v>
      </c>
      <c r="DW856" s="2" t="n">
        <v>100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85.68000000000001</v>
      </c>
      <c r="EF856" s="2" t="n">
        <v>85.68000000000001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0.19</v>
      </c>
      <c r="BX857" s="2" t="n">
        <v>0.27</v>
      </c>
      <c r="BY857" s="2" t="n">
        <v>0</v>
      </c>
      <c r="BZ857" s="2" t="n">
        <v>8.640000000000001</v>
      </c>
      <c r="CA857" s="2" t="n">
        <v>7.36</v>
      </c>
      <c r="CB857" s="2" t="n">
        <v>0</v>
      </c>
      <c r="CC857" s="2" t="n">
        <v>14.22</v>
      </c>
      <c r="CD857" s="2" t="n">
        <v>14.22</v>
      </c>
      <c r="CE857" s="2" t="n">
        <v>0</v>
      </c>
      <c r="CF857" s="2" t="n">
        <v>16.04</v>
      </c>
      <c r="CG857" s="2" t="n">
        <v>16.04</v>
      </c>
      <c r="CH857" s="2" t="n">
        <v>0</v>
      </c>
      <c r="CI857" s="2" t="n">
        <v>19.31</v>
      </c>
      <c r="CJ857" s="2" t="n">
        <v>19.84</v>
      </c>
      <c r="CK857" s="2" t="n">
        <v>0</v>
      </c>
      <c r="CL857" s="2" t="n">
        <v>28.23</v>
      </c>
      <c r="CM857" s="2" t="n">
        <v>28.23</v>
      </c>
      <c r="CN857" s="2" t="n">
        <v>0</v>
      </c>
      <c r="CO857" s="2" t="n">
        <v>35.13</v>
      </c>
      <c r="CP857" s="2" t="n">
        <v>35.13</v>
      </c>
      <c r="CQ857" s="2" t="n">
        <v>0</v>
      </c>
      <c r="CR857" s="2" t="n">
        <v>48.4</v>
      </c>
      <c r="CS857" s="2" t="n">
        <v>44.95</v>
      </c>
      <c r="CT857" s="2" t="n">
        <v>0</v>
      </c>
      <c r="CU857" s="2" t="n">
        <v>54.58</v>
      </c>
      <c r="CV857" s="2" t="n">
        <v>54.58</v>
      </c>
      <c r="CW857" s="2" t="n">
        <v>0</v>
      </c>
      <c r="CX857" s="2" t="n">
        <v>60.37</v>
      </c>
      <c r="CY857" s="2" t="n">
        <v>60.37</v>
      </c>
      <c r="CZ857" s="2" t="n">
        <v>0</v>
      </c>
      <c r="DA857" s="2" t="n">
        <v>70.54000000000001</v>
      </c>
      <c r="DB857" s="2" t="n">
        <v>70.54000000000001</v>
      </c>
      <c r="DC857" s="2" t="n">
        <v>0</v>
      </c>
      <c r="DD857" s="2" t="n">
        <v>74.90000000000001</v>
      </c>
      <c r="DE857" s="2" t="n">
        <v>74.90000000000001</v>
      </c>
      <c r="DF857" s="2" t="n">
        <v>0</v>
      </c>
      <c r="DG857" s="2" t="n">
        <v>81.81</v>
      </c>
      <c r="DH857" s="2" t="n">
        <v>81.81</v>
      </c>
      <c r="DI857" s="2" t="n">
        <v>0</v>
      </c>
      <c r="DJ857" s="2" t="n">
        <v>85.68000000000001</v>
      </c>
      <c r="DK857" s="2" t="n">
        <v>85.68000000000001</v>
      </c>
      <c r="DL857" s="2" t="n">
        <v>0</v>
      </c>
      <c r="DM857" s="2" t="n">
        <v>85.68000000000001</v>
      </c>
      <c r="DN857" s="2" t="n">
        <v>85.68000000000001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85.68000000000001</v>
      </c>
      <c r="EF857" s="2" t="n">
        <v>85.68000000000001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0.19</v>
      </c>
      <c r="BX858" s="2" t="n">
        <v>0.27</v>
      </c>
      <c r="BY858" s="2" t="n">
        <v>0</v>
      </c>
      <c r="BZ858" s="2" t="n">
        <v>8.640000000000001</v>
      </c>
      <c r="CA858" s="2" t="n">
        <v>7.36</v>
      </c>
      <c r="CB858" s="2" t="n">
        <v>0</v>
      </c>
      <c r="CC858" s="2" t="n">
        <v>14.22</v>
      </c>
      <c r="CD858" s="2" t="n">
        <v>14.22</v>
      </c>
      <c r="CE858" s="2" t="n">
        <v>0</v>
      </c>
      <c r="CF858" s="2" t="n">
        <v>16.04</v>
      </c>
      <c r="CG858" s="2" t="n">
        <v>16.04</v>
      </c>
      <c r="CH858" s="2" t="n">
        <v>0</v>
      </c>
      <c r="CI858" s="2" t="n">
        <v>19.31</v>
      </c>
      <c r="CJ858" s="2" t="n">
        <v>19.84</v>
      </c>
      <c r="CK858" s="2" t="n">
        <v>0</v>
      </c>
      <c r="CL858" s="2" t="n">
        <v>28.23</v>
      </c>
      <c r="CM858" s="2" t="n">
        <v>28.23</v>
      </c>
      <c r="CN858" s="2" t="n">
        <v>0</v>
      </c>
      <c r="CO858" s="2" t="n">
        <v>35.13</v>
      </c>
      <c r="CP858" s="2" t="n">
        <v>35.13</v>
      </c>
      <c r="CQ858" s="2" t="n">
        <v>0</v>
      </c>
      <c r="CR858" s="2" t="n">
        <v>48.4</v>
      </c>
      <c r="CS858" s="2" t="n">
        <v>44.95</v>
      </c>
      <c r="CT858" s="2" t="n">
        <v>0</v>
      </c>
      <c r="CU858" s="2" t="n">
        <v>54.58</v>
      </c>
      <c r="CV858" s="2" t="n">
        <v>54.58</v>
      </c>
      <c r="CW858" s="2" t="n">
        <v>0</v>
      </c>
      <c r="CX858" s="2" t="n">
        <v>60.37</v>
      </c>
      <c r="CY858" s="2" t="n">
        <v>60.37</v>
      </c>
      <c r="CZ858" s="2" t="n">
        <v>0</v>
      </c>
      <c r="DA858" s="2" t="n">
        <v>70.54000000000001</v>
      </c>
      <c r="DB858" s="2" t="n">
        <v>70.54000000000001</v>
      </c>
      <c r="DC858" s="2" t="n">
        <v>0</v>
      </c>
      <c r="DD858" s="2" t="n">
        <v>74.90000000000001</v>
      </c>
      <c r="DE858" s="2" t="n">
        <v>74.90000000000001</v>
      </c>
      <c r="DF858" s="2" t="n">
        <v>0</v>
      </c>
      <c r="DG858" s="2" t="n">
        <v>81.81</v>
      </c>
      <c r="DH858" s="2" t="n">
        <v>81.81</v>
      </c>
      <c r="DI858" s="2" t="n">
        <v>0</v>
      </c>
      <c r="DJ858" s="2" t="n">
        <v>85.68000000000001</v>
      </c>
      <c r="DK858" s="2" t="n">
        <v>85.68000000000001</v>
      </c>
      <c r="DL858" s="2" t="n">
        <v>0</v>
      </c>
      <c r="DM858" s="2" t="n">
        <v>85.68000000000001</v>
      </c>
      <c r="DN858" s="2" t="n">
        <v>85.68000000000001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85.68000000000001</v>
      </c>
      <c r="EF858" s="2" t="n">
        <v>85.68000000000001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0.19</v>
      </c>
      <c r="BX859" s="2" t="n">
        <v>0.27</v>
      </c>
      <c r="BY859" s="2" t="n">
        <v>0</v>
      </c>
      <c r="BZ859" s="2" t="n">
        <v>8.640000000000001</v>
      </c>
      <c r="CA859" s="2" t="n">
        <v>7.36</v>
      </c>
      <c r="CB859" s="2" t="n">
        <v>0</v>
      </c>
      <c r="CC859" s="2" t="n">
        <v>14.22</v>
      </c>
      <c r="CD859" s="2" t="n">
        <v>14.22</v>
      </c>
      <c r="CE859" s="2" t="n">
        <v>0</v>
      </c>
      <c r="CF859" s="2" t="n">
        <v>16.04</v>
      </c>
      <c r="CG859" s="2" t="n">
        <v>16.04</v>
      </c>
      <c r="CH859" s="2" t="n">
        <v>0</v>
      </c>
      <c r="CI859" s="2" t="n">
        <v>19.31</v>
      </c>
      <c r="CJ859" s="2" t="n">
        <v>19.84</v>
      </c>
      <c r="CK859" s="2" t="n">
        <v>0</v>
      </c>
      <c r="CL859" s="2" t="n">
        <v>28.23</v>
      </c>
      <c r="CM859" s="2" t="n">
        <v>28.23</v>
      </c>
      <c r="CN859" s="2" t="n">
        <v>0</v>
      </c>
      <c r="CO859" s="2" t="n">
        <v>35.13</v>
      </c>
      <c r="CP859" s="2" t="n">
        <v>35.13</v>
      </c>
      <c r="CQ859" s="2" t="n">
        <v>0</v>
      </c>
      <c r="CR859" s="2" t="n">
        <v>48.4</v>
      </c>
      <c r="CS859" s="2" t="n">
        <v>44.95</v>
      </c>
      <c r="CT859" s="2" t="n">
        <v>0</v>
      </c>
      <c r="CU859" s="2" t="n">
        <v>54.58</v>
      </c>
      <c r="CV859" s="2" t="n">
        <v>54.58</v>
      </c>
      <c r="CW859" s="2" t="n">
        <v>0</v>
      </c>
      <c r="CX859" s="2" t="n">
        <v>60.37</v>
      </c>
      <c r="CY859" s="2" t="n">
        <v>60.37</v>
      </c>
      <c r="CZ859" s="2" t="n">
        <v>0</v>
      </c>
      <c r="DA859" s="2" t="n">
        <v>70.54000000000001</v>
      </c>
      <c r="DB859" s="2" t="n">
        <v>70.54000000000001</v>
      </c>
      <c r="DC859" s="2" t="n">
        <v>0</v>
      </c>
      <c r="DD859" s="2" t="n">
        <v>74.90000000000001</v>
      </c>
      <c r="DE859" s="2" t="n">
        <v>74.90000000000001</v>
      </c>
      <c r="DF859" s="2" t="n">
        <v>0</v>
      </c>
      <c r="DG859" s="2" t="n">
        <v>81.81</v>
      </c>
      <c r="DH859" s="2" t="n">
        <v>81.81</v>
      </c>
      <c r="DI859" s="2" t="n">
        <v>0</v>
      </c>
      <c r="DJ859" s="2" t="n">
        <v>85.68000000000001</v>
      </c>
      <c r="DK859" s="2" t="n">
        <v>85.68000000000001</v>
      </c>
      <c r="DL859" s="2" t="n">
        <v>0</v>
      </c>
      <c r="DM859" s="2" t="n">
        <v>85.68000000000001</v>
      </c>
      <c r="DN859" s="2" t="n">
        <v>85.68000000000001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85.68000000000001</v>
      </c>
      <c r="EF859" s="2" t="n">
        <v>85.68000000000001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0.19</v>
      </c>
      <c r="BX860" s="2" t="n">
        <v>0.27</v>
      </c>
      <c r="BY860" s="2" t="n">
        <v>0</v>
      </c>
      <c r="BZ860" s="2" t="n">
        <v>8.640000000000001</v>
      </c>
      <c r="CA860" s="2" t="n">
        <v>7.36</v>
      </c>
      <c r="CB860" s="2" t="n">
        <v>0</v>
      </c>
      <c r="CC860" s="2" t="n">
        <v>14.22</v>
      </c>
      <c r="CD860" s="2" t="n">
        <v>14.22</v>
      </c>
      <c r="CE860" s="2" t="n">
        <v>0</v>
      </c>
      <c r="CF860" s="2" t="n">
        <v>16.04</v>
      </c>
      <c r="CG860" s="2" t="n">
        <v>16.04</v>
      </c>
      <c r="CH860" s="2" t="n">
        <v>0</v>
      </c>
      <c r="CI860" s="2" t="n">
        <v>19.31</v>
      </c>
      <c r="CJ860" s="2" t="n">
        <v>19.84</v>
      </c>
      <c r="CK860" s="2" t="n">
        <v>0</v>
      </c>
      <c r="CL860" s="2" t="n">
        <v>28.23</v>
      </c>
      <c r="CM860" s="2" t="n">
        <v>28.23</v>
      </c>
      <c r="CN860" s="2" t="n">
        <v>0</v>
      </c>
      <c r="CO860" s="2" t="n">
        <v>35.13</v>
      </c>
      <c r="CP860" s="2" t="n">
        <v>35.13</v>
      </c>
      <c r="CQ860" s="2" t="n">
        <v>0</v>
      </c>
      <c r="CR860" s="2" t="n">
        <v>48.4</v>
      </c>
      <c r="CS860" s="2" t="n">
        <v>44.95</v>
      </c>
      <c r="CT860" s="2" t="n">
        <v>0</v>
      </c>
      <c r="CU860" s="2" t="n">
        <v>54.58</v>
      </c>
      <c r="CV860" s="2" t="n">
        <v>54.58</v>
      </c>
      <c r="CW860" s="2" t="n">
        <v>0</v>
      </c>
      <c r="CX860" s="2" t="n">
        <v>60.37</v>
      </c>
      <c r="CY860" s="2" t="n">
        <v>60.37</v>
      </c>
      <c r="CZ860" s="2" t="n">
        <v>0</v>
      </c>
      <c r="DA860" s="2" t="n">
        <v>70.54000000000001</v>
      </c>
      <c r="DB860" s="2" t="n">
        <v>70.54000000000001</v>
      </c>
      <c r="DC860" s="2" t="n">
        <v>0</v>
      </c>
      <c r="DD860" s="2" t="n">
        <v>74.90000000000001</v>
      </c>
      <c r="DE860" s="2" t="n">
        <v>74.90000000000001</v>
      </c>
      <c r="DF860" s="2" t="n">
        <v>0</v>
      </c>
      <c r="DG860" s="2" t="n">
        <v>81.81</v>
      </c>
      <c r="DH860" s="2" t="n">
        <v>81.81</v>
      </c>
      <c r="DI860" s="2" t="n">
        <v>0</v>
      </c>
      <c r="DJ860" s="2" t="n">
        <v>85.68000000000001</v>
      </c>
      <c r="DK860" s="2" t="n">
        <v>85.68000000000001</v>
      </c>
      <c r="DL860" s="2" t="n">
        <v>0</v>
      </c>
      <c r="DM860" s="2" t="n">
        <v>85.68000000000001</v>
      </c>
      <c r="DN860" s="2" t="n">
        <v>85.68000000000001</v>
      </c>
      <c r="DO860" s="2" t="n">
        <v>0</v>
      </c>
      <c r="DP860" s="2" t="n">
        <v>100</v>
      </c>
      <c r="DQ860" s="2" t="n">
        <v>100</v>
      </c>
      <c r="DR860" s="2" t="n">
        <v>0</v>
      </c>
      <c r="DS860" s="2" t="n">
        <v>100</v>
      </c>
      <c r="DT860" s="2" t="n">
        <v>100</v>
      </c>
      <c r="DU860" s="2" t="n">
        <v>0</v>
      </c>
      <c r="DV860" s="2" t="n">
        <v>100</v>
      </c>
      <c r="DW860" s="2" t="n">
        <v>100</v>
      </c>
      <c r="DX860" s="2" t="n">
        <v>0</v>
      </c>
      <c r="DY860" s="2" t="n">
        <v>100</v>
      </c>
      <c r="DZ860" s="2" t="n">
        <v>100</v>
      </c>
      <c r="EA860" s="2" t="n">
        <v>0</v>
      </c>
      <c r="EB860" s="2" t="n">
        <v>100</v>
      </c>
      <c r="EC860" s="2" t="n">
        <v>100</v>
      </c>
      <c r="ED860" s="2" t="n">
        <v>0</v>
      </c>
      <c r="EE860" s="2" t="n">
        <v>85.68000000000001</v>
      </c>
      <c r="EF860" s="2" t="n">
        <v>85.68000000000001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3.76</v>
      </c>
      <c r="BM861" s="2" t="n">
        <v>0</v>
      </c>
      <c r="BN861" s="2" t="n">
        <v>0.16</v>
      </c>
      <c r="BO861" s="2" t="n">
        <v>10.49</v>
      </c>
      <c r="BP861" s="2" t="n">
        <v>0</v>
      </c>
      <c r="BQ861" s="2" t="n">
        <v>3.43</v>
      </c>
      <c r="BR861" s="2" t="n">
        <v>20.01</v>
      </c>
      <c r="BS861" s="2" t="n">
        <v>0</v>
      </c>
      <c r="BT861" s="2" t="n">
        <v>6.99</v>
      </c>
      <c r="BU861" s="2" t="n">
        <v>25.14</v>
      </c>
      <c r="BV861" s="2" t="n">
        <v>0</v>
      </c>
      <c r="BW861" s="2" t="n">
        <v>13.28</v>
      </c>
      <c r="BX861" s="2" t="n">
        <v>31.43</v>
      </c>
      <c r="BY861" s="2" t="n">
        <v>0</v>
      </c>
      <c r="BZ861" s="2" t="n">
        <v>16.28</v>
      </c>
      <c r="CA861" s="2" t="n">
        <v>34.43</v>
      </c>
      <c r="CB861" s="2" t="n">
        <v>0</v>
      </c>
      <c r="CC861" s="2" t="n">
        <v>19.86</v>
      </c>
      <c r="CD861" s="2" t="n">
        <v>38.01</v>
      </c>
      <c r="CE861" s="2" t="n">
        <v>0</v>
      </c>
      <c r="CF861" s="2" t="n">
        <v>28.81</v>
      </c>
      <c r="CG861" s="2" t="n">
        <v>46.96</v>
      </c>
      <c r="CH861" s="2" t="n">
        <v>0</v>
      </c>
      <c r="CI861" s="2" t="n">
        <v>35.53</v>
      </c>
      <c r="CJ861" s="2" t="n">
        <v>53.68</v>
      </c>
      <c r="CK861" s="2" t="n">
        <v>0</v>
      </c>
      <c r="CL861" s="2" t="n">
        <v>43.75</v>
      </c>
      <c r="CM861" s="2" t="n">
        <v>61.9</v>
      </c>
      <c r="CN861" s="2" t="n">
        <v>0</v>
      </c>
      <c r="CO861" s="2" t="n">
        <v>53.8</v>
      </c>
      <c r="CP861" s="2" t="n">
        <v>71.95</v>
      </c>
      <c r="CQ861" s="2" t="n">
        <v>0</v>
      </c>
      <c r="CR861" s="2" t="n">
        <v>63.5</v>
      </c>
      <c r="CS861" s="2" t="n">
        <v>81.65000000000001</v>
      </c>
      <c r="CT861" s="2" t="n">
        <v>0</v>
      </c>
      <c r="CU861" s="2" t="n">
        <v>69.38</v>
      </c>
      <c r="CV861" s="2" t="n">
        <v>87.54000000000001</v>
      </c>
      <c r="CW861" s="2" t="n">
        <v>0</v>
      </c>
      <c r="CX861" s="2" t="n">
        <v>73.68000000000001</v>
      </c>
      <c r="CY861" s="2" t="n">
        <v>91.83</v>
      </c>
      <c r="CZ861" s="2" t="n">
        <v>0</v>
      </c>
      <c r="DA861" s="2" t="n">
        <v>77</v>
      </c>
      <c r="DB861" s="2" t="n">
        <v>95.15000000000001</v>
      </c>
      <c r="DC861" s="2" t="n">
        <v>0</v>
      </c>
      <c r="DD861" s="2" t="n">
        <v>79.16</v>
      </c>
      <c r="DE861" s="2" t="n">
        <v>97.31</v>
      </c>
      <c r="DF861" s="2" t="n">
        <v>0</v>
      </c>
      <c r="DG861" s="2" t="n">
        <v>80.5</v>
      </c>
      <c r="DH861" s="2" t="n">
        <v>98.65000000000001</v>
      </c>
      <c r="DI861" s="2" t="n">
        <v>0</v>
      </c>
      <c r="DJ861" s="2" t="n">
        <v>81.33</v>
      </c>
      <c r="DK861" s="2" t="n">
        <v>99.48</v>
      </c>
      <c r="DL861" s="2" t="n">
        <v>0</v>
      </c>
      <c r="DM861" s="2" t="n">
        <v>81.84999999999999</v>
      </c>
      <c r="DN861" s="2" t="n">
        <v>100</v>
      </c>
      <c r="DO861" s="2" t="n">
        <v>0</v>
      </c>
      <c r="DP861" s="2" t="n">
        <v>81.84999999999999</v>
      </c>
      <c r="DQ861" s="2" t="n">
        <v>100</v>
      </c>
      <c r="DR861" s="2" t="n">
        <v>0</v>
      </c>
      <c r="DS861" s="2" t="n">
        <v>81.84999999999999</v>
      </c>
      <c r="DT861" s="2" t="n">
        <v>100</v>
      </c>
      <c r="DU861" s="2" t="n">
        <v>0</v>
      </c>
      <c r="DV861" s="2" t="n">
        <v>81.84999999999999</v>
      </c>
      <c r="DW861" s="2" t="n">
        <v>100</v>
      </c>
      <c r="DX861" s="2" t="n">
        <v>0</v>
      </c>
      <c r="DY861" s="2" t="n">
        <v>81.84999999999999</v>
      </c>
      <c r="DZ861" s="2" t="n">
        <v>100</v>
      </c>
      <c r="EA861" s="2" t="n">
        <v>0</v>
      </c>
      <c r="EB861" s="2" t="n">
        <v>81.84999999999999</v>
      </c>
      <c r="EC861" s="2" t="n">
        <v>100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3.93</v>
      </c>
      <c r="BM862" s="2" t="n">
        <v>0</v>
      </c>
      <c r="BN862" s="2" t="n">
        <v>0.17</v>
      </c>
      <c r="BO862" s="2" t="n">
        <v>10.98</v>
      </c>
      <c r="BP862" s="2" t="n">
        <v>0</v>
      </c>
      <c r="BQ862" s="2" t="n">
        <v>3.59</v>
      </c>
      <c r="BR862" s="2" t="n">
        <v>20.95</v>
      </c>
      <c r="BS862" s="2" t="n">
        <v>0</v>
      </c>
      <c r="BT862" s="2" t="n">
        <v>7.32</v>
      </c>
      <c r="BU862" s="2" t="n">
        <v>26.32</v>
      </c>
      <c r="BV862" s="2" t="n">
        <v>0</v>
      </c>
      <c r="BW862" s="2" t="n">
        <v>13.9</v>
      </c>
      <c r="BX862" s="2" t="n">
        <v>32.9</v>
      </c>
      <c r="BY862" s="2" t="n">
        <v>0</v>
      </c>
      <c r="BZ862" s="2" t="n">
        <v>16.78</v>
      </c>
      <c r="CA862" s="2" t="n">
        <v>35.78</v>
      </c>
      <c r="CB862" s="2" t="n">
        <v>0</v>
      </c>
      <c r="CC862" s="2" t="n">
        <v>19.96</v>
      </c>
      <c r="CD862" s="2" t="n">
        <v>38.96</v>
      </c>
      <c r="CE862" s="2" t="n">
        <v>0</v>
      </c>
      <c r="CF862" s="2" t="n">
        <v>28.78</v>
      </c>
      <c r="CG862" s="2" t="n">
        <v>47.78</v>
      </c>
      <c r="CH862" s="2" t="n">
        <v>0</v>
      </c>
      <c r="CI862" s="2" t="n">
        <v>35.3</v>
      </c>
      <c r="CJ862" s="2" t="n">
        <v>54.3</v>
      </c>
      <c r="CK862" s="2" t="n">
        <v>0</v>
      </c>
      <c r="CL862" s="2" t="n">
        <v>43.33</v>
      </c>
      <c r="CM862" s="2" t="n">
        <v>62.33</v>
      </c>
      <c r="CN862" s="2" t="n">
        <v>0</v>
      </c>
      <c r="CO862" s="2" t="n">
        <v>53.27</v>
      </c>
      <c r="CP862" s="2" t="n">
        <v>72.27</v>
      </c>
      <c r="CQ862" s="2" t="n">
        <v>0</v>
      </c>
      <c r="CR862" s="2" t="n">
        <v>62.85</v>
      </c>
      <c r="CS862" s="2" t="n">
        <v>81.84999999999999</v>
      </c>
      <c r="CT862" s="2" t="n">
        <v>0</v>
      </c>
      <c r="CU862" s="2" t="n">
        <v>68.47</v>
      </c>
      <c r="CV862" s="2" t="n">
        <v>87.47</v>
      </c>
      <c r="CW862" s="2" t="n">
        <v>0</v>
      </c>
      <c r="CX862" s="2" t="n">
        <v>72.45</v>
      </c>
      <c r="CY862" s="2" t="n">
        <v>91.45</v>
      </c>
      <c r="CZ862" s="2" t="n">
        <v>0</v>
      </c>
      <c r="DA862" s="2" t="n">
        <v>75.92</v>
      </c>
      <c r="DB862" s="2" t="n">
        <v>94.92</v>
      </c>
      <c r="DC862" s="2" t="n">
        <v>0</v>
      </c>
      <c r="DD862" s="2" t="n">
        <v>78.18000000000001</v>
      </c>
      <c r="DE862" s="2" t="n">
        <v>97.18000000000001</v>
      </c>
      <c r="DF862" s="2" t="n">
        <v>0</v>
      </c>
      <c r="DG862" s="2" t="n">
        <v>79.58</v>
      </c>
      <c r="DH862" s="2" t="n">
        <v>98.58</v>
      </c>
      <c r="DI862" s="2" t="n">
        <v>0</v>
      </c>
      <c r="DJ862" s="2" t="n">
        <v>80.45999999999999</v>
      </c>
      <c r="DK862" s="2" t="n">
        <v>99.45999999999999</v>
      </c>
      <c r="DL862" s="2" t="n">
        <v>0</v>
      </c>
      <c r="DM862" s="2" t="n">
        <v>81</v>
      </c>
      <c r="DN862" s="2" t="n">
        <v>100</v>
      </c>
      <c r="DO862" s="2" t="n">
        <v>0</v>
      </c>
      <c r="DP862" s="2" t="n">
        <v>81</v>
      </c>
      <c r="DQ862" s="2" t="n">
        <v>100</v>
      </c>
      <c r="DR862" s="2" t="n">
        <v>0</v>
      </c>
      <c r="DS862" s="2" t="n">
        <v>81</v>
      </c>
      <c r="DT862" s="2" t="n">
        <v>100</v>
      </c>
      <c r="DU862" s="2" t="n">
        <v>0</v>
      </c>
      <c r="DV862" s="2" t="n">
        <v>81</v>
      </c>
      <c r="DW862" s="2" t="n">
        <v>100</v>
      </c>
      <c r="DX862" s="2" t="n">
        <v>0</v>
      </c>
      <c r="DY862" s="2" t="n">
        <v>81</v>
      </c>
      <c r="DZ862" s="2" t="n">
        <v>100</v>
      </c>
      <c r="EA862" s="2" t="n">
        <v>0</v>
      </c>
      <c r="EB862" s="2" t="n">
        <v>81</v>
      </c>
      <c r="EC862" s="2" t="n">
        <v>100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3.93</v>
      </c>
      <c r="BM863" s="2" t="n">
        <v>0</v>
      </c>
      <c r="BN863" s="2" t="n">
        <v>0.17</v>
      </c>
      <c r="BO863" s="2" t="n">
        <v>10.98</v>
      </c>
      <c r="BP863" s="2" t="n">
        <v>0</v>
      </c>
      <c r="BQ863" s="2" t="n">
        <v>3.59</v>
      </c>
      <c r="BR863" s="2" t="n">
        <v>20.95</v>
      </c>
      <c r="BS863" s="2" t="n">
        <v>0</v>
      </c>
      <c r="BT863" s="2" t="n">
        <v>7.32</v>
      </c>
      <c r="BU863" s="2" t="n">
        <v>26.32</v>
      </c>
      <c r="BV863" s="2" t="n">
        <v>0</v>
      </c>
      <c r="BW863" s="2" t="n">
        <v>13.9</v>
      </c>
      <c r="BX863" s="2" t="n">
        <v>32.9</v>
      </c>
      <c r="BY863" s="2" t="n">
        <v>0</v>
      </c>
      <c r="BZ863" s="2" t="n">
        <v>16.78</v>
      </c>
      <c r="CA863" s="2" t="n">
        <v>35.78</v>
      </c>
      <c r="CB863" s="2" t="n">
        <v>0</v>
      </c>
      <c r="CC863" s="2" t="n">
        <v>19.96</v>
      </c>
      <c r="CD863" s="2" t="n">
        <v>38.96</v>
      </c>
      <c r="CE863" s="2" t="n">
        <v>0</v>
      </c>
      <c r="CF863" s="2" t="n">
        <v>28.78</v>
      </c>
      <c r="CG863" s="2" t="n">
        <v>47.78</v>
      </c>
      <c r="CH863" s="2" t="n">
        <v>0</v>
      </c>
      <c r="CI863" s="2" t="n">
        <v>35.3</v>
      </c>
      <c r="CJ863" s="2" t="n">
        <v>54.3</v>
      </c>
      <c r="CK863" s="2" t="n">
        <v>0</v>
      </c>
      <c r="CL863" s="2" t="n">
        <v>43.33</v>
      </c>
      <c r="CM863" s="2" t="n">
        <v>62.33</v>
      </c>
      <c r="CN863" s="2" t="n">
        <v>0</v>
      </c>
      <c r="CO863" s="2" t="n">
        <v>53.27</v>
      </c>
      <c r="CP863" s="2" t="n">
        <v>72.27</v>
      </c>
      <c r="CQ863" s="2" t="n">
        <v>0</v>
      </c>
      <c r="CR863" s="2" t="n">
        <v>62.85</v>
      </c>
      <c r="CS863" s="2" t="n">
        <v>81.84999999999999</v>
      </c>
      <c r="CT863" s="2" t="n">
        <v>0</v>
      </c>
      <c r="CU863" s="2" t="n">
        <v>68.47</v>
      </c>
      <c r="CV863" s="2" t="n">
        <v>87.47</v>
      </c>
      <c r="CW863" s="2" t="n">
        <v>0</v>
      </c>
      <c r="CX863" s="2" t="n">
        <v>72.45</v>
      </c>
      <c r="CY863" s="2" t="n">
        <v>91.45</v>
      </c>
      <c r="CZ863" s="2" t="n">
        <v>0</v>
      </c>
      <c r="DA863" s="2" t="n">
        <v>75.92</v>
      </c>
      <c r="DB863" s="2" t="n">
        <v>94.92</v>
      </c>
      <c r="DC863" s="2" t="n">
        <v>0</v>
      </c>
      <c r="DD863" s="2" t="n">
        <v>78.18000000000001</v>
      </c>
      <c r="DE863" s="2" t="n">
        <v>97.18000000000001</v>
      </c>
      <c r="DF863" s="2" t="n">
        <v>0</v>
      </c>
      <c r="DG863" s="2" t="n">
        <v>79.58</v>
      </c>
      <c r="DH863" s="2" t="n">
        <v>98.58</v>
      </c>
      <c r="DI863" s="2" t="n">
        <v>0</v>
      </c>
      <c r="DJ863" s="2" t="n">
        <v>80.45999999999999</v>
      </c>
      <c r="DK863" s="2" t="n">
        <v>99.45999999999999</v>
      </c>
      <c r="DL863" s="2" t="n">
        <v>0</v>
      </c>
      <c r="DM863" s="2" t="n">
        <v>81</v>
      </c>
      <c r="DN863" s="2" t="n">
        <v>100</v>
      </c>
      <c r="DO863" s="2" t="n">
        <v>0</v>
      </c>
      <c r="DP863" s="2" t="n">
        <v>81</v>
      </c>
      <c r="DQ863" s="2" t="n">
        <v>100</v>
      </c>
      <c r="DR863" s="2" t="n">
        <v>0</v>
      </c>
      <c r="DS863" s="2" t="n">
        <v>81</v>
      </c>
      <c r="DT863" s="2" t="n">
        <v>100</v>
      </c>
      <c r="DU863" s="2" t="n">
        <v>0</v>
      </c>
      <c r="DV863" s="2" t="n">
        <v>81</v>
      </c>
      <c r="DW863" s="2" t="n">
        <v>100</v>
      </c>
      <c r="DX863" s="2" t="n">
        <v>0</v>
      </c>
      <c r="DY863" s="2" t="n">
        <v>81</v>
      </c>
      <c r="DZ863" s="2" t="n">
        <v>100</v>
      </c>
      <c r="EA863" s="2" t="n">
        <v>0</v>
      </c>
      <c r="EB863" s="2" t="n">
        <v>81</v>
      </c>
      <c r="EC863" s="2" t="n">
        <v>100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3.93</v>
      </c>
      <c r="BM864" s="2" t="n">
        <v>0</v>
      </c>
      <c r="BN864" s="2" t="n">
        <v>0.17</v>
      </c>
      <c r="BO864" s="2" t="n">
        <v>10.98</v>
      </c>
      <c r="BP864" s="2" t="n">
        <v>0</v>
      </c>
      <c r="BQ864" s="2" t="n">
        <v>3.59</v>
      </c>
      <c r="BR864" s="2" t="n">
        <v>20.95</v>
      </c>
      <c r="BS864" s="2" t="n">
        <v>0</v>
      </c>
      <c r="BT864" s="2" t="n">
        <v>7.32</v>
      </c>
      <c r="BU864" s="2" t="n">
        <v>26.32</v>
      </c>
      <c r="BV864" s="2" t="n">
        <v>0</v>
      </c>
      <c r="BW864" s="2" t="n">
        <v>13.9</v>
      </c>
      <c r="BX864" s="2" t="n">
        <v>32.9</v>
      </c>
      <c r="BY864" s="2" t="n">
        <v>0</v>
      </c>
      <c r="BZ864" s="2" t="n">
        <v>16.78</v>
      </c>
      <c r="CA864" s="2" t="n">
        <v>35.78</v>
      </c>
      <c r="CB864" s="2" t="n">
        <v>0</v>
      </c>
      <c r="CC864" s="2" t="n">
        <v>19.96</v>
      </c>
      <c r="CD864" s="2" t="n">
        <v>38.96</v>
      </c>
      <c r="CE864" s="2" t="n">
        <v>0</v>
      </c>
      <c r="CF864" s="2" t="n">
        <v>28.78</v>
      </c>
      <c r="CG864" s="2" t="n">
        <v>47.78</v>
      </c>
      <c r="CH864" s="2" t="n">
        <v>0</v>
      </c>
      <c r="CI864" s="2" t="n">
        <v>35.3</v>
      </c>
      <c r="CJ864" s="2" t="n">
        <v>54.3</v>
      </c>
      <c r="CK864" s="2" t="n">
        <v>0</v>
      </c>
      <c r="CL864" s="2" t="n">
        <v>43.33</v>
      </c>
      <c r="CM864" s="2" t="n">
        <v>62.33</v>
      </c>
      <c r="CN864" s="2" t="n">
        <v>0</v>
      </c>
      <c r="CO864" s="2" t="n">
        <v>53.27</v>
      </c>
      <c r="CP864" s="2" t="n">
        <v>72.27</v>
      </c>
      <c r="CQ864" s="2" t="n">
        <v>0</v>
      </c>
      <c r="CR864" s="2" t="n">
        <v>62.85</v>
      </c>
      <c r="CS864" s="2" t="n">
        <v>81.84999999999999</v>
      </c>
      <c r="CT864" s="2" t="n">
        <v>0</v>
      </c>
      <c r="CU864" s="2" t="n">
        <v>68.47</v>
      </c>
      <c r="CV864" s="2" t="n">
        <v>87.47</v>
      </c>
      <c r="CW864" s="2" t="n">
        <v>0</v>
      </c>
      <c r="CX864" s="2" t="n">
        <v>72.45</v>
      </c>
      <c r="CY864" s="2" t="n">
        <v>91.45</v>
      </c>
      <c r="CZ864" s="2" t="n">
        <v>0</v>
      </c>
      <c r="DA864" s="2" t="n">
        <v>75.92</v>
      </c>
      <c r="DB864" s="2" t="n">
        <v>94.92</v>
      </c>
      <c r="DC864" s="2" t="n">
        <v>0</v>
      </c>
      <c r="DD864" s="2" t="n">
        <v>78.18000000000001</v>
      </c>
      <c r="DE864" s="2" t="n">
        <v>97.18000000000001</v>
      </c>
      <c r="DF864" s="2" t="n">
        <v>0</v>
      </c>
      <c r="DG864" s="2" t="n">
        <v>79.58</v>
      </c>
      <c r="DH864" s="2" t="n">
        <v>98.58</v>
      </c>
      <c r="DI864" s="2" t="n">
        <v>0</v>
      </c>
      <c r="DJ864" s="2" t="n">
        <v>80.45999999999999</v>
      </c>
      <c r="DK864" s="2" t="n">
        <v>99.45999999999999</v>
      </c>
      <c r="DL864" s="2" t="n">
        <v>0</v>
      </c>
      <c r="DM864" s="2" t="n">
        <v>81</v>
      </c>
      <c r="DN864" s="2" t="n">
        <v>100</v>
      </c>
      <c r="DO864" s="2" t="n">
        <v>0</v>
      </c>
      <c r="DP864" s="2" t="n">
        <v>81</v>
      </c>
      <c r="DQ864" s="2" t="n">
        <v>100</v>
      </c>
      <c r="DR864" s="2" t="n">
        <v>0</v>
      </c>
      <c r="DS864" s="2" t="n">
        <v>81</v>
      </c>
      <c r="DT864" s="2" t="n">
        <v>100</v>
      </c>
      <c r="DU864" s="2" t="n">
        <v>0</v>
      </c>
      <c r="DV864" s="2" t="n">
        <v>81</v>
      </c>
      <c r="DW864" s="2" t="n">
        <v>100</v>
      </c>
      <c r="DX864" s="2" t="n">
        <v>0</v>
      </c>
      <c r="DY864" s="2" t="n">
        <v>81</v>
      </c>
      <c r="DZ864" s="2" t="n">
        <v>100</v>
      </c>
      <c r="EA864" s="2" t="n">
        <v>0</v>
      </c>
      <c r="EB864" s="2" t="n">
        <v>81</v>
      </c>
      <c r="EC864" s="2" t="n">
        <v>100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3.93</v>
      </c>
      <c r="BM865" s="2" t="n">
        <v>0</v>
      </c>
      <c r="BN865" s="2" t="n">
        <v>0.17</v>
      </c>
      <c r="BO865" s="2" t="n">
        <v>10.98</v>
      </c>
      <c r="BP865" s="2" t="n">
        <v>0</v>
      </c>
      <c r="BQ865" s="2" t="n">
        <v>3.59</v>
      </c>
      <c r="BR865" s="2" t="n">
        <v>20.95</v>
      </c>
      <c r="BS865" s="2" t="n">
        <v>0</v>
      </c>
      <c r="BT865" s="2" t="n">
        <v>7.32</v>
      </c>
      <c r="BU865" s="2" t="n">
        <v>26.32</v>
      </c>
      <c r="BV865" s="2" t="n">
        <v>0</v>
      </c>
      <c r="BW865" s="2" t="n">
        <v>13.9</v>
      </c>
      <c r="BX865" s="2" t="n">
        <v>32.9</v>
      </c>
      <c r="BY865" s="2" t="n">
        <v>0</v>
      </c>
      <c r="BZ865" s="2" t="n">
        <v>16.78</v>
      </c>
      <c r="CA865" s="2" t="n">
        <v>35.78</v>
      </c>
      <c r="CB865" s="2" t="n">
        <v>0</v>
      </c>
      <c r="CC865" s="2" t="n">
        <v>19.96</v>
      </c>
      <c r="CD865" s="2" t="n">
        <v>38.96</v>
      </c>
      <c r="CE865" s="2" t="n">
        <v>0</v>
      </c>
      <c r="CF865" s="2" t="n">
        <v>28.78</v>
      </c>
      <c r="CG865" s="2" t="n">
        <v>47.78</v>
      </c>
      <c r="CH865" s="2" t="n">
        <v>0</v>
      </c>
      <c r="CI865" s="2" t="n">
        <v>35.3</v>
      </c>
      <c r="CJ865" s="2" t="n">
        <v>54.3</v>
      </c>
      <c r="CK865" s="2" t="n">
        <v>0</v>
      </c>
      <c r="CL865" s="2" t="n">
        <v>43.33</v>
      </c>
      <c r="CM865" s="2" t="n">
        <v>62.33</v>
      </c>
      <c r="CN865" s="2" t="n">
        <v>0</v>
      </c>
      <c r="CO865" s="2" t="n">
        <v>53.27</v>
      </c>
      <c r="CP865" s="2" t="n">
        <v>72.27</v>
      </c>
      <c r="CQ865" s="2" t="n">
        <v>0</v>
      </c>
      <c r="CR865" s="2" t="n">
        <v>62.85</v>
      </c>
      <c r="CS865" s="2" t="n">
        <v>81.84999999999999</v>
      </c>
      <c r="CT865" s="2" t="n">
        <v>0</v>
      </c>
      <c r="CU865" s="2" t="n">
        <v>68.47</v>
      </c>
      <c r="CV865" s="2" t="n">
        <v>87.47</v>
      </c>
      <c r="CW865" s="2" t="n">
        <v>0</v>
      </c>
      <c r="CX865" s="2" t="n">
        <v>72.45</v>
      </c>
      <c r="CY865" s="2" t="n">
        <v>91.45</v>
      </c>
      <c r="CZ865" s="2" t="n">
        <v>0</v>
      </c>
      <c r="DA865" s="2" t="n">
        <v>75.92</v>
      </c>
      <c r="DB865" s="2" t="n">
        <v>94.92</v>
      </c>
      <c r="DC865" s="2" t="n">
        <v>0</v>
      </c>
      <c r="DD865" s="2" t="n">
        <v>78.18000000000001</v>
      </c>
      <c r="DE865" s="2" t="n">
        <v>97.18000000000001</v>
      </c>
      <c r="DF865" s="2" t="n">
        <v>0</v>
      </c>
      <c r="DG865" s="2" t="n">
        <v>79.58</v>
      </c>
      <c r="DH865" s="2" t="n">
        <v>98.58</v>
      </c>
      <c r="DI865" s="2" t="n">
        <v>0</v>
      </c>
      <c r="DJ865" s="2" t="n">
        <v>80.45999999999999</v>
      </c>
      <c r="DK865" s="2" t="n">
        <v>99.45999999999999</v>
      </c>
      <c r="DL865" s="2" t="n">
        <v>0</v>
      </c>
      <c r="DM865" s="2" t="n">
        <v>81</v>
      </c>
      <c r="DN865" s="2" t="n">
        <v>100</v>
      </c>
      <c r="DO865" s="2" t="n">
        <v>0</v>
      </c>
      <c r="DP865" s="2" t="n">
        <v>81</v>
      </c>
      <c r="DQ865" s="2" t="n">
        <v>100</v>
      </c>
      <c r="DR865" s="2" t="n">
        <v>0</v>
      </c>
      <c r="DS865" s="2" t="n">
        <v>81</v>
      </c>
      <c r="DT865" s="2" t="n">
        <v>100</v>
      </c>
      <c r="DU865" s="2" t="n">
        <v>0</v>
      </c>
      <c r="DV865" s="2" t="n">
        <v>81</v>
      </c>
      <c r="DW865" s="2" t="n">
        <v>100</v>
      </c>
      <c r="DX865" s="2" t="n">
        <v>0</v>
      </c>
      <c r="DY865" s="2" t="n">
        <v>81</v>
      </c>
      <c r="DZ865" s="2" t="n">
        <v>100</v>
      </c>
      <c r="EA865" s="2" t="n">
        <v>0</v>
      </c>
      <c r="EB865" s="2" t="n">
        <v>81</v>
      </c>
      <c r="EC865" s="2" t="n">
        <v>100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3.93</v>
      </c>
      <c r="BM866" s="2" t="n">
        <v>0</v>
      </c>
      <c r="BN866" s="2" t="n">
        <v>0.17</v>
      </c>
      <c r="BO866" s="2" t="n">
        <v>10.98</v>
      </c>
      <c r="BP866" s="2" t="n">
        <v>0</v>
      </c>
      <c r="BQ866" s="2" t="n">
        <v>3.59</v>
      </c>
      <c r="BR866" s="2" t="n">
        <v>20.95</v>
      </c>
      <c r="BS866" s="2" t="n">
        <v>0</v>
      </c>
      <c r="BT866" s="2" t="n">
        <v>7.32</v>
      </c>
      <c r="BU866" s="2" t="n">
        <v>26.32</v>
      </c>
      <c r="BV866" s="2" t="n">
        <v>0</v>
      </c>
      <c r="BW866" s="2" t="n">
        <v>13.9</v>
      </c>
      <c r="BX866" s="2" t="n">
        <v>32.9</v>
      </c>
      <c r="BY866" s="2" t="n">
        <v>0</v>
      </c>
      <c r="BZ866" s="2" t="n">
        <v>16.78</v>
      </c>
      <c r="CA866" s="2" t="n">
        <v>35.78</v>
      </c>
      <c r="CB866" s="2" t="n">
        <v>0</v>
      </c>
      <c r="CC866" s="2" t="n">
        <v>19.96</v>
      </c>
      <c r="CD866" s="2" t="n">
        <v>38.96</v>
      </c>
      <c r="CE866" s="2" t="n">
        <v>0</v>
      </c>
      <c r="CF866" s="2" t="n">
        <v>28.78</v>
      </c>
      <c r="CG866" s="2" t="n">
        <v>47.78</v>
      </c>
      <c r="CH866" s="2" t="n">
        <v>0</v>
      </c>
      <c r="CI866" s="2" t="n">
        <v>35.3</v>
      </c>
      <c r="CJ866" s="2" t="n">
        <v>54.3</v>
      </c>
      <c r="CK866" s="2" t="n">
        <v>0</v>
      </c>
      <c r="CL866" s="2" t="n">
        <v>43.33</v>
      </c>
      <c r="CM866" s="2" t="n">
        <v>62.33</v>
      </c>
      <c r="CN866" s="2" t="n">
        <v>0</v>
      </c>
      <c r="CO866" s="2" t="n">
        <v>53.27</v>
      </c>
      <c r="CP866" s="2" t="n">
        <v>72.27</v>
      </c>
      <c r="CQ866" s="2" t="n">
        <v>0</v>
      </c>
      <c r="CR866" s="2" t="n">
        <v>62.85</v>
      </c>
      <c r="CS866" s="2" t="n">
        <v>81.84999999999999</v>
      </c>
      <c r="CT866" s="2" t="n">
        <v>0</v>
      </c>
      <c r="CU866" s="2" t="n">
        <v>68.47</v>
      </c>
      <c r="CV866" s="2" t="n">
        <v>87.47</v>
      </c>
      <c r="CW866" s="2" t="n">
        <v>0</v>
      </c>
      <c r="CX866" s="2" t="n">
        <v>72.45</v>
      </c>
      <c r="CY866" s="2" t="n">
        <v>91.45</v>
      </c>
      <c r="CZ866" s="2" t="n">
        <v>0</v>
      </c>
      <c r="DA866" s="2" t="n">
        <v>75.92</v>
      </c>
      <c r="DB866" s="2" t="n">
        <v>94.92</v>
      </c>
      <c r="DC866" s="2" t="n">
        <v>0</v>
      </c>
      <c r="DD866" s="2" t="n">
        <v>78.18000000000001</v>
      </c>
      <c r="DE866" s="2" t="n">
        <v>97.18000000000001</v>
      </c>
      <c r="DF866" s="2" t="n">
        <v>0</v>
      </c>
      <c r="DG866" s="2" t="n">
        <v>79.58</v>
      </c>
      <c r="DH866" s="2" t="n">
        <v>98.58</v>
      </c>
      <c r="DI866" s="2" t="n">
        <v>0</v>
      </c>
      <c r="DJ866" s="2" t="n">
        <v>80.45999999999999</v>
      </c>
      <c r="DK866" s="2" t="n">
        <v>99.45999999999999</v>
      </c>
      <c r="DL866" s="2" t="n">
        <v>0</v>
      </c>
      <c r="DM866" s="2" t="n">
        <v>81</v>
      </c>
      <c r="DN866" s="2" t="n">
        <v>100</v>
      </c>
      <c r="DO866" s="2" t="n">
        <v>0</v>
      </c>
      <c r="DP866" s="2" t="n">
        <v>81</v>
      </c>
      <c r="DQ866" s="2" t="n">
        <v>100</v>
      </c>
      <c r="DR866" s="2" t="n">
        <v>0</v>
      </c>
      <c r="DS866" s="2" t="n">
        <v>81</v>
      </c>
      <c r="DT866" s="2" t="n">
        <v>100</v>
      </c>
      <c r="DU866" s="2" t="n">
        <v>0</v>
      </c>
      <c r="DV866" s="2" t="n">
        <v>81</v>
      </c>
      <c r="DW866" s="2" t="n">
        <v>100</v>
      </c>
      <c r="DX866" s="2" t="n">
        <v>0</v>
      </c>
      <c r="DY866" s="2" t="n">
        <v>81</v>
      </c>
      <c r="DZ866" s="2" t="n">
        <v>100</v>
      </c>
      <c r="EA866" s="2" t="n">
        <v>0</v>
      </c>
      <c r="EB866" s="2" t="n">
        <v>81</v>
      </c>
      <c r="EC866" s="2" t="n">
        <v>100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3.93</v>
      </c>
      <c r="BM867" s="2" t="n">
        <v>0</v>
      </c>
      <c r="BN867" s="2" t="n">
        <v>0.17</v>
      </c>
      <c r="BO867" s="2" t="n">
        <v>10.98</v>
      </c>
      <c r="BP867" s="2" t="n">
        <v>0</v>
      </c>
      <c r="BQ867" s="2" t="n">
        <v>3.59</v>
      </c>
      <c r="BR867" s="2" t="n">
        <v>20.95</v>
      </c>
      <c r="BS867" s="2" t="n">
        <v>0</v>
      </c>
      <c r="BT867" s="2" t="n">
        <v>7.32</v>
      </c>
      <c r="BU867" s="2" t="n">
        <v>26.32</v>
      </c>
      <c r="BV867" s="2" t="n">
        <v>0</v>
      </c>
      <c r="BW867" s="2" t="n">
        <v>13.9</v>
      </c>
      <c r="BX867" s="2" t="n">
        <v>32.9</v>
      </c>
      <c r="BY867" s="2" t="n">
        <v>0</v>
      </c>
      <c r="BZ867" s="2" t="n">
        <v>16.78</v>
      </c>
      <c r="CA867" s="2" t="n">
        <v>35.78</v>
      </c>
      <c r="CB867" s="2" t="n">
        <v>0</v>
      </c>
      <c r="CC867" s="2" t="n">
        <v>19.96</v>
      </c>
      <c r="CD867" s="2" t="n">
        <v>38.96</v>
      </c>
      <c r="CE867" s="2" t="n">
        <v>0</v>
      </c>
      <c r="CF867" s="2" t="n">
        <v>28.78</v>
      </c>
      <c r="CG867" s="2" t="n">
        <v>47.78</v>
      </c>
      <c r="CH867" s="2" t="n">
        <v>0</v>
      </c>
      <c r="CI867" s="2" t="n">
        <v>35.3</v>
      </c>
      <c r="CJ867" s="2" t="n">
        <v>54.3</v>
      </c>
      <c r="CK867" s="2" t="n">
        <v>0</v>
      </c>
      <c r="CL867" s="2" t="n">
        <v>43.33</v>
      </c>
      <c r="CM867" s="2" t="n">
        <v>62.33</v>
      </c>
      <c r="CN867" s="2" t="n">
        <v>0</v>
      </c>
      <c r="CO867" s="2" t="n">
        <v>53.27</v>
      </c>
      <c r="CP867" s="2" t="n">
        <v>72.27</v>
      </c>
      <c r="CQ867" s="2" t="n">
        <v>0</v>
      </c>
      <c r="CR867" s="2" t="n">
        <v>62.85</v>
      </c>
      <c r="CS867" s="2" t="n">
        <v>81.84999999999999</v>
      </c>
      <c r="CT867" s="2" t="n">
        <v>0</v>
      </c>
      <c r="CU867" s="2" t="n">
        <v>68.47</v>
      </c>
      <c r="CV867" s="2" t="n">
        <v>87.47</v>
      </c>
      <c r="CW867" s="2" t="n">
        <v>0</v>
      </c>
      <c r="CX867" s="2" t="n">
        <v>72.45</v>
      </c>
      <c r="CY867" s="2" t="n">
        <v>91.45</v>
      </c>
      <c r="CZ867" s="2" t="n">
        <v>0</v>
      </c>
      <c r="DA867" s="2" t="n">
        <v>75.92</v>
      </c>
      <c r="DB867" s="2" t="n">
        <v>94.92</v>
      </c>
      <c r="DC867" s="2" t="n">
        <v>0</v>
      </c>
      <c r="DD867" s="2" t="n">
        <v>78.18000000000001</v>
      </c>
      <c r="DE867" s="2" t="n">
        <v>97.18000000000001</v>
      </c>
      <c r="DF867" s="2" t="n">
        <v>0</v>
      </c>
      <c r="DG867" s="2" t="n">
        <v>79.58</v>
      </c>
      <c r="DH867" s="2" t="n">
        <v>98.58</v>
      </c>
      <c r="DI867" s="2" t="n">
        <v>0</v>
      </c>
      <c r="DJ867" s="2" t="n">
        <v>80.45999999999999</v>
      </c>
      <c r="DK867" s="2" t="n">
        <v>99.45999999999999</v>
      </c>
      <c r="DL867" s="2" t="n">
        <v>0</v>
      </c>
      <c r="DM867" s="2" t="n">
        <v>81</v>
      </c>
      <c r="DN867" s="2" t="n">
        <v>100</v>
      </c>
      <c r="DO867" s="2" t="n">
        <v>0</v>
      </c>
      <c r="DP867" s="2" t="n">
        <v>81</v>
      </c>
      <c r="DQ867" s="2" t="n">
        <v>100</v>
      </c>
      <c r="DR867" s="2" t="n">
        <v>0</v>
      </c>
      <c r="DS867" s="2" t="n">
        <v>81</v>
      </c>
      <c r="DT867" s="2" t="n">
        <v>100</v>
      </c>
      <c r="DU867" s="2" t="n">
        <v>0</v>
      </c>
      <c r="DV867" s="2" t="n">
        <v>81</v>
      </c>
      <c r="DW867" s="2" t="n">
        <v>100</v>
      </c>
      <c r="DX867" s="2" t="n">
        <v>0</v>
      </c>
      <c r="DY867" s="2" t="n">
        <v>81</v>
      </c>
      <c r="DZ867" s="2" t="n">
        <v>100</v>
      </c>
      <c r="EA867" s="2" t="n">
        <v>0</v>
      </c>
      <c r="EB867" s="2" t="n">
        <v>81</v>
      </c>
      <c r="EC867" s="2" t="n">
        <v>100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3.93</v>
      </c>
      <c r="BM868" s="2" t="n">
        <v>0</v>
      </c>
      <c r="BN868" s="2" t="n">
        <v>0.17</v>
      </c>
      <c r="BO868" s="2" t="n">
        <v>10.98</v>
      </c>
      <c r="BP868" s="2" t="n">
        <v>0</v>
      </c>
      <c r="BQ868" s="2" t="n">
        <v>3.59</v>
      </c>
      <c r="BR868" s="2" t="n">
        <v>20.95</v>
      </c>
      <c r="BS868" s="2" t="n">
        <v>0</v>
      </c>
      <c r="BT868" s="2" t="n">
        <v>7.32</v>
      </c>
      <c r="BU868" s="2" t="n">
        <v>26.32</v>
      </c>
      <c r="BV868" s="2" t="n">
        <v>0</v>
      </c>
      <c r="BW868" s="2" t="n">
        <v>13.9</v>
      </c>
      <c r="BX868" s="2" t="n">
        <v>32.9</v>
      </c>
      <c r="BY868" s="2" t="n">
        <v>0</v>
      </c>
      <c r="BZ868" s="2" t="n">
        <v>16.78</v>
      </c>
      <c r="CA868" s="2" t="n">
        <v>35.78</v>
      </c>
      <c r="CB868" s="2" t="n">
        <v>0</v>
      </c>
      <c r="CC868" s="2" t="n">
        <v>19.96</v>
      </c>
      <c r="CD868" s="2" t="n">
        <v>38.96</v>
      </c>
      <c r="CE868" s="2" t="n">
        <v>0</v>
      </c>
      <c r="CF868" s="2" t="n">
        <v>28.78</v>
      </c>
      <c r="CG868" s="2" t="n">
        <v>47.78</v>
      </c>
      <c r="CH868" s="2" t="n">
        <v>0</v>
      </c>
      <c r="CI868" s="2" t="n">
        <v>35.3</v>
      </c>
      <c r="CJ868" s="2" t="n">
        <v>54.3</v>
      </c>
      <c r="CK868" s="2" t="n">
        <v>0</v>
      </c>
      <c r="CL868" s="2" t="n">
        <v>43.33</v>
      </c>
      <c r="CM868" s="2" t="n">
        <v>62.33</v>
      </c>
      <c r="CN868" s="2" t="n">
        <v>0</v>
      </c>
      <c r="CO868" s="2" t="n">
        <v>53.27</v>
      </c>
      <c r="CP868" s="2" t="n">
        <v>72.27</v>
      </c>
      <c r="CQ868" s="2" t="n">
        <v>0</v>
      </c>
      <c r="CR868" s="2" t="n">
        <v>62.85</v>
      </c>
      <c r="CS868" s="2" t="n">
        <v>81.84999999999999</v>
      </c>
      <c r="CT868" s="2" t="n">
        <v>0</v>
      </c>
      <c r="CU868" s="2" t="n">
        <v>68.47</v>
      </c>
      <c r="CV868" s="2" t="n">
        <v>87.47</v>
      </c>
      <c r="CW868" s="2" t="n">
        <v>0</v>
      </c>
      <c r="CX868" s="2" t="n">
        <v>72.45</v>
      </c>
      <c r="CY868" s="2" t="n">
        <v>91.45</v>
      </c>
      <c r="CZ868" s="2" t="n">
        <v>0</v>
      </c>
      <c r="DA868" s="2" t="n">
        <v>75.92</v>
      </c>
      <c r="DB868" s="2" t="n">
        <v>94.92</v>
      </c>
      <c r="DC868" s="2" t="n">
        <v>0</v>
      </c>
      <c r="DD868" s="2" t="n">
        <v>78.18000000000001</v>
      </c>
      <c r="DE868" s="2" t="n">
        <v>97.18000000000001</v>
      </c>
      <c r="DF868" s="2" t="n">
        <v>0</v>
      </c>
      <c r="DG868" s="2" t="n">
        <v>79.58</v>
      </c>
      <c r="DH868" s="2" t="n">
        <v>98.58</v>
      </c>
      <c r="DI868" s="2" t="n">
        <v>0</v>
      </c>
      <c r="DJ868" s="2" t="n">
        <v>80.45999999999999</v>
      </c>
      <c r="DK868" s="2" t="n">
        <v>99.45999999999999</v>
      </c>
      <c r="DL868" s="2" t="n">
        <v>0</v>
      </c>
      <c r="DM868" s="2" t="n">
        <v>81</v>
      </c>
      <c r="DN868" s="2" t="n">
        <v>100</v>
      </c>
      <c r="DO868" s="2" t="n">
        <v>0</v>
      </c>
      <c r="DP868" s="2" t="n">
        <v>81</v>
      </c>
      <c r="DQ868" s="2" t="n">
        <v>100</v>
      </c>
      <c r="DR868" s="2" t="n">
        <v>0</v>
      </c>
      <c r="DS868" s="2" t="n">
        <v>81</v>
      </c>
      <c r="DT868" s="2" t="n">
        <v>100</v>
      </c>
      <c r="DU868" s="2" t="n">
        <v>0</v>
      </c>
      <c r="DV868" s="2" t="n">
        <v>81</v>
      </c>
      <c r="DW868" s="2" t="n">
        <v>100</v>
      </c>
      <c r="DX868" s="2" t="n">
        <v>0</v>
      </c>
      <c r="DY868" s="2" t="n">
        <v>81</v>
      </c>
      <c r="DZ868" s="2" t="n">
        <v>100</v>
      </c>
      <c r="EA868" s="2" t="n">
        <v>0</v>
      </c>
      <c r="EB868" s="2" t="n">
        <v>81</v>
      </c>
      <c r="EC868" s="2" t="n">
        <v>100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3.93</v>
      </c>
      <c r="BM869" s="2" t="n">
        <v>0</v>
      </c>
      <c r="BN869" s="2" t="n">
        <v>0.17</v>
      </c>
      <c r="BO869" s="2" t="n">
        <v>10.98</v>
      </c>
      <c r="BP869" s="2" t="n">
        <v>0</v>
      </c>
      <c r="BQ869" s="2" t="n">
        <v>3.59</v>
      </c>
      <c r="BR869" s="2" t="n">
        <v>20.95</v>
      </c>
      <c r="BS869" s="2" t="n">
        <v>0</v>
      </c>
      <c r="BT869" s="2" t="n">
        <v>7.32</v>
      </c>
      <c r="BU869" s="2" t="n">
        <v>26.32</v>
      </c>
      <c r="BV869" s="2" t="n">
        <v>0</v>
      </c>
      <c r="BW869" s="2" t="n">
        <v>13.9</v>
      </c>
      <c r="BX869" s="2" t="n">
        <v>32.9</v>
      </c>
      <c r="BY869" s="2" t="n">
        <v>0</v>
      </c>
      <c r="BZ869" s="2" t="n">
        <v>16.78</v>
      </c>
      <c r="CA869" s="2" t="n">
        <v>35.78</v>
      </c>
      <c r="CB869" s="2" t="n">
        <v>0</v>
      </c>
      <c r="CC869" s="2" t="n">
        <v>19.96</v>
      </c>
      <c r="CD869" s="2" t="n">
        <v>38.96</v>
      </c>
      <c r="CE869" s="2" t="n">
        <v>0</v>
      </c>
      <c r="CF869" s="2" t="n">
        <v>28.78</v>
      </c>
      <c r="CG869" s="2" t="n">
        <v>47.78</v>
      </c>
      <c r="CH869" s="2" t="n">
        <v>0</v>
      </c>
      <c r="CI869" s="2" t="n">
        <v>35.3</v>
      </c>
      <c r="CJ869" s="2" t="n">
        <v>54.3</v>
      </c>
      <c r="CK869" s="2" t="n">
        <v>0</v>
      </c>
      <c r="CL869" s="2" t="n">
        <v>43.33</v>
      </c>
      <c r="CM869" s="2" t="n">
        <v>62.33</v>
      </c>
      <c r="CN869" s="2" t="n">
        <v>0</v>
      </c>
      <c r="CO869" s="2" t="n">
        <v>53.27</v>
      </c>
      <c r="CP869" s="2" t="n">
        <v>72.27</v>
      </c>
      <c r="CQ869" s="2" t="n">
        <v>0</v>
      </c>
      <c r="CR869" s="2" t="n">
        <v>62.85</v>
      </c>
      <c r="CS869" s="2" t="n">
        <v>81.84999999999999</v>
      </c>
      <c r="CT869" s="2" t="n">
        <v>0</v>
      </c>
      <c r="CU869" s="2" t="n">
        <v>68.47</v>
      </c>
      <c r="CV869" s="2" t="n">
        <v>87.47</v>
      </c>
      <c r="CW869" s="2" t="n">
        <v>0</v>
      </c>
      <c r="CX869" s="2" t="n">
        <v>72.45</v>
      </c>
      <c r="CY869" s="2" t="n">
        <v>91.45</v>
      </c>
      <c r="CZ869" s="2" t="n">
        <v>0</v>
      </c>
      <c r="DA869" s="2" t="n">
        <v>75.92</v>
      </c>
      <c r="DB869" s="2" t="n">
        <v>94.92</v>
      </c>
      <c r="DC869" s="2" t="n">
        <v>0</v>
      </c>
      <c r="DD869" s="2" t="n">
        <v>78.18000000000001</v>
      </c>
      <c r="DE869" s="2" t="n">
        <v>97.18000000000001</v>
      </c>
      <c r="DF869" s="2" t="n">
        <v>0</v>
      </c>
      <c r="DG869" s="2" t="n">
        <v>79.58</v>
      </c>
      <c r="DH869" s="2" t="n">
        <v>98.58</v>
      </c>
      <c r="DI869" s="2" t="n">
        <v>0</v>
      </c>
      <c r="DJ869" s="2" t="n">
        <v>80.45999999999999</v>
      </c>
      <c r="DK869" s="2" t="n">
        <v>99.45999999999999</v>
      </c>
      <c r="DL869" s="2" t="n">
        <v>0</v>
      </c>
      <c r="DM869" s="2" t="n">
        <v>81</v>
      </c>
      <c r="DN869" s="2" t="n">
        <v>100</v>
      </c>
      <c r="DO869" s="2" t="n">
        <v>0</v>
      </c>
      <c r="DP869" s="2" t="n">
        <v>81</v>
      </c>
      <c r="DQ869" s="2" t="n">
        <v>100</v>
      </c>
      <c r="DR869" s="2" t="n">
        <v>0</v>
      </c>
      <c r="DS869" s="2" t="n">
        <v>81</v>
      </c>
      <c r="DT869" s="2" t="n">
        <v>100</v>
      </c>
      <c r="DU869" s="2" t="n">
        <v>0</v>
      </c>
      <c r="DV869" s="2" t="n">
        <v>81</v>
      </c>
      <c r="DW869" s="2" t="n">
        <v>100</v>
      </c>
      <c r="DX869" s="2" t="n">
        <v>0</v>
      </c>
      <c r="DY869" s="2" t="n">
        <v>81</v>
      </c>
      <c r="DZ869" s="2" t="n">
        <v>100</v>
      </c>
      <c r="EA869" s="2" t="n">
        <v>0</v>
      </c>
      <c r="EB869" s="2" t="n">
        <v>81</v>
      </c>
      <c r="EC869" s="2" t="n">
        <v>100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3.93</v>
      </c>
      <c r="BM870" s="2" t="n">
        <v>0</v>
      </c>
      <c r="BN870" s="2" t="n">
        <v>0.17</v>
      </c>
      <c r="BO870" s="2" t="n">
        <v>10.98</v>
      </c>
      <c r="BP870" s="2" t="n">
        <v>0</v>
      </c>
      <c r="BQ870" s="2" t="n">
        <v>3.59</v>
      </c>
      <c r="BR870" s="2" t="n">
        <v>20.95</v>
      </c>
      <c r="BS870" s="2" t="n">
        <v>0</v>
      </c>
      <c r="BT870" s="2" t="n">
        <v>7.32</v>
      </c>
      <c r="BU870" s="2" t="n">
        <v>26.32</v>
      </c>
      <c r="BV870" s="2" t="n">
        <v>0</v>
      </c>
      <c r="BW870" s="2" t="n">
        <v>13.9</v>
      </c>
      <c r="BX870" s="2" t="n">
        <v>32.9</v>
      </c>
      <c r="BY870" s="2" t="n">
        <v>0</v>
      </c>
      <c r="BZ870" s="2" t="n">
        <v>16.78</v>
      </c>
      <c r="CA870" s="2" t="n">
        <v>35.78</v>
      </c>
      <c r="CB870" s="2" t="n">
        <v>0</v>
      </c>
      <c r="CC870" s="2" t="n">
        <v>19.96</v>
      </c>
      <c r="CD870" s="2" t="n">
        <v>38.96</v>
      </c>
      <c r="CE870" s="2" t="n">
        <v>0</v>
      </c>
      <c r="CF870" s="2" t="n">
        <v>28.78</v>
      </c>
      <c r="CG870" s="2" t="n">
        <v>47.78</v>
      </c>
      <c r="CH870" s="2" t="n">
        <v>0</v>
      </c>
      <c r="CI870" s="2" t="n">
        <v>35.3</v>
      </c>
      <c r="CJ870" s="2" t="n">
        <v>54.3</v>
      </c>
      <c r="CK870" s="2" t="n">
        <v>0</v>
      </c>
      <c r="CL870" s="2" t="n">
        <v>43.33</v>
      </c>
      <c r="CM870" s="2" t="n">
        <v>62.33</v>
      </c>
      <c r="CN870" s="2" t="n">
        <v>0</v>
      </c>
      <c r="CO870" s="2" t="n">
        <v>53.27</v>
      </c>
      <c r="CP870" s="2" t="n">
        <v>72.27</v>
      </c>
      <c r="CQ870" s="2" t="n">
        <v>0</v>
      </c>
      <c r="CR870" s="2" t="n">
        <v>62.85</v>
      </c>
      <c r="CS870" s="2" t="n">
        <v>81.84999999999999</v>
      </c>
      <c r="CT870" s="2" t="n">
        <v>0</v>
      </c>
      <c r="CU870" s="2" t="n">
        <v>68.47</v>
      </c>
      <c r="CV870" s="2" t="n">
        <v>87.47</v>
      </c>
      <c r="CW870" s="2" t="n">
        <v>0</v>
      </c>
      <c r="CX870" s="2" t="n">
        <v>72.45</v>
      </c>
      <c r="CY870" s="2" t="n">
        <v>91.45</v>
      </c>
      <c r="CZ870" s="2" t="n">
        <v>0</v>
      </c>
      <c r="DA870" s="2" t="n">
        <v>75.92</v>
      </c>
      <c r="DB870" s="2" t="n">
        <v>94.92</v>
      </c>
      <c r="DC870" s="2" t="n">
        <v>0</v>
      </c>
      <c r="DD870" s="2" t="n">
        <v>78.18000000000001</v>
      </c>
      <c r="DE870" s="2" t="n">
        <v>97.18000000000001</v>
      </c>
      <c r="DF870" s="2" t="n">
        <v>0</v>
      </c>
      <c r="DG870" s="2" t="n">
        <v>79.58</v>
      </c>
      <c r="DH870" s="2" t="n">
        <v>98.58</v>
      </c>
      <c r="DI870" s="2" t="n">
        <v>0</v>
      </c>
      <c r="DJ870" s="2" t="n">
        <v>80.45999999999999</v>
      </c>
      <c r="DK870" s="2" t="n">
        <v>99.45999999999999</v>
      </c>
      <c r="DL870" s="2" t="n">
        <v>0</v>
      </c>
      <c r="DM870" s="2" t="n">
        <v>81</v>
      </c>
      <c r="DN870" s="2" t="n">
        <v>100</v>
      </c>
      <c r="DO870" s="2" t="n">
        <v>0</v>
      </c>
      <c r="DP870" s="2" t="n">
        <v>81</v>
      </c>
      <c r="DQ870" s="2" t="n">
        <v>100</v>
      </c>
      <c r="DR870" s="2" t="n">
        <v>0</v>
      </c>
      <c r="DS870" s="2" t="n">
        <v>81</v>
      </c>
      <c r="DT870" s="2" t="n">
        <v>100</v>
      </c>
      <c r="DU870" s="2" t="n">
        <v>0</v>
      </c>
      <c r="DV870" s="2" t="n">
        <v>81</v>
      </c>
      <c r="DW870" s="2" t="n">
        <v>100</v>
      </c>
      <c r="DX870" s="2" t="n">
        <v>0</v>
      </c>
      <c r="DY870" s="2" t="n">
        <v>81</v>
      </c>
      <c r="DZ870" s="2" t="n">
        <v>100</v>
      </c>
      <c r="EA870" s="2" t="n">
        <v>0</v>
      </c>
      <c r="EB870" s="2" t="n">
        <v>81</v>
      </c>
      <c r="EC870" s="2" t="n">
        <v>100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3.93</v>
      </c>
      <c r="BM871" s="2" t="n">
        <v>0</v>
      </c>
      <c r="BN871" s="2" t="n">
        <v>0.17</v>
      </c>
      <c r="BO871" s="2" t="n">
        <v>10.98</v>
      </c>
      <c r="BP871" s="2" t="n">
        <v>0</v>
      </c>
      <c r="BQ871" s="2" t="n">
        <v>3.59</v>
      </c>
      <c r="BR871" s="2" t="n">
        <v>20.95</v>
      </c>
      <c r="BS871" s="2" t="n">
        <v>0</v>
      </c>
      <c r="BT871" s="2" t="n">
        <v>7.32</v>
      </c>
      <c r="BU871" s="2" t="n">
        <v>26.32</v>
      </c>
      <c r="BV871" s="2" t="n">
        <v>0</v>
      </c>
      <c r="BW871" s="2" t="n">
        <v>13.9</v>
      </c>
      <c r="BX871" s="2" t="n">
        <v>32.9</v>
      </c>
      <c r="BY871" s="2" t="n">
        <v>0</v>
      </c>
      <c r="BZ871" s="2" t="n">
        <v>16.78</v>
      </c>
      <c r="CA871" s="2" t="n">
        <v>35.78</v>
      </c>
      <c r="CB871" s="2" t="n">
        <v>0</v>
      </c>
      <c r="CC871" s="2" t="n">
        <v>19.96</v>
      </c>
      <c r="CD871" s="2" t="n">
        <v>38.96</v>
      </c>
      <c r="CE871" s="2" t="n">
        <v>0</v>
      </c>
      <c r="CF871" s="2" t="n">
        <v>28.78</v>
      </c>
      <c r="CG871" s="2" t="n">
        <v>47.78</v>
      </c>
      <c r="CH871" s="2" t="n">
        <v>0</v>
      </c>
      <c r="CI871" s="2" t="n">
        <v>35.3</v>
      </c>
      <c r="CJ871" s="2" t="n">
        <v>54.3</v>
      </c>
      <c r="CK871" s="2" t="n">
        <v>0</v>
      </c>
      <c r="CL871" s="2" t="n">
        <v>43.33</v>
      </c>
      <c r="CM871" s="2" t="n">
        <v>62.33</v>
      </c>
      <c r="CN871" s="2" t="n">
        <v>0</v>
      </c>
      <c r="CO871" s="2" t="n">
        <v>53.27</v>
      </c>
      <c r="CP871" s="2" t="n">
        <v>72.27</v>
      </c>
      <c r="CQ871" s="2" t="n">
        <v>0</v>
      </c>
      <c r="CR871" s="2" t="n">
        <v>62.85</v>
      </c>
      <c r="CS871" s="2" t="n">
        <v>81.84999999999999</v>
      </c>
      <c r="CT871" s="2" t="n">
        <v>0</v>
      </c>
      <c r="CU871" s="2" t="n">
        <v>68.47</v>
      </c>
      <c r="CV871" s="2" t="n">
        <v>87.47</v>
      </c>
      <c r="CW871" s="2" t="n">
        <v>0</v>
      </c>
      <c r="CX871" s="2" t="n">
        <v>72.45</v>
      </c>
      <c r="CY871" s="2" t="n">
        <v>91.45</v>
      </c>
      <c r="CZ871" s="2" t="n">
        <v>0</v>
      </c>
      <c r="DA871" s="2" t="n">
        <v>75.92</v>
      </c>
      <c r="DB871" s="2" t="n">
        <v>94.92</v>
      </c>
      <c r="DC871" s="2" t="n">
        <v>0</v>
      </c>
      <c r="DD871" s="2" t="n">
        <v>78.18000000000001</v>
      </c>
      <c r="DE871" s="2" t="n">
        <v>97.18000000000001</v>
      </c>
      <c r="DF871" s="2" t="n">
        <v>0</v>
      </c>
      <c r="DG871" s="2" t="n">
        <v>79.58</v>
      </c>
      <c r="DH871" s="2" t="n">
        <v>98.58</v>
      </c>
      <c r="DI871" s="2" t="n">
        <v>0</v>
      </c>
      <c r="DJ871" s="2" t="n">
        <v>80.45999999999999</v>
      </c>
      <c r="DK871" s="2" t="n">
        <v>99.45999999999999</v>
      </c>
      <c r="DL871" s="2" t="n">
        <v>0</v>
      </c>
      <c r="DM871" s="2" t="n">
        <v>81</v>
      </c>
      <c r="DN871" s="2" t="n">
        <v>100</v>
      </c>
      <c r="DO871" s="2" t="n">
        <v>0</v>
      </c>
      <c r="DP871" s="2" t="n">
        <v>81</v>
      </c>
      <c r="DQ871" s="2" t="n">
        <v>100</v>
      </c>
      <c r="DR871" s="2" t="n">
        <v>0</v>
      </c>
      <c r="DS871" s="2" t="n">
        <v>81</v>
      </c>
      <c r="DT871" s="2" t="n">
        <v>100</v>
      </c>
      <c r="DU871" s="2" t="n">
        <v>0</v>
      </c>
      <c r="DV871" s="2" t="n">
        <v>81</v>
      </c>
      <c r="DW871" s="2" t="n">
        <v>100</v>
      </c>
      <c r="DX871" s="2" t="n">
        <v>0</v>
      </c>
      <c r="DY871" s="2" t="n">
        <v>81</v>
      </c>
      <c r="DZ871" s="2" t="n">
        <v>100</v>
      </c>
      <c r="EA871" s="2" t="n">
        <v>0</v>
      </c>
      <c r="EB871" s="2" t="n">
        <v>81</v>
      </c>
      <c r="EC871" s="2" t="n">
        <v>100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3.93</v>
      </c>
      <c r="BM872" s="2" t="n">
        <v>0</v>
      </c>
      <c r="BN872" s="2" t="n">
        <v>0.17</v>
      </c>
      <c r="BO872" s="2" t="n">
        <v>10.98</v>
      </c>
      <c r="BP872" s="2" t="n">
        <v>0</v>
      </c>
      <c r="BQ872" s="2" t="n">
        <v>3.59</v>
      </c>
      <c r="BR872" s="2" t="n">
        <v>20.95</v>
      </c>
      <c r="BS872" s="2" t="n">
        <v>0</v>
      </c>
      <c r="BT872" s="2" t="n">
        <v>7.32</v>
      </c>
      <c r="BU872" s="2" t="n">
        <v>26.32</v>
      </c>
      <c r="BV872" s="2" t="n">
        <v>0</v>
      </c>
      <c r="BW872" s="2" t="n">
        <v>13.9</v>
      </c>
      <c r="BX872" s="2" t="n">
        <v>32.9</v>
      </c>
      <c r="BY872" s="2" t="n">
        <v>0</v>
      </c>
      <c r="BZ872" s="2" t="n">
        <v>16.78</v>
      </c>
      <c r="CA872" s="2" t="n">
        <v>35.78</v>
      </c>
      <c r="CB872" s="2" t="n">
        <v>0</v>
      </c>
      <c r="CC872" s="2" t="n">
        <v>19.96</v>
      </c>
      <c r="CD872" s="2" t="n">
        <v>38.96</v>
      </c>
      <c r="CE872" s="2" t="n">
        <v>0</v>
      </c>
      <c r="CF872" s="2" t="n">
        <v>28.78</v>
      </c>
      <c r="CG872" s="2" t="n">
        <v>47.78</v>
      </c>
      <c r="CH872" s="2" t="n">
        <v>0</v>
      </c>
      <c r="CI872" s="2" t="n">
        <v>35.3</v>
      </c>
      <c r="CJ872" s="2" t="n">
        <v>54.3</v>
      </c>
      <c r="CK872" s="2" t="n">
        <v>0</v>
      </c>
      <c r="CL872" s="2" t="n">
        <v>43.33</v>
      </c>
      <c r="CM872" s="2" t="n">
        <v>62.33</v>
      </c>
      <c r="CN872" s="2" t="n">
        <v>0</v>
      </c>
      <c r="CO872" s="2" t="n">
        <v>53.27</v>
      </c>
      <c r="CP872" s="2" t="n">
        <v>72.27</v>
      </c>
      <c r="CQ872" s="2" t="n">
        <v>0</v>
      </c>
      <c r="CR872" s="2" t="n">
        <v>62.85</v>
      </c>
      <c r="CS872" s="2" t="n">
        <v>81.84999999999999</v>
      </c>
      <c r="CT872" s="2" t="n">
        <v>0</v>
      </c>
      <c r="CU872" s="2" t="n">
        <v>68.47</v>
      </c>
      <c r="CV872" s="2" t="n">
        <v>87.47</v>
      </c>
      <c r="CW872" s="2" t="n">
        <v>0</v>
      </c>
      <c r="CX872" s="2" t="n">
        <v>72.45</v>
      </c>
      <c r="CY872" s="2" t="n">
        <v>91.45</v>
      </c>
      <c r="CZ872" s="2" t="n">
        <v>0</v>
      </c>
      <c r="DA872" s="2" t="n">
        <v>75.92</v>
      </c>
      <c r="DB872" s="2" t="n">
        <v>94.92</v>
      </c>
      <c r="DC872" s="2" t="n">
        <v>0</v>
      </c>
      <c r="DD872" s="2" t="n">
        <v>78.18000000000001</v>
      </c>
      <c r="DE872" s="2" t="n">
        <v>97.18000000000001</v>
      </c>
      <c r="DF872" s="2" t="n">
        <v>0</v>
      </c>
      <c r="DG872" s="2" t="n">
        <v>79.58</v>
      </c>
      <c r="DH872" s="2" t="n">
        <v>98.58</v>
      </c>
      <c r="DI872" s="2" t="n">
        <v>0</v>
      </c>
      <c r="DJ872" s="2" t="n">
        <v>80.45999999999999</v>
      </c>
      <c r="DK872" s="2" t="n">
        <v>99.45999999999999</v>
      </c>
      <c r="DL872" s="2" t="n">
        <v>0</v>
      </c>
      <c r="DM872" s="2" t="n">
        <v>81</v>
      </c>
      <c r="DN872" s="2" t="n">
        <v>100</v>
      </c>
      <c r="DO872" s="2" t="n">
        <v>0</v>
      </c>
      <c r="DP872" s="2" t="n">
        <v>81</v>
      </c>
      <c r="DQ872" s="2" t="n">
        <v>100</v>
      </c>
      <c r="DR872" s="2" t="n">
        <v>0</v>
      </c>
      <c r="DS872" s="2" t="n">
        <v>81</v>
      </c>
      <c r="DT872" s="2" t="n">
        <v>100</v>
      </c>
      <c r="DU872" s="2" t="n">
        <v>0</v>
      </c>
      <c r="DV872" s="2" t="n">
        <v>81</v>
      </c>
      <c r="DW872" s="2" t="n">
        <v>100</v>
      </c>
      <c r="DX872" s="2" t="n">
        <v>0</v>
      </c>
      <c r="DY872" s="2" t="n">
        <v>81</v>
      </c>
      <c r="DZ872" s="2" t="n">
        <v>100</v>
      </c>
      <c r="EA872" s="2" t="n">
        <v>0</v>
      </c>
      <c r="EB872" s="2" t="n">
        <v>81</v>
      </c>
      <c r="EC872" s="2" t="n">
        <v>100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3.93</v>
      </c>
      <c r="BM873" s="2" t="n">
        <v>0</v>
      </c>
      <c r="BN873" s="2" t="n">
        <v>0.17</v>
      </c>
      <c r="BO873" s="2" t="n">
        <v>10.98</v>
      </c>
      <c r="BP873" s="2" t="n">
        <v>0</v>
      </c>
      <c r="BQ873" s="2" t="n">
        <v>3.59</v>
      </c>
      <c r="BR873" s="2" t="n">
        <v>20.95</v>
      </c>
      <c r="BS873" s="2" t="n">
        <v>0</v>
      </c>
      <c r="BT873" s="2" t="n">
        <v>7.32</v>
      </c>
      <c r="BU873" s="2" t="n">
        <v>26.32</v>
      </c>
      <c r="BV873" s="2" t="n">
        <v>0</v>
      </c>
      <c r="BW873" s="2" t="n">
        <v>13.9</v>
      </c>
      <c r="BX873" s="2" t="n">
        <v>32.9</v>
      </c>
      <c r="BY873" s="2" t="n">
        <v>0</v>
      </c>
      <c r="BZ873" s="2" t="n">
        <v>16.78</v>
      </c>
      <c r="CA873" s="2" t="n">
        <v>35.78</v>
      </c>
      <c r="CB873" s="2" t="n">
        <v>0</v>
      </c>
      <c r="CC873" s="2" t="n">
        <v>19.96</v>
      </c>
      <c r="CD873" s="2" t="n">
        <v>38.96</v>
      </c>
      <c r="CE873" s="2" t="n">
        <v>0</v>
      </c>
      <c r="CF873" s="2" t="n">
        <v>28.78</v>
      </c>
      <c r="CG873" s="2" t="n">
        <v>47.78</v>
      </c>
      <c r="CH873" s="2" t="n">
        <v>0</v>
      </c>
      <c r="CI873" s="2" t="n">
        <v>35.3</v>
      </c>
      <c r="CJ873" s="2" t="n">
        <v>54.3</v>
      </c>
      <c r="CK873" s="2" t="n">
        <v>0</v>
      </c>
      <c r="CL873" s="2" t="n">
        <v>43.33</v>
      </c>
      <c r="CM873" s="2" t="n">
        <v>62.33</v>
      </c>
      <c r="CN873" s="2" t="n">
        <v>0</v>
      </c>
      <c r="CO873" s="2" t="n">
        <v>53.27</v>
      </c>
      <c r="CP873" s="2" t="n">
        <v>72.27</v>
      </c>
      <c r="CQ873" s="2" t="n">
        <v>0</v>
      </c>
      <c r="CR873" s="2" t="n">
        <v>62.85</v>
      </c>
      <c r="CS873" s="2" t="n">
        <v>81.84999999999999</v>
      </c>
      <c r="CT873" s="2" t="n">
        <v>0</v>
      </c>
      <c r="CU873" s="2" t="n">
        <v>68.47</v>
      </c>
      <c r="CV873" s="2" t="n">
        <v>87.47</v>
      </c>
      <c r="CW873" s="2" t="n">
        <v>0</v>
      </c>
      <c r="CX873" s="2" t="n">
        <v>72.45</v>
      </c>
      <c r="CY873" s="2" t="n">
        <v>91.45</v>
      </c>
      <c r="CZ873" s="2" t="n">
        <v>0</v>
      </c>
      <c r="DA873" s="2" t="n">
        <v>75.92</v>
      </c>
      <c r="DB873" s="2" t="n">
        <v>94.92</v>
      </c>
      <c r="DC873" s="2" t="n">
        <v>0</v>
      </c>
      <c r="DD873" s="2" t="n">
        <v>78.18000000000001</v>
      </c>
      <c r="DE873" s="2" t="n">
        <v>97.18000000000001</v>
      </c>
      <c r="DF873" s="2" t="n">
        <v>0</v>
      </c>
      <c r="DG873" s="2" t="n">
        <v>79.58</v>
      </c>
      <c r="DH873" s="2" t="n">
        <v>98.58</v>
      </c>
      <c r="DI873" s="2" t="n">
        <v>0</v>
      </c>
      <c r="DJ873" s="2" t="n">
        <v>80.45999999999999</v>
      </c>
      <c r="DK873" s="2" t="n">
        <v>99.45999999999999</v>
      </c>
      <c r="DL873" s="2" t="n">
        <v>0</v>
      </c>
      <c r="DM873" s="2" t="n">
        <v>81</v>
      </c>
      <c r="DN873" s="2" t="n">
        <v>100</v>
      </c>
      <c r="DO873" s="2" t="n">
        <v>0</v>
      </c>
      <c r="DP873" s="2" t="n">
        <v>81</v>
      </c>
      <c r="DQ873" s="2" t="n">
        <v>100</v>
      </c>
      <c r="DR873" s="2" t="n">
        <v>0</v>
      </c>
      <c r="DS873" s="2" t="n">
        <v>81</v>
      </c>
      <c r="DT873" s="2" t="n">
        <v>100</v>
      </c>
      <c r="DU873" s="2" t="n">
        <v>0</v>
      </c>
      <c r="DV873" s="2" t="n">
        <v>81</v>
      </c>
      <c r="DW873" s="2" t="n">
        <v>100</v>
      </c>
      <c r="DX873" s="2" t="n">
        <v>0</v>
      </c>
      <c r="DY873" s="2" t="n">
        <v>81</v>
      </c>
      <c r="DZ873" s="2" t="n">
        <v>100</v>
      </c>
      <c r="EA873" s="2" t="n">
        <v>0</v>
      </c>
      <c r="EB873" s="2" t="n">
        <v>81</v>
      </c>
      <c r="EC873" s="2" t="n">
        <v>100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3.93</v>
      </c>
      <c r="BM874" s="2" t="n">
        <v>0</v>
      </c>
      <c r="BN874" s="2" t="n">
        <v>0.17</v>
      </c>
      <c r="BO874" s="2" t="n">
        <v>10.98</v>
      </c>
      <c r="BP874" s="2" t="n">
        <v>0</v>
      </c>
      <c r="BQ874" s="2" t="n">
        <v>3.59</v>
      </c>
      <c r="BR874" s="2" t="n">
        <v>20.95</v>
      </c>
      <c r="BS874" s="2" t="n">
        <v>0</v>
      </c>
      <c r="BT874" s="2" t="n">
        <v>7.32</v>
      </c>
      <c r="BU874" s="2" t="n">
        <v>26.32</v>
      </c>
      <c r="BV874" s="2" t="n">
        <v>0</v>
      </c>
      <c r="BW874" s="2" t="n">
        <v>13.9</v>
      </c>
      <c r="BX874" s="2" t="n">
        <v>32.9</v>
      </c>
      <c r="BY874" s="2" t="n">
        <v>0</v>
      </c>
      <c r="BZ874" s="2" t="n">
        <v>16.78</v>
      </c>
      <c r="CA874" s="2" t="n">
        <v>35.78</v>
      </c>
      <c r="CB874" s="2" t="n">
        <v>0</v>
      </c>
      <c r="CC874" s="2" t="n">
        <v>19.96</v>
      </c>
      <c r="CD874" s="2" t="n">
        <v>38.96</v>
      </c>
      <c r="CE874" s="2" t="n">
        <v>0</v>
      </c>
      <c r="CF874" s="2" t="n">
        <v>28.78</v>
      </c>
      <c r="CG874" s="2" t="n">
        <v>47.78</v>
      </c>
      <c r="CH874" s="2" t="n">
        <v>0</v>
      </c>
      <c r="CI874" s="2" t="n">
        <v>35.3</v>
      </c>
      <c r="CJ874" s="2" t="n">
        <v>54.3</v>
      </c>
      <c r="CK874" s="2" t="n">
        <v>0</v>
      </c>
      <c r="CL874" s="2" t="n">
        <v>43.33</v>
      </c>
      <c r="CM874" s="2" t="n">
        <v>62.33</v>
      </c>
      <c r="CN874" s="2" t="n">
        <v>0</v>
      </c>
      <c r="CO874" s="2" t="n">
        <v>53.27</v>
      </c>
      <c r="CP874" s="2" t="n">
        <v>72.27</v>
      </c>
      <c r="CQ874" s="2" t="n">
        <v>0</v>
      </c>
      <c r="CR874" s="2" t="n">
        <v>62.85</v>
      </c>
      <c r="CS874" s="2" t="n">
        <v>81.84999999999999</v>
      </c>
      <c r="CT874" s="2" t="n">
        <v>0</v>
      </c>
      <c r="CU874" s="2" t="n">
        <v>68.47</v>
      </c>
      <c r="CV874" s="2" t="n">
        <v>87.47</v>
      </c>
      <c r="CW874" s="2" t="n">
        <v>0</v>
      </c>
      <c r="CX874" s="2" t="n">
        <v>72.45</v>
      </c>
      <c r="CY874" s="2" t="n">
        <v>91.45</v>
      </c>
      <c r="CZ874" s="2" t="n">
        <v>0</v>
      </c>
      <c r="DA874" s="2" t="n">
        <v>75.92</v>
      </c>
      <c r="DB874" s="2" t="n">
        <v>94.92</v>
      </c>
      <c r="DC874" s="2" t="n">
        <v>0</v>
      </c>
      <c r="DD874" s="2" t="n">
        <v>78.18000000000001</v>
      </c>
      <c r="DE874" s="2" t="n">
        <v>97.18000000000001</v>
      </c>
      <c r="DF874" s="2" t="n">
        <v>0</v>
      </c>
      <c r="DG874" s="2" t="n">
        <v>79.58</v>
      </c>
      <c r="DH874" s="2" t="n">
        <v>98.58</v>
      </c>
      <c r="DI874" s="2" t="n">
        <v>0</v>
      </c>
      <c r="DJ874" s="2" t="n">
        <v>80.45999999999999</v>
      </c>
      <c r="DK874" s="2" t="n">
        <v>99.45999999999999</v>
      </c>
      <c r="DL874" s="2" t="n">
        <v>0</v>
      </c>
      <c r="DM874" s="2" t="n">
        <v>81</v>
      </c>
      <c r="DN874" s="2" t="n">
        <v>100</v>
      </c>
      <c r="DO874" s="2" t="n">
        <v>0</v>
      </c>
      <c r="DP874" s="2" t="n">
        <v>81</v>
      </c>
      <c r="DQ874" s="2" t="n">
        <v>100</v>
      </c>
      <c r="DR874" s="2" t="n">
        <v>0</v>
      </c>
      <c r="DS874" s="2" t="n">
        <v>81</v>
      </c>
      <c r="DT874" s="2" t="n">
        <v>100</v>
      </c>
      <c r="DU874" s="2" t="n">
        <v>0</v>
      </c>
      <c r="DV874" s="2" t="n">
        <v>81</v>
      </c>
      <c r="DW874" s="2" t="n">
        <v>100</v>
      </c>
      <c r="DX874" s="2" t="n">
        <v>0</v>
      </c>
      <c r="DY874" s="2" t="n">
        <v>81</v>
      </c>
      <c r="DZ874" s="2" t="n">
        <v>100</v>
      </c>
      <c r="EA874" s="2" t="n">
        <v>0</v>
      </c>
      <c r="EB874" s="2" t="n">
        <v>81</v>
      </c>
      <c r="EC874" s="2" t="n">
        <v>100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3.93</v>
      </c>
      <c r="BM875" s="2" t="n">
        <v>0</v>
      </c>
      <c r="BN875" s="2" t="n">
        <v>0.17</v>
      </c>
      <c r="BO875" s="2" t="n">
        <v>10.98</v>
      </c>
      <c r="BP875" s="2" t="n">
        <v>0</v>
      </c>
      <c r="BQ875" s="2" t="n">
        <v>3.59</v>
      </c>
      <c r="BR875" s="2" t="n">
        <v>20.95</v>
      </c>
      <c r="BS875" s="2" t="n">
        <v>0</v>
      </c>
      <c r="BT875" s="2" t="n">
        <v>7.32</v>
      </c>
      <c r="BU875" s="2" t="n">
        <v>26.32</v>
      </c>
      <c r="BV875" s="2" t="n">
        <v>0</v>
      </c>
      <c r="BW875" s="2" t="n">
        <v>13.9</v>
      </c>
      <c r="BX875" s="2" t="n">
        <v>32.9</v>
      </c>
      <c r="BY875" s="2" t="n">
        <v>0</v>
      </c>
      <c r="BZ875" s="2" t="n">
        <v>16.78</v>
      </c>
      <c r="CA875" s="2" t="n">
        <v>35.78</v>
      </c>
      <c r="CB875" s="2" t="n">
        <v>0</v>
      </c>
      <c r="CC875" s="2" t="n">
        <v>19.96</v>
      </c>
      <c r="CD875" s="2" t="n">
        <v>38.96</v>
      </c>
      <c r="CE875" s="2" t="n">
        <v>0</v>
      </c>
      <c r="CF875" s="2" t="n">
        <v>28.78</v>
      </c>
      <c r="CG875" s="2" t="n">
        <v>47.78</v>
      </c>
      <c r="CH875" s="2" t="n">
        <v>0</v>
      </c>
      <c r="CI875" s="2" t="n">
        <v>35.3</v>
      </c>
      <c r="CJ875" s="2" t="n">
        <v>54.3</v>
      </c>
      <c r="CK875" s="2" t="n">
        <v>0</v>
      </c>
      <c r="CL875" s="2" t="n">
        <v>43.33</v>
      </c>
      <c r="CM875" s="2" t="n">
        <v>62.33</v>
      </c>
      <c r="CN875" s="2" t="n">
        <v>0</v>
      </c>
      <c r="CO875" s="2" t="n">
        <v>53.27</v>
      </c>
      <c r="CP875" s="2" t="n">
        <v>72.27</v>
      </c>
      <c r="CQ875" s="2" t="n">
        <v>0</v>
      </c>
      <c r="CR875" s="2" t="n">
        <v>62.85</v>
      </c>
      <c r="CS875" s="2" t="n">
        <v>81.84999999999999</v>
      </c>
      <c r="CT875" s="2" t="n">
        <v>0</v>
      </c>
      <c r="CU875" s="2" t="n">
        <v>68.47</v>
      </c>
      <c r="CV875" s="2" t="n">
        <v>87.47</v>
      </c>
      <c r="CW875" s="2" t="n">
        <v>0</v>
      </c>
      <c r="CX875" s="2" t="n">
        <v>72.45</v>
      </c>
      <c r="CY875" s="2" t="n">
        <v>91.45</v>
      </c>
      <c r="CZ875" s="2" t="n">
        <v>0</v>
      </c>
      <c r="DA875" s="2" t="n">
        <v>75.92</v>
      </c>
      <c r="DB875" s="2" t="n">
        <v>94.92</v>
      </c>
      <c r="DC875" s="2" t="n">
        <v>0</v>
      </c>
      <c r="DD875" s="2" t="n">
        <v>78.18000000000001</v>
      </c>
      <c r="DE875" s="2" t="n">
        <v>97.18000000000001</v>
      </c>
      <c r="DF875" s="2" t="n">
        <v>0</v>
      </c>
      <c r="DG875" s="2" t="n">
        <v>79.58</v>
      </c>
      <c r="DH875" s="2" t="n">
        <v>98.58</v>
      </c>
      <c r="DI875" s="2" t="n">
        <v>0</v>
      </c>
      <c r="DJ875" s="2" t="n">
        <v>80.45999999999999</v>
      </c>
      <c r="DK875" s="2" t="n">
        <v>99.45999999999999</v>
      </c>
      <c r="DL875" s="2" t="n">
        <v>0</v>
      </c>
      <c r="DM875" s="2" t="n">
        <v>81</v>
      </c>
      <c r="DN875" s="2" t="n">
        <v>100</v>
      </c>
      <c r="DO875" s="2" t="n">
        <v>0</v>
      </c>
      <c r="DP875" s="2" t="n">
        <v>81</v>
      </c>
      <c r="DQ875" s="2" t="n">
        <v>100</v>
      </c>
      <c r="DR875" s="2" t="n">
        <v>0</v>
      </c>
      <c r="DS875" s="2" t="n">
        <v>81</v>
      </c>
      <c r="DT875" s="2" t="n">
        <v>100</v>
      </c>
      <c r="DU875" s="2" t="n">
        <v>0</v>
      </c>
      <c r="DV875" s="2" t="n">
        <v>81</v>
      </c>
      <c r="DW875" s="2" t="n">
        <v>100</v>
      </c>
      <c r="DX875" s="2" t="n">
        <v>0</v>
      </c>
      <c r="DY875" s="2" t="n">
        <v>81</v>
      </c>
      <c r="DZ875" s="2" t="n">
        <v>100</v>
      </c>
      <c r="EA875" s="2" t="n">
        <v>0</v>
      </c>
      <c r="EB875" s="2" t="n">
        <v>81</v>
      </c>
      <c r="EC875" s="2" t="n">
        <v>100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3.93</v>
      </c>
      <c r="BM876" s="2" t="n">
        <v>0</v>
      </c>
      <c r="BN876" s="2" t="n">
        <v>0.17</v>
      </c>
      <c r="BO876" s="2" t="n">
        <v>10.98</v>
      </c>
      <c r="BP876" s="2" t="n">
        <v>0</v>
      </c>
      <c r="BQ876" s="2" t="n">
        <v>3.59</v>
      </c>
      <c r="BR876" s="2" t="n">
        <v>20.95</v>
      </c>
      <c r="BS876" s="2" t="n">
        <v>0</v>
      </c>
      <c r="BT876" s="2" t="n">
        <v>7.32</v>
      </c>
      <c r="BU876" s="2" t="n">
        <v>26.32</v>
      </c>
      <c r="BV876" s="2" t="n">
        <v>0</v>
      </c>
      <c r="BW876" s="2" t="n">
        <v>13.9</v>
      </c>
      <c r="BX876" s="2" t="n">
        <v>32.9</v>
      </c>
      <c r="BY876" s="2" t="n">
        <v>0</v>
      </c>
      <c r="BZ876" s="2" t="n">
        <v>16.78</v>
      </c>
      <c r="CA876" s="2" t="n">
        <v>35.78</v>
      </c>
      <c r="CB876" s="2" t="n">
        <v>0</v>
      </c>
      <c r="CC876" s="2" t="n">
        <v>19.96</v>
      </c>
      <c r="CD876" s="2" t="n">
        <v>38.96</v>
      </c>
      <c r="CE876" s="2" t="n">
        <v>0</v>
      </c>
      <c r="CF876" s="2" t="n">
        <v>28.78</v>
      </c>
      <c r="CG876" s="2" t="n">
        <v>47.78</v>
      </c>
      <c r="CH876" s="2" t="n">
        <v>0</v>
      </c>
      <c r="CI876" s="2" t="n">
        <v>35.3</v>
      </c>
      <c r="CJ876" s="2" t="n">
        <v>54.3</v>
      </c>
      <c r="CK876" s="2" t="n">
        <v>0</v>
      </c>
      <c r="CL876" s="2" t="n">
        <v>43.33</v>
      </c>
      <c r="CM876" s="2" t="n">
        <v>62.33</v>
      </c>
      <c r="CN876" s="2" t="n">
        <v>0</v>
      </c>
      <c r="CO876" s="2" t="n">
        <v>53.27</v>
      </c>
      <c r="CP876" s="2" t="n">
        <v>72.27</v>
      </c>
      <c r="CQ876" s="2" t="n">
        <v>0</v>
      </c>
      <c r="CR876" s="2" t="n">
        <v>62.85</v>
      </c>
      <c r="CS876" s="2" t="n">
        <v>81.84999999999999</v>
      </c>
      <c r="CT876" s="2" t="n">
        <v>0</v>
      </c>
      <c r="CU876" s="2" t="n">
        <v>68.47</v>
      </c>
      <c r="CV876" s="2" t="n">
        <v>87.47</v>
      </c>
      <c r="CW876" s="2" t="n">
        <v>0</v>
      </c>
      <c r="CX876" s="2" t="n">
        <v>72.45</v>
      </c>
      <c r="CY876" s="2" t="n">
        <v>91.45</v>
      </c>
      <c r="CZ876" s="2" t="n">
        <v>0</v>
      </c>
      <c r="DA876" s="2" t="n">
        <v>75.92</v>
      </c>
      <c r="DB876" s="2" t="n">
        <v>94.92</v>
      </c>
      <c r="DC876" s="2" t="n">
        <v>0</v>
      </c>
      <c r="DD876" s="2" t="n">
        <v>78.18000000000001</v>
      </c>
      <c r="DE876" s="2" t="n">
        <v>97.18000000000001</v>
      </c>
      <c r="DF876" s="2" t="n">
        <v>0</v>
      </c>
      <c r="DG876" s="2" t="n">
        <v>79.58</v>
      </c>
      <c r="DH876" s="2" t="n">
        <v>98.58</v>
      </c>
      <c r="DI876" s="2" t="n">
        <v>0</v>
      </c>
      <c r="DJ876" s="2" t="n">
        <v>80.45999999999999</v>
      </c>
      <c r="DK876" s="2" t="n">
        <v>99.45999999999999</v>
      </c>
      <c r="DL876" s="2" t="n">
        <v>0</v>
      </c>
      <c r="DM876" s="2" t="n">
        <v>81</v>
      </c>
      <c r="DN876" s="2" t="n">
        <v>100</v>
      </c>
      <c r="DO876" s="2" t="n">
        <v>0</v>
      </c>
      <c r="DP876" s="2" t="n">
        <v>81</v>
      </c>
      <c r="DQ876" s="2" t="n">
        <v>100</v>
      </c>
      <c r="DR876" s="2" t="n">
        <v>0</v>
      </c>
      <c r="DS876" s="2" t="n">
        <v>81</v>
      </c>
      <c r="DT876" s="2" t="n">
        <v>100</v>
      </c>
      <c r="DU876" s="2" t="n">
        <v>0</v>
      </c>
      <c r="DV876" s="2" t="n">
        <v>81</v>
      </c>
      <c r="DW876" s="2" t="n">
        <v>100</v>
      </c>
      <c r="DX876" s="2" t="n">
        <v>0</v>
      </c>
      <c r="DY876" s="2" t="n">
        <v>81</v>
      </c>
      <c r="DZ876" s="2" t="n">
        <v>100</v>
      </c>
      <c r="EA876" s="2" t="n">
        <v>0</v>
      </c>
      <c r="EB876" s="2" t="n">
        <v>81</v>
      </c>
      <c r="EC876" s="2" t="n">
        <v>100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3.93</v>
      </c>
      <c r="BM877" s="2" t="n">
        <v>0</v>
      </c>
      <c r="BN877" s="2" t="n">
        <v>0.17</v>
      </c>
      <c r="BO877" s="2" t="n">
        <v>10.98</v>
      </c>
      <c r="BP877" s="2" t="n">
        <v>0</v>
      </c>
      <c r="BQ877" s="2" t="n">
        <v>3.59</v>
      </c>
      <c r="BR877" s="2" t="n">
        <v>20.95</v>
      </c>
      <c r="BS877" s="2" t="n">
        <v>0</v>
      </c>
      <c r="BT877" s="2" t="n">
        <v>7.32</v>
      </c>
      <c r="BU877" s="2" t="n">
        <v>26.32</v>
      </c>
      <c r="BV877" s="2" t="n">
        <v>0</v>
      </c>
      <c r="BW877" s="2" t="n">
        <v>13.9</v>
      </c>
      <c r="BX877" s="2" t="n">
        <v>32.9</v>
      </c>
      <c r="BY877" s="2" t="n">
        <v>0</v>
      </c>
      <c r="BZ877" s="2" t="n">
        <v>16.78</v>
      </c>
      <c r="CA877" s="2" t="n">
        <v>35.78</v>
      </c>
      <c r="CB877" s="2" t="n">
        <v>0</v>
      </c>
      <c r="CC877" s="2" t="n">
        <v>19.96</v>
      </c>
      <c r="CD877" s="2" t="n">
        <v>38.96</v>
      </c>
      <c r="CE877" s="2" t="n">
        <v>0</v>
      </c>
      <c r="CF877" s="2" t="n">
        <v>28.78</v>
      </c>
      <c r="CG877" s="2" t="n">
        <v>47.78</v>
      </c>
      <c r="CH877" s="2" t="n">
        <v>0</v>
      </c>
      <c r="CI877" s="2" t="n">
        <v>35.3</v>
      </c>
      <c r="CJ877" s="2" t="n">
        <v>54.3</v>
      </c>
      <c r="CK877" s="2" t="n">
        <v>0</v>
      </c>
      <c r="CL877" s="2" t="n">
        <v>43.33</v>
      </c>
      <c r="CM877" s="2" t="n">
        <v>62.33</v>
      </c>
      <c r="CN877" s="2" t="n">
        <v>0</v>
      </c>
      <c r="CO877" s="2" t="n">
        <v>53.27</v>
      </c>
      <c r="CP877" s="2" t="n">
        <v>72.27</v>
      </c>
      <c r="CQ877" s="2" t="n">
        <v>0</v>
      </c>
      <c r="CR877" s="2" t="n">
        <v>62.85</v>
      </c>
      <c r="CS877" s="2" t="n">
        <v>81.84999999999999</v>
      </c>
      <c r="CT877" s="2" t="n">
        <v>0</v>
      </c>
      <c r="CU877" s="2" t="n">
        <v>68.47</v>
      </c>
      <c r="CV877" s="2" t="n">
        <v>87.47</v>
      </c>
      <c r="CW877" s="2" t="n">
        <v>0</v>
      </c>
      <c r="CX877" s="2" t="n">
        <v>72.45</v>
      </c>
      <c r="CY877" s="2" t="n">
        <v>91.45</v>
      </c>
      <c r="CZ877" s="2" t="n">
        <v>0</v>
      </c>
      <c r="DA877" s="2" t="n">
        <v>75.92</v>
      </c>
      <c r="DB877" s="2" t="n">
        <v>94.92</v>
      </c>
      <c r="DC877" s="2" t="n">
        <v>0</v>
      </c>
      <c r="DD877" s="2" t="n">
        <v>78.18000000000001</v>
      </c>
      <c r="DE877" s="2" t="n">
        <v>97.18000000000001</v>
      </c>
      <c r="DF877" s="2" t="n">
        <v>0</v>
      </c>
      <c r="DG877" s="2" t="n">
        <v>79.58</v>
      </c>
      <c r="DH877" s="2" t="n">
        <v>98.58</v>
      </c>
      <c r="DI877" s="2" t="n">
        <v>0</v>
      </c>
      <c r="DJ877" s="2" t="n">
        <v>80.45999999999999</v>
      </c>
      <c r="DK877" s="2" t="n">
        <v>99.45999999999999</v>
      </c>
      <c r="DL877" s="2" t="n">
        <v>0</v>
      </c>
      <c r="DM877" s="2" t="n">
        <v>81</v>
      </c>
      <c r="DN877" s="2" t="n">
        <v>100</v>
      </c>
      <c r="DO877" s="2" t="n">
        <v>0</v>
      </c>
      <c r="DP877" s="2" t="n">
        <v>81</v>
      </c>
      <c r="DQ877" s="2" t="n">
        <v>100</v>
      </c>
      <c r="DR877" s="2" t="n">
        <v>0</v>
      </c>
      <c r="DS877" s="2" t="n">
        <v>81</v>
      </c>
      <c r="DT877" s="2" t="n">
        <v>100</v>
      </c>
      <c r="DU877" s="2" t="n">
        <v>0</v>
      </c>
      <c r="DV877" s="2" t="n">
        <v>81</v>
      </c>
      <c r="DW877" s="2" t="n">
        <v>100</v>
      </c>
      <c r="DX877" s="2" t="n">
        <v>0</v>
      </c>
      <c r="DY877" s="2" t="n">
        <v>81</v>
      </c>
      <c r="DZ877" s="2" t="n">
        <v>100</v>
      </c>
      <c r="EA877" s="2" t="n">
        <v>0</v>
      </c>
      <c r="EB877" s="2" t="n">
        <v>81</v>
      </c>
      <c r="EC877" s="2" t="n">
        <v>100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3.93</v>
      </c>
      <c r="BM878" s="2" t="n">
        <v>0</v>
      </c>
      <c r="BN878" s="2" t="n">
        <v>0.17</v>
      </c>
      <c r="BO878" s="2" t="n">
        <v>10.98</v>
      </c>
      <c r="BP878" s="2" t="n">
        <v>0</v>
      </c>
      <c r="BQ878" s="2" t="n">
        <v>3.59</v>
      </c>
      <c r="BR878" s="2" t="n">
        <v>20.95</v>
      </c>
      <c r="BS878" s="2" t="n">
        <v>0</v>
      </c>
      <c r="BT878" s="2" t="n">
        <v>7.32</v>
      </c>
      <c r="BU878" s="2" t="n">
        <v>26.32</v>
      </c>
      <c r="BV878" s="2" t="n">
        <v>0</v>
      </c>
      <c r="BW878" s="2" t="n">
        <v>13.9</v>
      </c>
      <c r="BX878" s="2" t="n">
        <v>32.9</v>
      </c>
      <c r="BY878" s="2" t="n">
        <v>0</v>
      </c>
      <c r="BZ878" s="2" t="n">
        <v>16.78</v>
      </c>
      <c r="CA878" s="2" t="n">
        <v>35.78</v>
      </c>
      <c r="CB878" s="2" t="n">
        <v>0</v>
      </c>
      <c r="CC878" s="2" t="n">
        <v>19.96</v>
      </c>
      <c r="CD878" s="2" t="n">
        <v>38.96</v>
      </c>
      <c r="CE878" s="2" t="n">
        <v>0</v>
      </c>
      <c r="CF878" s="2" t="n">
        <v>28.78</v>
      </c>
      <c r="CG878" s="2" t="n">
        <v>47.78</v>
      </c>
      <c r="CH878" s="2" t="n">
        <v>0</v>
      </c>
      <c r="CI878" s="2" t="n">
        <v>35.3</v>
      </c>
      <c r="CJ878" s="2" t="n">
        <v>54.3</v>
      </c>
      <c r="CK878" s="2" t="n">
        <v>0</v>
      </c>
      <c r="CL878" s="2" t="n">
        <v>43.33</v>
      </c>
      <c r="CM878" s="2" t="n">
        <v>62.33</v>
      </c>
      <c r="CN878" s="2" t="n">
        <v>0</v>
      </c>
      <c r="CO878" s="2" t="n">
        <v>53.27</v>
      </c>
      <c r="CP878" s="2" t="n">
        <v>72.27</v>
      </c>
      <c r="CQ878" s="2" t="n">
        <v>0</v>
      </c>
      <c r="CR878" s="2" t="n">
        <v>62.85</v>
      </c>
      <c r="CS878" s="2" t="n">
        <v>81.84999999999999</v>
      </c>
      <c r="CT878" s="2" t="n">
        <v>0</v>
      </c>
      <c r="CU878" s="2" t="n">
        <v>68.47</v>
      </c>
      <c r="CV878" s="2" t="n">
        <v>87.47</v>
      </c>
      <c r="CW878" s="2" t="n">
        <v>0</v>
      </c>
      <c r="CX878" s="2" t="n">
        <v>72.45</v>
      </c>
      <c r="CY878" s="2" t="n">
        <v>91.45</v>
      </c>
      <c r="CZ878" s="2" t="n">
        <v>0</v>
      </c>
      <c r="DA878" s="2" t="n">
        <v>75.92</v>
      </c>
      <c r="DB878" s="2" t="n">
        <v>94.92</v>
      </c>
      <c r="DC878" s="2" t="n">
        <v>0</v>
      </c>
      <c r="DD878" s="2" t="n">
        <v>78.18000000000001</v>
      </c>
      <c r="DE878" s="2" t="n">
        <v>97.18000000000001</v>
      </c>
      <c r="DF878" s="2" t="n">
        <v>0</v>
      </c>
      <c r="DG878" s="2" t="n">
        <v>79.58</v>
      </c>
      <c r="DH878" s="2" t="n">
        <v>98.58</v>
      </c>
      <c r="DI878" s="2" t="n">
        <v>0</v>
      </c>
      <c r="DJ878" s="2" t="n">
        <v>80.45999999999999</v>
      </c>
      <c r="DK878" s="2" t="n">
        <v>99.45999999999999</v>
      </c>
      <c r="DL878" s="2" t="n">
        <v>0</v>
      </c>
      <c r="DM878" s="2" t="n">
        <v>81</v>
      </c>
      <c r="DN878" s="2" t="n">
        <v>100</v>
      </c>
      <c r="DO878" s="2" t="n">
        <v>0</v>
      </c>
      <c r="DP878" s="2" t="n">
        <v>81</v>
      </c>
      <c r="DQ878" s="2" t="n">
        <v>100</v>
      </c>
      <c r="DR878" s="2" t="n">
        <v>0</v>
      </c>
      <c r="DS878" s="2" t="n">
        <v>81</v>
      </c>
      <c r="DT878" s="2" t="n">
        <v>100</v>
      </c>
      <c r="DU878" s="2" t="n">
        <v>0</v>
      </c>
      <c r="DV878" s="2" t="n">
        <v>81</v>
      </c>
      <c r="DW878" s="2" t="n">
        <v>100</v>
      </c>
      <c r="DX878" s="2" t="n">
        <v>0</v>
      </c>
      <c r="DY878" s="2" t="n">
        <v>81</v>
      </c>
      <c r="DZ878" s="2" t="n">
        <v>100</v>
      </c>
      <c r="EA878" s="2" t="n">
        <v>0</v>
      </c>
      <c r="EB878" s="2" t="n">
        <v>81</v>
      </c>
      <c r="EC878" s="2" t="n">
        <v>100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3.93</v>
      </c>
      <c r="BM879" s="2" t="n">
        <v>0</v>
      </c>
      <c r="BN879" s="2" t="n">
        <v>0.17</v>
      </c>
      <c r="BO879" s="2" t="n">
        <v>10.98</v>
      </c>
      <c r="BP879" s="2" t="n">
        <v>0</v>
      </c>
      <c r="BQ879" s="2" t="n">
        <v>3.59</v>
      </c>
      <c r="BR879" s="2" t="n">
        <v>20.95</v>
      </c>
      <c r="BS879" s="2" t="n">
        <v>0</v>
      </c>
      <c r="BT879" s="2" t="n">
        <v>7.32</v>
      </c>
      <c r="BU879" s="2" t="n">
        <v>26.32</v>
      </c>
      <c r="BV879" s="2" t="n">
        <v>0</v>
      </c>
      <c r="BW879" s="2" t="n">
        <v>13.9</v>
      </c>
      <c r="BX879" s="2" t="n">
        <v>32.9</v>
      </c>
      <c r="BY879" s="2" t="n">
        <v>0</v>
      </c>
      <c r="BZ879" s="2" t="n">
        <v>16.78</v>
      </c>
      <c r="CA879" s="2" t="n">
        <v>35.78</v>
      </c>
      <c r="CB879" s="2" t="n">
        <v>0</v>
      </c>
      <c r="CC879" s="2" t="n">
        <v>19.96</v>
      </c>
      <c r="CD879" s="2" t="n">
        <v>38.96</v>
      </c>
      <c r="CE879" s="2" t="n">
        <v>0</v>
      </c>
      <c r="CF879" s="2" t="n">
        <v>28.78</v>
      </c>
      <c r="CG879" s="2" t="n">
        <v>47.78</v>
      </c>
      <c r="CH879" s="2" t="n">
        <v>0</v>
      </c>
      <c r="CI879" s="2" t="n">
        <v>35.3</v>
      </c>
      <c r="CJ879" s="2" t="n">
        <v>54.3</v>
      </c>
      <c r="CK879" s="2" t="n">
        <v>0</v>
      </c>
      <c r="CL879" s="2" t="n">
        <v>43.33</v>
      </c>
      <c r="CM879" s="2" t="n">
        <v>62.33</v>
      </c>
      <c r="CN879" s="2" t="n">
        <v>0</v>
      </c>
      <c r="CO879" s="2" t="n">
        <v>53.27</v>
      </c>
      <c r="CP879" s="2" t="n">
        <v>72.27</v>
      </c>
      <c r="CQ879" s="2" t="n">
        <v>0</v>
      </c>
      <c r="CR879" s="2" t="n">
        <v>62.85</v>
      </c>
      <c r="CS879" s="2" t="n">
        <v>81.84999999999999</v>
      </c>
      <c r="CT879" s="2" t="n">
        <v>0</v>
      </c>
      <c r="CU879" s="2" t="n">
        <v>68.47</v>
      </c>
      <c r="CV879" s="2" t="n">
        <v>87.47</v>
      </c>
      <c r="CW879" s="2" t="n">
        <v>0</v>
      </c>
      <c r="CX879" s="2" t="n">
        <v>72.45</v>
      </c>
      <c r="CY879" s="2" t="n">
        <v>91.45</v>
      </c>
      <c r="CZ879" s="2" t="n">
        <v>0</v>
      </c>
      <c r="DA879" s="2" t="n">
        <v>75.92</v>
      </c>
      <c r="DB879" s="2" t="n">
        <v>94.92</v>
      </c>
      <c r="DC879" s="2" t="n">
        <v>0</v>
      </c>
      <c r="DD879" s="2" t="n">
        <v>78.18000000000001</v>
      </c>
      <c r="DE879" s="2" t="n">
        <v>97.18000000000001</v>
      </c>
      <c r="DF879" s="2" t="n">
        <v>0</v>
      </c>
      <c r="DG879" s="2" t="n">
        <v>79.58</v>
      </c>
      <c r="DH879" s="2" t="n">
        <v>98.58</v>
      </c>
      <c r="DI879" s="2" t="n">
        <v>0</v>
      </c>
      <c r="DJ879" s="2" t="n">
        <v>80.45999999999999</v>
      </c>
      <c r="DK879" s="2" t="n">
        <v>99.45999999999999</v>
      </c>
      <c r="DL879" s="2" t="n">
        <v>0</v>
      </c>
      <c r="DM879" s="2" t="n">
        <v>81</v>
      </c>
      <c r="DN879" s="2" t="n">
        <v>100</v>
      </c>
      <c r="DO879" s="2" t="n">
        <v>0</v>
      </c>
      <c r="DP879" s="2" t="n">
        <v>81</v>
      </c>
      <c r="DQ879" s="2" t="n">
        <v>100</v>
      </c>
      <c r="DR879" s="2" t="n">
        <v>0</v>
      </c>
      <c r="DS879" s="2" t="n">
        <v>81</v>
      </c>
      <c r="DT879" s="2" t="n">
        <v>100</v>
      </c>
      <c r="DU879" s="2" t="n">
        <v>0</v>
      </c>
      <c r="DV879" s="2" t="n">
        <v>81</v>
      </c>
      <c r="DW879" s="2" t="n">
        <v>100</v>
      </c>
      <c r="DX879" s="2" t="n">
        <v>0</v>
      </c>
      <c r="DY879" s="2" t="n">
        <v>81</v>
      </c>
      <c r="DZ879" s="2" t="n">
        <v>100</v>
      </c>
      <c r="EA879" s="2" t="n">
        <v>0</v>
      </c>
      <c r="EB879" s="2" t="n">
        <v>81</v>
      </c>
      <c r="EC879" s="2" t="n">
        <v>100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3.93</v>
      </c>
      <c r="BM880" s="2" t="n">
        <v>0</v>
      </c>
      <c r="BN880" s="2" t="n">
        <v>0.17</v>
      </c>
      <c r="BO880" s="2" t="n">
        <v>10.98</v>
      </c>
      <c r="BP880" s="2" t="n">
        <v>0</v>
      </c>
      <c r="BQ880" s="2" t="n">
        <v>3.59</v>
      </c>
      <c r="BR880" s="2" t="n">
        <v>20.95</v>
      </c>
      <c r="BS880" s="2" t="n">
        <v>0</v>
      </c>
      <c r="BT880" s="2" t="n">
        <v>7.32</v>
      </c>
      <c r="BU880" s="2" t="n">
        <v>26.32</v>
      </c>
      <c r="BV880" s="2" t="n">
        <v>0</v>
      </c>
      <c r="BW880" s="2" t="n">
        <v>13.9</v>
      </c>
      <c r="BX880" s="2" t="n">
        <v>32.9</v>
      </c>
      <c r="BY880" s="2" t="n">
        <v>0</v>
      </c>
      <c r="BZ880" s="2" t="n">
        <v>16.78</v>
      </c>
      <c r="CA880" s="2" t="n">
        <v>35.78</v>
      </c>
      <c r="CB880" s="2" t="n">
        <v>0</v>
      </c>
      <c r="CC880" s="2" t="n">
        <v>19.96</v>
      </c>
      <c r="CD880" s="2" t="n">
        <v>38.96</v>
      </c>
      <c r="CE880" s="2" t="n">
        <v>0</v>
      </c>
      <c r="CF880" s="2" t="n">
        <v>28.78</v>
      </c>
      <c r="CG880" s="2" t="n">
        <v>47.78</v>
      </c>
      <c r="CH880" s="2" t="n">
        <v>0</v>
      </c>
      <c r="CI880" s="2" t="n">
        <v>35.3</v>
      </c>
      <c r="CJ880" s="2" t="n">
        <v>54.3</v>
      </c>
      <c r="CK880" s="2" t="n">
        <v>0</v>
      </c>
      <c r="CL880" s="2" t="n">
        <v>43.33</v>
      </c>
      <c r="CM880" s="2" t="n">
        <v>62.33</v>
      </c>
      <c r="CN880" s="2" t="n">
        <v>0</v>
      </c>
      <c r="CO880" s="2" t="n">
        <v>53.27</v>
      </c>
      <c r="CP880" s="2" t="n">
        <v>72.27</v>
      </c>
      <c r="CQ880" s="2" t="n">
        <v>0</v>
      </c>
      <c r="CR880" s="2" t="n">
        <v>62.85</v>
      </c>
      <c r="CS880" s="2" t="n">
        <v>81.84999999999999</v>
      </c>
      <c r="CT880" s="2" t="n">
        <v>0</v>
      </c>
      <c r="CU880" s="2" t="n">
        <v>68.47</v>
      </c>
      <c r="CV880" s="2" t="n">
        <v>87.47</v>
      </c>
      <c r="CW880" s="2" t="n">
        <v>0</v>
      </c>
      <c r="CX880" s="2" t="n">
        <v>72.45</v>
      </c>
      <c r="CY880" s="2" t="n">
        <v>91.45</v>
      </c>
      <c r="CZ880" s="2" t="n">
        <v>0</v>
      </c>
      <c r="DA880" s="2" t="n">
        <v>75.92</v>
      </c>
      <c r="DB880" s="2" t="n">
        <v>94.92</v>
      </c>
      <c r="DC880" s="2" t="n">
        <v>0</v>
      </c>
      <c r="DD880" s="2" t="n">
        <v>78.18000000000001</v>
      </c>
      <c r="DE880" s="2" t="n">
        <v>97.18000000000001</v>
      </c>
      <c r="DF880" s="2" t="n">
        <v>0</v>
      </c>
      <c r="DG880" s="2" t="n">
        <v>79.58</v>
      </c>
      <c r="DH880" s="2" t="n">
        <v>98.58</v>
      </c>
      <c r="DI880" s="2" t="n">
        <v>0</v>
      </c>
      <c r="DJ880" s="2" t="n">
        <v>80.45999999999999</v>
      </c>
      <c r="DK880" s="2" t="n">
        <v>99.45999999999999</v>
      </c>
      <c r="DL880" s="2" t="n">
        <v>0</v>
      </c>
      <c r="DM880" s="2" t="n">
        <v>81</v>
      </c>
      <c r="DN880" s="2" t="n">
        <v>100</v>
      </c>
      <c r="DO880" s="2" t="n">
        <v>0</v>
      </c>
      <c r="DP880" s="2" t="n">
        <v>81</v>
      </c>
      <c r="DQ880" s="2" t="n">
        <v>100</v>
      </c>
      <c r="DR880" s="2" t="n">
        <v>0</v>
      </c>
      <c r="DS880" s="2" t="n">
        <v>81</v>
      </c>
      <c r="DT880" s="2" t="n">
        <v>100</v>
      </c>
      <c r="DU880" s="2" t="n">
        <v>0</v>
      </c>
      <c r="DV880" s="2" t="n">
        <v>81</v>
      </c>
      <c r="DW880" s="2" t="n">
        <v>100</v>
      </c>
      <c r="DX880" s="2" t="n">
        <v>0</v>
      </c>
      <c r="DY880" s="2" t="n">
        <v>81</v>
      </c>
      <c r="DZ880" s="2" t="n">
        <v>100</v>
      </c>
      <c r="EA880" s="2" t="n">
        <v>0</v>
      </c>
      <c r="EB880" s="2" t="n">
        <v>81</v>
      </c>
      <c r="EC880" s="2" t="n">
        <v>100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3.93</v>
      </c>
      <c r="BM881" s="2" t="n">
        <v>0</v>
      </c>
      <c r="BN881" s="2" t="n">
        <v>0.17</v>
      </c>
      <c r="BO881" s="2" t="n">
        <v>10.98</v>
      </c>
      <c r="BP881" s="2" t="n">
        <v>0</v>
      </c>
      <c r="BQ881" s="2" t="n">
        <v>3.59</v>
      </c>
      <c r="BR881" s="2" t="n">
        <v>20.95</v>
      </c>
      <c r="BS881" s="2" t="n">
        <v>0</v>
      </c>
      <c r="BT881" s="2" t="n">
        <v>7.32</v>
      </c>
      <c r="BU881" s="2" t="n">
        <v>26.32</v>
      </c>
      <c r="BV881" s="2" t="n">
        <v>0</v>
      </c>
      <c r="BW881" s="2" t="n">
        <v>13.9</v>
      </c>
      <c r="BX881" s="2" t="n">
        <v>32.9</v>
      </c>
      <c r="BY881" s="2" t="n">
        <v>0</v>
      </c>
      <c r="BZ881" s="2" t="n">
        <v>16.78</v>
      </c>
      <c r="CA881" s="2" t="n">
        <v>35.78</v>
      </c>
      <c r="CB881" s="2" t="n">
        <v>0</v>
      </c>
      <c r="CC881" s="2" t="n">
        <v>19.96</v>
      </c>
      <c r="CD881" s="2" t="n">
        <v>38.96</v>
      </c>
      <c r="CE881" s="2" t="n">
        <v>0</v>
      </c>
      <c r="CF881" s="2" t="n">
        <v>28.78</v>
      </c>
      <c r="CG881" s="2" t="n">
        <v>47.78</v>
      </c>
      <c r="CH881" s="2" t="n">
        <v>0</v>
      </c>
      <c r="CI881" s="2" t="n">
        <v>35.3</v>
      </c>
      <c r="CJ881" s="2" t="n">
        <v>54.3</v>
      </c>
      <c r="CK881" s="2" t="n">
        <v>0</v>
      </c>
      <c r="CL881" s="2" t="n">
        <v>43.33</v>
      </c>
      <c r="CM881" s="2" t="n">
        <v>62.33</v>
      </c>
      <c r="CN881" s="2" t="n">
        <v>0</v>
      </c>
      <c r="CO881" s="2" t="n">
        <v>53.27</v>
      </c>
      <c r="CP881" s="2" t="n">
        <v>72.27</v>
      </c>
      <c r="CQ881" s="2" t="n">
        <v>0</v>
      </c>
      <c r="CR881" s="2" t="n">
        <v>62.85</v>
      </c>
      <c r="CS881" s="2" t="n">
        <v>81.84999999999999</v>
      </c>
      <c r="CT881" s="2" t="n">
        <v>0</v>
      </c>
      <c r="CU881" s="2" t="n">
        <v>68.47</v>
      </c>
      <c r="CV881" s="2" t="n">
        <v>87.47</v>
      </c>
      <c r="CW881" s="2" t="n">
        <v>0</v>
      </c>
      <c r="CX881" s="2" t="n">
        <v>72.45</v>
      </c>
      <c r="CY881" s="2" t="n">
        <v>91.45</v>
      </c>
      <c r="CZ881" s="2" t="n">
        <v>0</v>
      </c>
      <c r="DA881" s="2" t="n">
        <v>75.92</v>
      </c>
      <c r="DB881" s="2" t="n">
        <v>94.92</v>
      </c>
      <c r="DC881" s="2" t="n">
        <v>0</v>
      </c>
      <c r="DD881" s="2" t="n">
        <v>78.18000000000001</v>
      </c>
      <c r="DE881" s="2" t="n">
        <v>97.18000000000001</v>
      </c>
      <c r="DF881" s="2" t="n">
        <v>0</v>
      </c>
      <c r="DG881" s="2" t="n">
        <v>79.58</v>
      </c>
      <c r="DH881" s="2" t="n">
        <v>98.58</v>
      </c>
      <c r="DI881" s="2" t="n">
        <v>0</v>
      </c>
      <c r="DJ881" s="2" t="n">
        <v>80.45999999999999</v>
      </c>
      <c r="DK881" s="2" t="n">
        <v>99.45999999999999</v>
      </c>
      <c r="DL881" s="2" t="n">
        <v>0</v>
      </c>
      <c r="DM881" s="2" t="n">
        <v>81</v>
      </c>
      <c r="DN881" s="2" t="n">
        <v>100</v>
      </c>
      <c r="DO881" s="2" t="n">
        <v>0</v>
      </c>
      <c r="DP881" s="2" t="n">
        <v>81</v>
      </c>
      <c r="DQ881" s="2" t="n">
        <v>100</v>
      </c>
      <c r="DR881" s="2" t="n">
        <v>0</v>
      </c>
      <c r="DS881" s="2" t="n">
        <v>81</v>
      </c>
      <c r="DT881" s="2" t="n">
        <v>100</v>
      </c>
      <c r="DU881" s="2" t="n">
        <v>0</v>
      </c>
      <c r="DV881" s="2" t="n">
        <v>81</v>
      </c>
      <c r="DW881" s="2" t="n">
        <v>100</v>
      </c>
      <c r="DX881" s="2" t="n">
        <v>0</v>
      </c>
      <c r="DY881" s="2" t="n">
        <v>81</v>
      </c>
      <c r="DZ881" s="2" t="n">
        <v>100</v>
      </c>
      <c r="EA881" s="2" t="n">
        <v>0</v>
      </c>
      <c r="EB881" s="2" t="n">
        <v>81</v>
      </c>
      <c r="EC881" s="2" t="n">
        <v>100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3.93</v>
      </c>
      <c r="BM882" s="2" t="n">
        <v>0</v>
      </c>
      <c r="BN882" s="2" t="n">
        <v>0.17</v>
      </c>
      <c r="BO882" s="2" t="n">
        <v>10.98</v>
      </c>
      <c r="BP882" s="2" t="n">
        <v>0</v>
      </c>
      <c r="BQ882" s="2" t="n">
        <v>3.59</v>
      </c>
      <c r="BR882" s="2" t="n">
        <v>20.95</v>
      </c>
      <c r="BS882" s="2" t="n">
        <v>0</v>
      </c>
      <c r="BT882" s="2" t="n">
        <v>7.32</v>
      </c>
      <c r="BU882" s="2" t="n">
        <v>26.32</v>
      </c>
      <c r="BV882" s="2" t="n">
        <v>0</v>
      </c>
      <c r="BW882" s="2" t="n">
        <v>13.9</v>
      </c>
      <c r="BX882" s="2" t="n">
        <v>32.9</v>
      </c>
      <c r="BY882" s="2" t="n">
        <v>0</v>
      </c>
      <c r="BZ882" s="2" t="n">
        <v>16.78</v>
      </c>
      <c r="CA882" s="2" t="n">
        <v>35.78</v>
      </c>
      <c r="CB882" s="2" t="n">
        <v>0</v>
      </c>
      <c r="CC882" s="2" t="n">
        <v>19.96</v>
      </c>
      <c r="CD882" s="2" t="n">
        <v>38.96</v>
      </c>
      <c r="CE882" s="2" t="n">
        <v>0</v>
      </c>
      <c r="CF882" s="2" t="n">
        <v>28.78</v>
      </c>
      <c r="CG882" s="2" t="n">
        <v>47.78</v>
      </c>
      <c r="CH882" s="2" t="n">
        <v>0</v>
      </c>
      <c r="CI882" s="2" t="n">
        <v>35.3</v>
      </c>
      <c r="CJ882" s="2" t="n">
        <v>54.3</v>
      </c>
      <c r="CK882" s="2" t="n">
        <v>0</v>
      </c>
      <c r="CL882" s="2" t="n">
        <v>43.33</v>
      </c>
      <c r="CM882" s="2" t="n">
        <v>62.33</v>
      </c>
      <c r="CN882" s="2" t="n">
        <v>0</v>
      </c>
      <c r="CO882" s="2" t="n">
        <v>53.27</v>
      </c>
      <c r="CP882" s="2" t="n">
        <v>72.27</v>
      </c>
      <c r="CQ882" s="2" t="n">
        <v>0</v>
      </c>
      <c r="CR882" s="2" t="n">
        <v>62.85</v>
      </c>
      <c r="CS882" s="2" t="n">
        <v>81.84999999999999</v>
      </c>
      <c r="CT882" s="2" t="n">
        <v>0</v>
      </c>
      <c r="CU882" s="2" t="n">
        <v>68.47</v>
      </c>
      <c r="CV882" s="2" t="n">
        <v>87.47</v>
      </c>
      <c r="CW882" s="2" t="n">
        <v>0</v>
      </c>
      <c r="CX882" s="2" t="n">
        <v>72.45</v>
      </c>
      <c r="CY882" s="2" t="n">
        <v>91.45</v>
      </c>
      <c r="CZ882" s="2" t="n">
        <v>0</v>
      </c>
      <c r="DA882" s="2" t="n">
        <v>75.92</v>
      </c>
      <c r="DB882" s="2" t="n">
        <v>94.92</v>
      </c>
      <c r="DC882" s="2" t="n">
        <v>0</v>
      </c>
      <c r="DD882" s="2" t="n">
        <v>78.18000000000001</v>
      </c>
      <c r="DE882" s="2" t="n">
        <v>97.18000000000001</v>
      </c>
      <c r="DF882" s="2" t="n">
        <v>0</v>
      </c>
      <c r="DG882" s="2" t="n">
        <v>79.58</v>
      </c>
      <c r="DH882" s="2" t="n">
        <v>98.58</v>
      </c>
      <c r="DI882" s="2" t="n">
        <v>0</v>
      </c>
      <c r="DJ882" s="2" t="n">
        <v>80.45999999999999</v>
      </c>
      <c r="DK882" s="2" t="n">
        <v>99.45999999999999</v>
      </c>
      <c r="DL882" s="2" t="n">
        <v>0</v>
      </c>
      <c r="DM882" s="2" t="n">
        <v>81</v>
      </c>
      <c r="DN882" s="2" t="n">
        <v>100</v>
      </c>
      <c r="DO882" s="2" t="n">
        <v>0</v>
      </c>
      <c r="DP882" s="2" t="n">
        <v>81</v>
      </c>
      <c r="DQ882" s="2" t="n">
        <v>100</v>
      </c>
      <c r="DR882" s="2" t="n">
        <v>0</v>
      </c>
      <c r="DS882" s="2" t="n">
        <v>81</v>
      </c>
      <c r="DT882" s="2" t="n">
        <v>100</v>
      </c>
      <c r="DU882" s="2" t="n">
        <v>0</v>
      </c>
      <c r="DV882" s="2" t="n">
        <v>81</v>
      </c>
      <c r="DW882" s="2" t="n">
        <v>100</v>
      </c>
      <c r="DX882" s="2" t="n">
        <v>0</v>
      </c>
      <c r="DY882" s="2" t="n">
        <v>81</v>
      </c>
      <c r="DZ882" s="2" t="n">
        <v>100</v>
      </c>
      <c r="EA882" s="2" t="n">
        <v>0</v>
      </c>
      <c r="EB882" s="2" t="n">
        <v>81</v>
      </c>
      <c r="EC882" s="2" t="n">
        <v>100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5.56</v>
      </c>
      <c r="CA883" s="2" t="n">
        <v>5.56</v>
      </c>
      <c r="CB883" s="2" t="n">
        <v>0</v>
      </c>
      <c r="CC883" s="2" t="n">
        <v>17.78</v>
      </c>
      <c r="CD883" s="2" t="n">
        <v>17.78</v>
      </c>
      <c r="CE883" s="2" t="n">
        <v>0</v>
      </c>
      <c r="CF883" s="2" t="n">
        <v>29.44</v>
      </c>
      <c r="CG883" s="2" t="n">
        <v>29.44</v>
      </c>
      <c r="CH883" s="2" t="n">
        <v>0</v>
      </c>
      <c r="CI883" s="2" t="n">
        <v>40.56</v>
      </c>
      <c r="CJ883" s="2" t="n">
        <v>40.56</v>
      </c>
      <c r="CK883" s="2" t="n">
        <v>0</v>
      </c>
      <c r="CL883" s="2" t="n">
        <v>52.78</v>
      </c>
      <c r="CM883" s="2" t="n">
        <v>52.78</v>
      </c>
      <c r="CN883" s="2" t="n">
        <v>0</v>
      </c>
      <c r="CO883" s="2" t="n">
        <v>65</v>
      </c>
      <c r="CP883" s="2" t="n">
        <v>65</v>
      </c>
      <c r="CQ883" s="2" t="n">
        <v>0</v>
      </c>
      <c r="CR883" s="2" t="n">
        <v>77.22</v>
      </c>
      <c r="CS883" s="2" t="n">
        <v>77.22</v>
      </c>
      <c r="CT883" s="2" t="n">
        <v>0</v>
      </c>
      <c r="CU883" s="2" t="n">
        <v>88.89</v>
      </c>
      <c r="CV883" s="2" t="n">
        <v>88.89</v>
      </c>
      <c r="CW883" s="2" t="n">
        <v>0</v>
      </c>
      <c r="CX883" s="2" t="n">
        <v>100</v>
      </c>
      <c r="CY883" s="2" t="n">
        <v>100</v>
      </c>
      <c r="CZ883" s="2" t="n">
        <v>0</v>
      </c>
      <c r="DA883" s="2" t="n">
        <v>100</v>
      </c>
      <c r="DB883" s="2" t="n">
        <v>100</v>
      </c>
      <c r="DC883" s="2" t="n">
        <v>0</v>
      </c>
      <c r="DD883" s="2" t="n">
        <v>100</v>
      </c>
      <c r="DE883" s="2" t="n">
        <v>100</v>
      </c>
      <c r="DF883" s="2" t="n">
        <v>0</v>
      </c>
      <c r="DG883" s="2" t="n">
        <v>100</v>
      </c>
      <c r="DH883" s="2" t="n">
        <v>100</v>
      </c>
      <c r="DI883" s="2" t="n">
        <v>0</v>
      </c>
      <c r="DJ883" s="2" t="n">
        <v>100</v>
      </c>
      <c r="DK883" s="2" t="n">
        <v>100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5.56</v>
      </c>
      <c r="CA884" s="2" t="n">
        <v>5.56</v>
      </c>
      <c r="CB884" s="2" t="n">
        <v>0</v>
      </c>
      <c r="CC884" s="2" t="n">
        <v>17.78</v>
      </c>
      <c r="CD884" s="2" t="n">
        <v>17.78</v>
      </c>
      <c r="CE884" s="2" t="n">
        <v>0</v>
      </c>
      <c r="CF884" s="2" t="n">
        <v>29.44</v>
      </c>
      <c r="CG884" s="2" t="n">
        <v>29.44</v>
      </c>
      <c r="CH884" s="2" t="n">
        <v>0</v>
      </c>
      <c r="CI884" s="2" t="n">
        <v>40.56</v>
      </c>
      <c r="CJ884" s="2" t="n">
        <v>40.56</v>
      </c>
      <c r="CK884" s="2" t="n">
        <v>0</v>
      </c>
      <c r="CL884" s="2" t="n">
        <v>52.78</v>
      </c>
      <c r="CM884" s="2" t="n">
        <v>52.78</v>
      </c>
      <c r="CN884" s="2" t="n">
        <v>0</v>
      </c>
      <c r="CO884" s="2" t="n">
        <v>65</v>
      </c>
      <c r="CP884" s="2" t="n">
        <v>65</v>
      </c>
      <c r="CQ884" s="2" t="n">
        <v>0</v>
      </c>
      <c r="CR884" s="2" t="n">
        <v>77.22</v>
      </c>
      <c r="CS884" s="2" t="n">
        <v>77.22</v>
      </c>
      <c r="CT884" s="2" t="n">
        <v>0</v>
      </c>
      <c r="CU884" s="2" t="n">
        <v>88.89</v>
      </c>
      <c r="CV884" s="2" t="n">
        <v>88.89</v>
      </c>
      <c r="CW884" s="2" t="n">
        <v>0</v>
      </c>
      <c r="CX884" s="2" t="n">
        <v>100</v>
      </c>
      <c r="CY884" s="2" t="n">
        <v>100</v>
      </c>
      <c r="CZ884" s="2" t="n">
        <v>0</v>
      </c>
      <c r="DA884" s="2" t="n">
        <v>100</v>
      </c>
      <c r="DB884" s="2" t="n">
        <v>100</v>
      </c>
      <c r="DC884" s="2" t="n">
        <v>0</v>
      </c>
      <c r="DD884" s="2" t="n">
        <v>100</v>
      </c>
      <c r="DE884" s="2" t="n">
        <v>100</v>
      </c>
      <c r="DF884" s="2" t="n">
        <v>0</v>
      </c>
      <c r="DG884" s="2" t="n">
        <v>100</v>
      </c>
      <c r="DH884" s="2" t="n">
        <v>100</v>
      </c>
      <c r="DI884" s="2" t="n">
        <v>0</v>
      </c>
      <c r="DJ884" s="2" t="n">
        <v>100</v>
      </c>
      <c r="DK884" s="2" t="n">
        <v>100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5.56</v>
      </c>
      <c r="CA885" s="2" t="n">
        <v>5.56</v>
      </c>
      <c r="CB885" s="2" t="n">
        <v>0</v>
      </c>
      <c r="CC885" s="2" t="n">
        <v>17.78</v>
      </c>
      <c r="CD885" s="2" t="n">
        <v>17.78</v>
      </c>
      <c r="CE885" s="2" t="n">
        <v>0</v>
      </c>
      <c r="CF885" s="2" t="n">
        <v>29.44</v>
      </c>
      <c r="CG885" s="2" t="n">
        <v>29.44</v>
      </c>
      <c r="CH885" s="2" t="n">
        <v>0</v>
      </c>
      <c r="CI885" s="2" t="n">
        <v>40.56</v>
      </c>
      <c r="CJ885" s="2" t="n">
        <v>40.56</v>
      </c>
      <c r="CK885" s="2" t="n">
        <v>0</v>
      </c>
      <c r="CL885" s="2" t="n">
        <v>52.78</v>
      </c>
      <c r="CM885" s="2" t="n">
        <v>52.78</v>
      </c>
      <c r="CN885" s="2" t="n">
        <v>0</v>
      </c>
      <c r="CO885" s="2" t="n">
        <v>65</v>
      </c>
      <c r="CP885" s="2" t="n">
        <v>65</v>
      </c>
      <c r="CQ885" s="2" t="n">
        <v>0</v>
      </c>
      <c r="CR885" s="2" t="n">
        <v>77.22</v>
      </c>
      <c r="CS885" s="2" t="n">
        <v>77.22</v>
      </c>
      <c r="CT885" s="2" t="n">
        <v>0</v>
      </c>
      <c r="CU885" s="2" t="n">
        <v>88.89</v>
      </c>
      <c r="CV885" s="2" t="n">
        <v>88.89</v>
      </c>
      <c r="CW885" s="2" t="n">
        <v>0</v>
      </c>
      <c r="CX885" s="2" t="n">
        <v>100</v>
      </c>
      <c r="CY885" s="2" t="n">
        <v>100</v>
      </c>
      <c r="CZ885" s="2" t="n">
        <v>0</v>
      </c>
      <c r="DA885" s="2" t="n">
        <v>100</v>
      </c>
      <c r="DB885" s="2" t="n">
        <v>100</v>
      </c>
      <c r="DC885" s="2" t="n">
        <v>0</v>
      </c>
      <c r="DD885" s="2" t="n">
        <v>100</v>
      </c>
      <c r="DE885" s="2" t="n">
        <v>100</v>
      </c>
      <c r="DF885" s="2" t="n">
        <v>0</v>
      </c>
      <c r="DG885" s="2" t="n">
        <v>100</v>
      </c>
      <c r="DH885" s="2" t="n">
        <v>100</v>
      </c>
      <c r="DI885" s="2" t="n">
        <v>0</v>
      </c>
      <c r="DJ885" s="2" t="n">
        <v>100</v>
      </c>
      <c r="DK885" s="2" t="n">
        <v>100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5.56</v>
      </c>
      <c r="CA886" s="2" t="n">
        <v>5.56</v>
      </c>
      <c r="CB886" s="2" t="n">
        <v>0</v>
      </c>
      <c r="CC886" s="2" t="n">
        <v>17.78</v>
      </c>
      <c r="CD886" s="2" t="n">
        <v>17.78</v>
      </c>
      <c r="CE886" s="2" t="n">
        <v>0</v>
      </c>
      <c r="CF886" s="2" t="n">
        <v>29.44</v>
      </c>
      <c r="CG886" s="2" t="n">
        <v>29.44</v>
      </c>
      <c r="CH886" s="2" t="n">
        <v>0</v>
      </c>
      <c r="CI886" s="2" t="n">
        <v>40.56</v>
      </c>
      <c r="CJ886" s="2" t="n">
        <v>40.56</v>
      </c>
      <c r="CK886" s="2" t="n">
        <v>0</v>
      </c>
      <c r="CL886" s="2" t="n">
        <v>52.78</v>
      </c>
      <c r="CM886" s="2" t="n">
        <v>52.78</v>
      </c>
      <c r="CN886" s="2" t="n">
        <v>0</v>
      </c>
      <c r="CO886" s="2" t="n">
        <v>65</v>
      </c>
      <c r="CP886" s="2" t="n">
        <v>65</v>
      </c>
      <c r="CQ886" s="2" t="n">
        <v>0</v>
      </c>
      <c r="CR886" s="2" t="n">
        <v>77.22</v>
      </c>
      <c r="CS886" s="2" t="n">
        <v>77.22</v>
      </c>
      <c r="CT886" s="2" t="n">
        <v>0</v>
      </c>
      <c r="CU886" s="2" t="n">
        <v>88.89</v>
      </c>
      <c r="CV886" s="2" t="n">
        <v>88.89</v>
      </c>
      <c r="CW886" s="2" t="n">
        <v>0</v>
      </c>
      <c r="CX886" s="2" t="n">
        <v>100</v>
      </c>
      <c r="CY886" s="2" t="n">
        <v>100</v>
      </c>
      <c r="CZ886" s="2" t="n">
        <v>0</v>
      </c>
      <c r="DA886" s="2" t="n">
        <v>100</v>
      </c>
      <c r="DB886" s="2" t="n">
        <v>100</v>
      </c>
      <c r="DC886" s="2" t="n">
        <v>0</v>
      </c>
      <c r="DD886" s="2" t="n">
        <v>100</v>
      </c>
      <c r="DE886" s="2" t="n">
        <v>100</v>
      </c>
      <c r="DF886" s="2" t="n">
        <v>0</v>
      </c>
      <c r="DG886" s="2" t="n">
        <v>100</v>
      </c>
      <c r="DH886" s="2" t="n">
        <v>100</v>
      </c>
      <c r="DI886" s="2" t="n">
        <v>0</v>
      </c>
      <c r="DJ886" s="2" t="n">
        <v>100</v>
      </c>
      <c r="DK886" s="2" t="n">
        <v>100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5.56</v>
      </c>
      <c r="CA887" s="2" t="n">
        <v>5.56</v>
      </c>
      <c r="CB887" s="2" t="n">
        <v>0</v>
      </c>
      <c r="CC887" s="2" t="n">
        <v>17.78</v>
      </c>
      <c r="CD887" s="2" t="n">
        <v>17.78</v>
      </c>
      <c r="CE887" s="2" t="n">
        <v>0</v>
      </c>
      <c r="CF887" s="2" t="n">
        <v>29.44</v>
      </c>
      <c r="CG887" s="2" t="n">
        <v>29.44</v>
      </c>
      <c r="CH887" s="2" t="n">
        <v>0</v>
      </c>
      <c r="CI887" s="2" t="n">
        <v>40.56</v>
      </c>
      <c r="CJ887" s="2" t="n">
        <v>40.56</v>
      </c>
      <c r="CK887" s="2" t="n">
        <v>0</v>
      </c>
      <c r="CL887" s="2" t="n">
        <v>52.78</v>
      </c>
      <c r="CM887" s="2" t="n">
        <v>52.78</v>
      </c>
      <c r="CN887" s="2" t="n">
        <v>0</v>
      </c>
      <c r="CO887" s="2" t="n">
        <v>65</v>
      </c>
      <c r="CP887" s="2" t="n">
        <v>65</v>
      </c>
      <c r="CQ887" s="2" t="n">
        <v>0</v>
      </c>
      <c r="CR887" s="2" t="n">
        <v>77.22</v>
      </c>
      <c r="CS887" s="2" t="n">
        <v>77.22</v>
      </c>
      <c r="CT887" s="2" t="n">
        <v>0</v>
      </c>
      <c r="CU887" s="2" t="n">
        <v>88.89</v>
      </c>
      <c r="CV887" s="2" t="n">
        <v>88.89</v>
      </c>
      <c r="CW887" s="2" t="n">
        <v>0</v>
      </c>
      <c r="CX887" s="2" t="n">
        <v>100</v>
      </c>
      <c r="CY887" s="2" t="n">
        <v>100</v>
      </c>
      <c r="CZ887" s="2" t="n">
        <v>0</v>
      </c>
      <c r="DA887" s="2" t="n">
        <v>100</v>
      </c>
      <c r="DB887" s="2" t="n">
        <v>100</v>
      </c>
      <c r="DC887" s="2" t="n">
        <v>0</v>
      </c>
      <c r="DD887" s="2" t="n">
        <v>100</v>
      </c>
      <c r="DE887" s="2" t="n">
        <v>100</v>
      </c>
      <c r="DF887" s="2" t="n">
        <v>0</v>
      </c>
      <c r="DG887" s="2" t="n">
        <v>100</v>
      </c>
      <c r="DH887" s="2" t="n">
        <v>100</v>
      </c>
      <c r="DI887" s="2" t="n">
        <v>0</v>
      </c>
      <c r="DJ887" s="2" t="n">
        <v>100</v>
      </c>
      <c r="DK887" s="2" t="n">
        <v>100</v>
      </c>
      <c r="DL887" s="2" t="n">
        <v>0</v>
      </c>
      <c r="DM887" s="2" t="n">
        <v>100</v>
      </c>
      <c r="DN887" s="2" t="n">
        <v>100</v>
      </c>
      <c r="DO887" s="2" t="n">
        <v>0</v>
      </c>
      <c r="DP887" s="2" t="n">
        <v>100</v>
      </c>
      <c r="DQ887" s="2" t="n">
        <v>100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5.56</v>
      </c>
      <c r="CA888" s="2" t="n">
        <v>5.56</v>
      </c>
      <c r="CB888" s="2" t="n">
        <v>0</v>
      </c>
      <c r="CC888" s="2" t="n">
        <v>17.78</v>
      </c>
      <c r="CD888" s="2" t="n">
        <v>17.78</v>
      </c>
      <c r="CE888" s="2" t="n">
        <v>0</v>
      </c>
      <c r="CF888" s="2" t="n">
        <v>29.44</v>
      </c>
      <c r="CG888" s="2" t="n">
        <v>29.44</v>
      </c>
      <c r="CH888" s="2" t="n">
        <v>0</v>
      </c>
      <c r="CI888" s="2" t="n">
        <v>40.56</v>
      </c>
      <c r="CJ888" s="2" t="n">
        <v>40.56</v>
      </c>
      <c r="CK888" s="2" t="n">
        <v>0</v>
      </c>
      <c r="CL888" s="2" t="n">
        <v>52.78</v>
      </c>
      <c r="CM888" s="2" t="n">
        <v>52.78</v>
      </c>
      <c r="CN888" s="2" t="n">
        <v>0</v>
      </c>
      <c r="CO888" s="2" t="n">
        <v>65</v>
      </c>
      <c r="CP888" s="2" t="n">
        <v>65</v>
      </c>
      <c r="CQ888" s="2" t="n">
        <v>0</v>
      </c>
      <c r="CR888" s="2" t="n">
        <v>77.22</v>
      </c>
      <c r="CS888" s="2" t="n">
        <v>77.22</v>
      </c>
      <c r="CT888" s="2" t="n">
        <v>0</v>
      </c>
      <c r="CU888" s="2" t="n">
        <v>88.89</v>
      </c>
      <c r="CV888" s="2" t="n">
        <v>88.89</v>
      </c>
      <c r="CW888" s="2" t="n">
        <v>0</v>
      </c>
      <c r="CX888" s="2" t="n">
        <v>100</v>
      </c>
      <c r="CY888" s="2" t="n">
        <v>100</v>
      </c>
      <c r="CZ888" s="2" t="n">
        <v>0</v>
      </c>
      <c r="DA888" s="2" t="n">
        <v>100</v>
      </c>
      <c r="DB888" s="2" t="n">
        <v>100</v>
      </c>
      <c r="DC888" s="2" t="n">
        <v>0</v>
      </c>
      <c r="DD888" s="2" t="n">
        <v>100</v>
      </c>
      <c r="DE888" s="2" t="n">
        <v>100</v>
      </c>
      <c r="DF888" s="2" t="n">
        <v>0</v>
      </c>
      <c r="DG888" s="2" t="n">
        <v>100</v>
      </c>
      <c r="DH888" s="2" t="n">
        <v>100</v>
      </c>
      <c r="DI888" s="2" t="n">
        <v>0</v>
      </c>
      <c r="DJ888" s="2" t="n">
        <v>100</v>
      </c>
      <c r="DK888" s="2" t="n">
        <v>100</v>
      </c>
      <c r="DL888" s="2" t="n">
        <v>0</v>
      </c>
      <c r="DM888" s="2" t="n">
        <v>100</v>
      </c>
      <c r="DN888" s="2" t="n">
        <v>100</v>
      </c>
      <c r="DO888" s="2" t="n">
        <v>0</v>
      </c>
      <c r="DP888" s="2" t="n">
        <v>100</v>
      </c>
      <c r="DQ888" s="2" t="n">
        <v>100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5.56</v>
      </c>
      <c r="CA889" s="2" t="n">
        <v>5.56</v>
      </c>
      <c r="CB889" s="2" t="n">
        <v>0</v>
      </c>
      <c r="CC889" s="2" t="n">
        <v>17.78</v>
      </c>
      <c r="CD889" s="2" t="n">
        <v>17.78</v>
      </c>
      <c r="CE889" s="2" t="n">
        <v>0</v>
      </c>
      <c r="CF889" s="2" t="n">
        <v>29.44</v>
      </c>
      <c r="CG889" s="2" t="n">
        <v>29.44</v>
      </c>
      <c r="CH889" s="2" t="n">
        <v>0</v>
      </c>
      <c r="CI889" s="2" t="n">
        <v>40.56</v>
      </c>
      <c r="CJ889" s="2" t="n">
        <v>40.56</v>
      </c>
      <c r="CK889" s="2" t="n">
        <v>0</v>
      </c>
      <c r="CL889" s="2" t="n">
        <v>52.78</v>
      </c>
      <c r="CM889" s="2" t="n">
        <v>52.78</v>
      </c>
      <c r="CN889" s="2" t="n">
        <v>0</v>
      </c>
      <c r="CO889" s="2" t="n">
        <v>65</v>
      </c>
      <c r="CP889" s="2" t="n">
        <v>65</v>
      </c>
      <c r="CQ889" s="2" t="n">
        <v>0</v>
      </c>
      <c r="CR889" s="2" t="n">
        <v>77.22</v>
      </c>
      <c r="CS889" s="2" t="n">
        <v>77.22</v>
      </c>
      <c r="CT889" s="2" t="n">
        <v>0</v>
      </c>
      <c r="CU889" s="2" t="n">
        <v>88.89</v>
      </c>
      <c r="CV889" s="2" t="n">
        <v>88.89</v>
      </c>
      <c r="CW889" s="2" t="n">
        <v>0</v>
      </c>
      <c r="CX889" s="2" t="n">
        <v>100</v>
      </c>
      <c r="CY889" s="2" t="n">
        <v>100</v>
      </c>
      <c r="CZ889" s="2" t="n">
        <v>0</v>
      </c>
      <c r="DA889" s="2" t="n">
        <v>100</v>
      </c>
      <c r="DB889" s="2" t="n">
        <v>100</v>
      </c>
      <c r="DC889" s="2" t="n">
        <v>0</v>
      </c>
      <c r="DD889" s="2" t="n">
        <v>100</v>
      </c>
      <c r="DE889" s="2" t="n">
        <v>100</v>
      </c>
      <c r="DF889" s="2" t="n">
        <v>0</v>
      </c>
      <c r="DG889" s="2" t="n">
        <v>100</v>
      </c>
      <c r="DH889" s="2" t="n">
        <v>100</v>
      </c>
      <c r="DI889" s="2" t="n">
        <v>0</v>
      </c>
      <c r="DJ889" s="2" t="n">
        <v>100</v>
      </c>
      <c r="DK889" s="2" t="n">
        <v>100</v>
      </c>
      <c r="DL889" s="2" t="n">
        <v>0</v>
      </c>
      <c r="DM889" s="2" t="n">
        <v>100</v>
      </c>
      <c r="DN889" s="2" t="n">
        <v>100</v>
      </c>
      <c r="DO889" s="2" t="n">
        <v>0</v>
      </c>
      <c r="DP889" s="2" t="n">
        <v>100</v>
      </c>
      <c r="DQ889" s="2" t="n">
        <v>100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5.56</v>
      </c>
      <c r="CA890" s="2" t="n">
        <v>5.56</v>
      </c>
      <c r="CB890" s="2" t="n">
        <v>0</v>
      </c>
      <c r="CC890" s="2" t="n">
        <v>17.78</v>
      </c>
      <c r="CD890" s="2" t="n">
        <v>17.78</v>
      </c>
      <c r="CE890" s="2" t="n">
        <v>0</v>
      </c>
      <c r="CF890" s="2" t="n">
        <v>29.44</v>
      </c>
      <c r="CG890" s="2" t="n">
        <v>29.44</v>
      </c>
      <c r="CH890" s="2" t="n">
        <v>0</v>
      </c>
      <c r="CI890" s="2" t="n">
        <v>40.56</v>
      </c>
      <c r="CJ890" s="2" t="n">
        <v>40.56</v>
      </c>
      <c r="CK890" s="2" t="n">
        <v>0</v>
      </c>
      <c r="CL890" s="2" t="n">
        <v>52.78</v>
      </c>
      <c r="CM890" s="2" t="n">
        <v>52.78</v>
      </c>
      <c r="CN890" s="2" t="n">
        <v>0</v>
      </c>
      <c r="CO890" s="2" t="n">
        <v>65</v>
      </c>
      <c r="CP890" s="2" t="n">
        <v>65</v>
      </c>
      <c r="CQ890" s="2" t="n">
        <v>0</v>
      </c>
      <c r="CR890" s="2" t="n">
        <v>77.22</v>
      </c>
      <c r="CS890" s="2" t="n">
        <v>77.22</v>
      </c>
      <c r="CT890" s="2" t="n">
        <v>0</v>
      </c>
      <c r="CU890" s="2" t="n">
        <v>88.89</v>
      </c>
      <c r="CV890" s="2" t="n">
        <v>88.89</v>
      </c>
      <c r="CW890" s="2" t="n">
        <v>0</v>
      </c>
      <c r="CX890" s="2" t="n">
        <v>100</v>
      </c>
      <c r="CY890" s="2" t="n">
        <v>100</v>
      </c>
      <c r="CZ890" s="2" t="n">
        <v>0</v>
      </c>
      <c r="DA890" s="2" t="n">
        <v>100</v>
      </c>
      <c r="DB890" s="2" t="n">
        <v>100</v>
      </c>
      <c r="DC890" s="2" t="n">
        <v>0</v>
      </c>
      <c r="DD890" s="2" t="n">
        <v>100</v>
      </c>
      <c r="DE890" s="2" t="n">
        <v>100</v>
      </c>
      <c r="DF890" s="2" t="n">
        <v>0</v>
      </c>
      <c r="DG890" s="2" t="n">
        <v>100</v>
      </c>
      <c r="DH890" s="2" t="n">
        <v>100</v>
      </c>
      <c r="DI890" s="2" t="n">
        <v>0</v>
      </c>
      <c r="DJ890" s="2" t="n">
        <v>100</v>
      </c>
      <c r="DK890" s="2" t="n">
        <v>100</v>
      </c>
      <c r="DL890" s="2" t="n">
        <v>0</v>
      </c>
      <c r="DM890" s="2" t="n">
        <v>100</v>
      </c>
      <c r="DN890" s="2" t="n">
        <v>100</v>
      </c>
      <c r="DO890" s="2" t="n">
        <v>0</v>
      </c>
      <c r="DP890" s="2" t="n">
        <v>100</v>
      </c>
      <c r="DQ890" s="2" t="n">
        <v>100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5.56</v>
      </c>
      <c r="CA891" s="2" t="n">
        <v>5.56</v>
      </c>
      <c r="CB891" s="2" t="n">
        <v>0</v>
      </c>
      <c r="CC891" s="2" t="n">
        <v>17.78</v>
      </c>
      <c r="CD891" s="2" t="n">
        <v>17.78</v>
      </c>
      <c r="CE891" s="2" t="n">
        <v>0</v>
      </c>
      <c r="CF891" s="2" t="n">
        <v>29.44</v>
      </c>
      <c r="CG891" s="2" t="n">
        <v>29.44</v>
      </c>
      <c r="CH891" s="2" t="n">
        <v>0</v>
      </c>
      <c r="CI891" s="2" t="n">
        <v>40.56</v>
      </c>
      <c r="CJ891" s="2" t="n">
        <v>40.56</v>
      </c>
      <c r="CK891" s="2" t="n">
        <v>0</v>
      </c>
      <c r="CL891" s="2" t="n">
        <v>52.78</v>
      </c>
      <c r="CM891" s="2" t="n">
        <v>52.78</v>
      </c>
      <c r="CN891" s="2" t="n">
        <v>0</v>
      </c>
      <c r="CO891" s="2" t="n">
        <v>65</v>
      </c>
      <c r="CP891" s="2" t="n">
        <v>65</v>
      </c>
      <c r="CQ891" s="2" t="n">
        <v>0</v>
      </c>
      <c r="CR891" s="2" t="n">
        <v>77.22</v>
      </c>
      <c r="CS891" s="2" t="n">
        <v>77.22</v>
      </c>
      <c r="CT891" s="2" t="n">
        <v>0</v>
      </c>
      <c r="CU891" s="2" t="n">
        <v>88.89</v>
      </c>
      <c r="CV891" s="2" t="n">
        <v>88.89</v>
      </c>
      <c r="CW891" s="2" t="n">
        <v>0</v>
      </c>
      <c r="CX891" s="2" t="n">
        <v>100</v>
      </c>
      <c r="CY891" s="2" t="n">
        <v>100</v>
      </c>
      <c r="CZ891" s="2" t="n">
        <v>0</v>
      </c>
      <c r="DA891" s="2" t="n">
        <v>100</v>
      </c>
      <c r="DB891" s="2" t="n">
        <v>100</v>
      </c>
      <c r="DC891" s="2" t="n">
        <v>0</v>
      </c>
      <c r="DD891" s="2" t="n">
        <v>100</v>
      </c>
      <c r="DE891" s="2" t="n">
        <v>100</v>
      </c>
      <c r="DF891" s="2" t="n">
        <v>0</v>
      </c>
      <c r="DG891" s="2" t="n">
        <v>100</v>
      </c>
      <c r="DH891" s="2" t="n">
        <v>100</v>
      </c>
      <c r="DI891" s="2" t="n">
        <v>0</v>
      </c>
      <c r="DJ891" s="2" t="n">
        <v>100</v>
      </c>
      <c r="DK891" s="2" t="n">
        <v>100</v>
      </c>
      <c r="DL891" s="2" t="n">
        <v>0</v>
      </c>
      <c r="DM891" s="2" t="n">
        <v>100</v>
      </c>
      <c r="DN891" s="2" t="n">
        <v>100</v>
      </c>
      <c r="DO891" s="2" t="n">
        <v>0</v>
      </c>
      <c r="DP891" s="2" t="n">
        <v>100</v>
      </c>
      <c r="DQ891" s="2" t="n">
        <v>100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5.56</v>
      </c>
      <c r="CA892" s="2" t="n">
        <v>5.56</v>
      </c>
      <c r="CB892" s="2" t="n">
        <v>0</v>
      </c>
      <c r="CC892" s="2" t="n">
        <v>17.78</v>
      </c>
      <c r="CD892" s="2" t="n">
        <v>17.78</v>
      </c>
      <c r="CE892" s="2" t="n">
        <v>0</v>
      </c>
      <c r="CF892" s="2" t="n">
        <v>29.44</v>
      </c>
      <c r="CG892" s="2" t="n">
        <v>29.44</v>
      </c>
      <c r="CH892" s="2" t="n">
        <v>0</v>
      </c>
      <c r="CI892" s="2" t="n">
        <v>40.56</v>
      </c>
      <c r="CJ892" s="2" t="n">
        <v>40.56</v>
      </c>
      <c r="CK892" s="2" t="n">
        <v>0</v>
      </c>
      <c r="CL892" s="2" t="n">
        <v>52.78</v>
      </c>
      <c r="CM892" s="2" t="n">
        <v>52.78</v>
      </c>
      <c r="CN892" s="2" t="n">
        <v>0</v>
      </c>
      <c r="CO892" s="2" t="n">
        <v>65</v>
      </c>
      <c r="CP892" s="2" t="n">
        <v>65</v>
      </c>
      <c r="CQ892" s="2" t="n">
        <v>0</v>
      </c>
      <c r="CR892" s="2" t="n">
        <v>77.22</v>
      </c>
      <c r="CS892" s="2" t="n">
        <v>77.22</v>
      </c>
      <c r="CT892" s="2" t="n">
        <v>0</v>
      </c>
      <c r="CU892" s="2" t="n">
        <v>88.89</v>
      </c>
      <c r="CV892" s="2" t="n">
        <v>88.89</v>
      </c>
      <c r="CW892" s="2" t="n">
        <v>0</v>
      </c>
      <c r="CX892" s="2" t="n">
        <v>100</v>
      </c>
      <c r="CY892" s="2" t="n">
        <v>100</v>
      </c>
      <c r="CZ892" s="2" t="n">
        <v>0</v>
      </c>
      <c r="DA892" s="2" t="n">
        <v>100</v>
      </c>
      <c r="DB892" s="2" t="n">
        <v>100</v>
      </c>
      <c r="DC892" s="2" t="n">
        <v>0</v>
      </c>
      <c r="DD892" s="2" t="n">
        <v>100</v>
      </c>
      <c r="DE892" s="2" t="n">
        <v>100</v>
      </c>
      <c r="DF892" s="2" t="n">
        <v>0</v>
      </c>
      <c r="DG892" s="2" t="n">
        <v>100</v>
      </c>
      <c r="DH892" s="2" t="n">
        <v>100</v>
      </c>
      <c r="DI892" s="2" t="n">
        <v>0</v>
      </c>
      <c r="DJ892" s="2" t="n">
        <v>100</v>
      </c>
      <c r="DK892" s="2" t="n">
        <v>100</v>
      </c>
      <c r="DL892" s="2" t="n">
        <v>0</v>
      </c>
      <c r="DM892" s="2" t="n">
        <v>100</v>
      </c>
      <c r="DN892" s="2" t="n">
        <v>100</v>
      </c>
      <c r="DO892" s="2" t="n">
        <v>0</v>
      </c>
      <c r="DP892" s="2" t="n">
        <v>100</v>
      </c>
      <c r="DQ892" s="2" t="n">
        <v>100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5.56</v>
      </c>
      <c r="CA893" s="2" t="n">
        <v>5.56</v>
      </c>
      <c r="CB893" s="2" t="n">
        <v>0</v>
      </c>
      <c r="CC893" s="2" t="n">
        <v>17.78</v>
      </c>
      <c r="CD893" s="2" t="n">
        <v>17.78</v>
      </c>
      <c r="CE893" s="2" t="n">
        <v>0</v>
      </c>
      <c r="CF893" s="2" t="n">
        <v>29.44</v>
      </c>
      <c r="CG893" s="2" t="n">
        <v>29.44</v>
      </c>
      <c r="CH893" s="2" t="n">
        <v>0</v>
      </c>
      <c r="CI893" s="2" t="n">
        <v>40.56</v>
      </c>
      <c r="CJ893" s="2" t="n">
        <v>40.56</v>
      </c>
      <c r="CK893" s="2" t="n">
        <v>0</v>
      </c>
      <c r="CL893" s="2" t="n">
        <v>52.78</v>
      </c>
      <c r="CM893" s="2" t="n">
        <v>52.78</v>
      </c>
      <c r="CN893" s="2" t="n">
        <v>0</v>
      </c>
      <c r="CO893" s="2" t="n">
        <v>65</v>
      </c>
      <c r="CP893" s="2" t="n">
        <v>65</v>
      </c>
      <c r="CQ893" s="2" t="n">
        <v>0</v>
      </c>
      <c r="CR893" s="2" t="n">
        <v>77.22</v>
      </c>
      <c r="CS893" s="2" t="n">
        <v>77.22</v>
      </c>
      <c r="CT893" s="2" t="n">
        <v>0</v>
      </c>
      <c r="CU893" s="2" t="n">
        <v>88.89</v>
      </c>
      <c r="CV893" s="2" t="n">
        <v>88.89</v>
      </c>
      <c r="CW893" s="2" t="n">
        <v>0</v>
      </c>
      <c r="CX893" s="2" t="n">
        <v>100</v>
      </c>
      <c r="CY893" s="2" t="n">
        <v>100</v>
      </c>
      <c r="CZ893" s="2" t="n">
        <v>0</v>
      </c>
      <c r="DA893" s="2" t="n">
        <v>100</v>
      </c>
      <c r="DB893" s="2" t="n">
        <v>100</v>
      </c>
      <c r="DC893" s="2" t="n">
        <v>0</v>
      </c>
      <c r="DD893" s="2" t="n">
        <v>100</v>
      </c>
      <c r="DE893" s="2" t="n">
        <v>100</v>
      </c>
      <c r="DF893" s="2" t="n">
        <v>0</v>
      </c>
      <c r="DG893" s="2" t="n">
        <v>100</v>
      </c>
      <c r="DH893" s="2" t="n">
        <v>100</v>
      </c>
      <c r="DI893" s="2" t="n">
        <v>0</v>
      </c>
      <c r="DJ893" s="2" t="n">
        <v>100</v>
      </c>
      <c r="DK893" s="2" t="n">
        <v>100</v>
      </c>
      <c r="DL893" s="2" t="n">
        <v>0</v>
      </c>
      <c r="DM893" s="2" t="n">
        <v>100</v>
      </c>
      <c r="DN893" s="2" t="n">
        <v>100</v>
      </c>
      <c r="DO893" s="2" t="n">
        <v>0</v>
      </c>
      <c r="DP893" s="2" t="n">
        <v>100</v>
      </c>
      <c r="DQ893" s="2" t="n">
        <v>100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5.56</v>
      </c>
      <c r="CA894" s="2" t="n">
        <v>5.56</v>
      </c>
      <c r="CB894" s="2" t="n">
        <v>0</v>
      </c>
      <c r="CC894" s="2" t="n">
        <v>17.78</v>
      </c>
      <c r="CD894" s="2" t="n">
        <v>17.78</v>
      </c>
      <c r="CE894" s="2" t="n">
        <v>0</v>
      </c>
      <c r="CF894" s="2" t="n">
        <v>29.44</v>
      </c>
      <c r="CG894" s="2" t="n">
        <v>29.44</v>
      </c>
      <c r="CH894" s="2" t="n">
        <v>0</v>
      </c>
      <c r="CI894" s="2" t="n">
        <v>40.56</v>
      </c>
      <c r="CJ894" s="2" t="n">
        <v>40.56</v>
      </c>
      <c r="CK894" s="2" t="n">
        <v>0</v>
      </c>
      <c r="CL894" s="2" t="n">
        <v>52.78</v>
      </c>
      <c r="CM894" s="2" t="n">
        <v>52.78</v>
      </c>
      <c r="CN894" s="2" t="n">
        <v>0</v>
      </c>
      <c r="CO894" s="2" t="n">
        <v>65</v>
      </c>
      <c r="CP894" s="2" t="n">
        <v>65</v>
      </c>
      <c r="CQ894" s="2" t="n">
        <v>0</v>
      </c>
      <c r="CR894" s="2" t="n">
        <v>77.22</v>
      </c>
      <c r="CS894" s="2" t="n">
        <v>77.22</v>
      </c>
      <c r="CT894" s="2" t="n">
        <v>0</v>
      </c>
      <c r="CU894" s="2" t="n">
        <v>88.89</v>
      </c>
      <c r="CV894" s="2" t="n">
        <v>88.89</v>
      </c>
      <c r="CW894" s="2" t="n">
        <v>0</v>
      </c>
      <c r="CX894" s="2" t="n">
        <v>100</v>
      </c>
      <c r="CY894" s="2" t="n">
        <v>100</v>
      </c>
      <c r="CZ894" s="2" t="n">
        <v>0</v>
      </c>
      <c r="DA894" s="2" t="n">
        <v>100</v>
      </c>
      <c r="DB894" s="2" t="n">
        <v>100</v>
      </c>
      <c r="DC894" s="2" t="n">
        <v>0</v>
      </c>
      <c r="DD894" s="2" t="n">
        <v>100</v>
      </c>
      <c r="DE894" s="2" t="n">
        <v>100</v>
      </c>
      <c r="DF894" s="2" t="n">
        <v>0</v>
      </c>
      <c r="DG894" s="2" t="n">
        <v>100</v>
      </c>
      <c r="DH894" s="2" t="n">
        <v>100</v>
      </c>
      <c r="DI894" s="2" t="n">
        <v>0</v>
      </c>
      <c r="DJ894" s="2" t="n">
        <v>100</v>
      </c>
      <c r="DK894" s="2" t="n">
        <v>100</v>
      </c>
      <c r="DL894" s="2" t="n">
        <v>0</v>
      </c>
      <c r="DM894" s="2" t="n">
        <v>100</v>
      </c>
      <c r="DN894" s="2" t="n">
        <v>100</v>
      </c>
      <c r="DO894" s="2" t="n">
        <v>0</v>
      </c>
      <c r="DP894" s="2" t="n">
        <v>100</v>
      </c>
      <c r="DQ894" s="2" t="n">
        <v>100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5.56</v>
      </c>
      <c r="CA895" s="2" t="n">
        <v>5.56</v>
      </c>
      <c r="CB895" s="2" t="n">
        <v>0</v>
      </c>
      <c r="CC895" s="2" t="n">
        <v>17.78</v>
      </c>
      <c r="CD895" s="2" t="n">
        <v>17.78</v>
      </c>
      <c r="CE895" s="2" t="n">
        <v>0</v>
      </c>
      <c r="CF895" s="2" t="n">
        <v>29.44</v>
      </c>
      <c r="CG895" s="2" t="n">
        <v>29.44</v>
      </c>
      <c r="CH895" s="2" t="n">
        <v>0</v>
      </c>
      <c r="CI895" s="2" t="n">
        <v>40.56</v>
      </c>
      <c r="CJ895" s="2" t="n">
        <v>40.56</v>
      </c>
      <c r="CK895" s="2" t="n">
        <v>0</v>
      </c>
      <c r="CL895" s="2" t="n">
        <v>52.78</v>
      </c>
      <c r="CM895" s="2" t="n">
        <v>52.78</v>
      </c>
      <c r="CN895" s="2" t="n">
        <v>0</v>
      </c>
      <c r="CO895" s="2" t="n">
        <v>65</v>
      </c>
      <c r="CP895" s="2" t="n">
        <v>65</v>
      </c>
      <c r="CQ895" s="2" t="n">
        <v>0</v>
      </c>
      <c r="CR895" s="2" t="n">
        <v>77.22</v>
      </c>
      <c r="CS895" s="2" t="n">
        <v>77.22</v>
      </c>
      <c r="CT895" s="2" t="n">
        <v>0</v>
      </c>
      <c r="CU895" s="2" t="n">
        <v>88.89</v>
      </c>
      <c r="CV895" s="2" t="n">
        <v>88.89</v>
      </c>
      <c r="CW895" s="2" t="n">
        <v>0</v>
      </c>
      <c r="CX895" s="2" t="n">
        <v>100</v>
      </c>
      <c r="CY895" s="2" t="n">
        <v>100</v>
      </c>
      <c r="CZ895" s="2" t="n">
        <v>0</v>
      </c>
      <c r="DA895" s="2" t="n">
        <v>100</v>
      </c>
      <c r="DB895" s="2" t="n">
        <v>100</v>
      </c>
      <c r="DC895" s="2" t="n">
        <v>0</v>
      </c>
      <c r="DD895" s="2" t="n">
        <v>100</v>
      </c>
      <c r="DE895" s="2" t="n">
        <v>100</v>
      </c>
      <c r="DF895" s="2" t="n">
        <v>0</v>
      </c>
      <c r="DG895" s="2" t="n">
        <v>100</v>
      </c>
      <c r="DH895" s="2" t="n">
        <v>100</v>
      </c>
      <c r="DI895" s="2" t="n">
        <v>0</v>
      </c>
      <c r="DJ895" s="2" t="n">
        <v>100</v>
      </c>
      <c r="DK895" s="2" t="n">
        <v>100</v>
      </c>
      <c r="DL895" s="2" t="n">
        <v>0</v>
      </c>
      <c r="DM895" s="2" t="n">
        <v>100</v>
      </c>
      <c r="DN895" s="2" t="n">
        <v>100</v>
      </c>
      <c r="DO895" s="2" t="n">
        <v>0</v>
      </c>
      <c r="DP895" s="2" t="n">
        <v>100</v>
      </c>
      <c r="DQ895" s="2" t="n">
        <v>100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5.56</v>
      </c>
      <c r="CA896" s="2" t="n">
        <v>5.56</v>
      </c>
      <c r="CB896" s="2" t="n">
        <v>0</v>
      </c>
      <c r="CC896" s="2" t="n">
        <v>17.78</v>
      </c>
      <c r="CD896" s="2" t="n">
        <v>17.78</v>
      </c>
      <c r="CE896" s="2" t="n">
        <v>0</v>
      </c>
      <c r="CF896" s="2" t="n">
        <v>29.44</v>
      </c>
      <c r="CG896" s="2" t="n">
        <v>29.44</v>
      </c>
      <c r="CH896" s="2" t="n">
        <v>0</v>
      </c>
      <c r="CI896" s="2" t="n">
        <v>40.56</v>
      </c>
      <c r="CJ896" s="2" t="n">
        <v>40.56</v>
      </c>
      <c r="CK896" s="2" t="n">
        <v>0</v>
      </c>
      <c r="CL896" s="2" t="n">
        <v>52.78</v>
      </c>
      <c r="CM896" s="2" t="n">
        <v>52.78</v>
      </c>
      <c r="CN896" s="2" t="n">
        <v>0</v>
      </c>
      <c r="CO896" s="2" t="n">
        <v>65</v>
      </c>
      <c r="CP896" s="2" t="n">
        <v>65</v>
      </c>
      <c r="CQ896" s="2" t="n">
        <v>0</v>
      </c>
      <c r="CR896" s="2" t="n">
        <v>77.22</v>
      </c>
      <c r="CS896" s="2" t="n">
        <v>77.22</v>
      </c>
      <c r="CT896" s="2" t="n">
        <v>0</v>
      </c>
      <c r="CU896" s="2" t="n">
        <v>88.89</v>
      </c>
      <c r="CV896" s="2" t="n">
        <v>88.89</v>
      </c>
      <c r="CW896" s="2" t="n">
        <v>0</v>
      </c>
      <c r="CX896" s="2" t="n">
        <v>100</v>
      </c>
      <c r="CY896" s="2" t="n">
        <v>100</v>
      </c>
      <c r="CZ896" s="2" t="n">
        <v>0</v>
      </c>
      <c r="DA896" s="2" t="n">
        <v>100</v>
      </c>
      <c r="DB896" s="2" t="n">
        <v>100</v>
      </c>
      <c r="DC896" s="2" t="n">
        <v>0</v>
      </c>
      <c r="DD896" s="2" t="n">
        <v>100</v>
      </c>
      <c r="DE896" s="2" t="n">
        <v>100</v>
      </c>
      <c r="DF896" s="2" t="n">
        <v>0</v>
      </c>
      <c r="DG896" s="2" t="n">
        <v>100</v>
      </c>
      <c r="DH896" s="2" t="n">
        <v>100</v>
      </c>
      <c r="DI896" s="2" t="n">
        <v>0</v>
      </c>
      <c r="DJ896" s="2" t="n">
        <v>100</v>
      </c>
      <c r="DK896" s="2" t="n">
        <v>100</v>
      </c>
      <c r="DL896" s="2" t="n">
        <v>0</v>
      </c>
      <c r="DM896" s="2" t="n">
        <v>100</v>
      </c>
      <c r="DN896" s="2" t="n">
        <v>100</v>
      </c>
      <c r="DO896" s="2" t="n">
        <v>0</v>
      </c>
      <c r="DP896" s="2" t="n">
        <v>100</v>
      </c>
      <c r="DQ896" s="2" t="n">
        <v>100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5.56</v>
      </c>
      <c r="CA897" s="2" t="n">
        <v>5.56</v>
      </c>
      <c r="CB897" s="2" t="n">
        <v>0</v>
      </c>
      <c r="CC897" s="2" t="n">
        <v>17.78</v>
      </c>
      <c r="CD897" s="2" t="n">
        <v>17.78</v>
      </c>
      <c r="CE897" s="2" t="n">
        <v>0</v>
      </c>
      <c r="CF897" s="2" t="n">
        <v>29.44</v>
      </c>
      <c r="CG897" s="2" t="n">
        <v>29.44</v>
      </c>
      <c r="CH897" s="2" t="n">
        <v>0</v>
      </c>
      <c r="CI897" s="2" t="n">
        <v>40.56</v>
      </c>
      <c r="CJ897" s="2" t="n">
        <v>40.56</v>
      </c>
      <c r="CK897" s="2" t="n">
        <v>0</v>
      </c>
      <c r="CL897" s="2" t="n">
        <v>52.78</v>
      </c>
      <c r="CM897" s="2" t="n">
        <v>52.78</v>
      </c>
      <c r="CN897" s="2" t="n">
        <v>0</v>
      </c>
      <c r="CO897" s="2" t="n">
        <v>65</v>
      </c>
      <c r="CP897" s="2" t="n">
        <v>65</v>
      </c>
      <c r="CQ897" s="2" t="n">
        <v>0</v>
      </c>
      <c r="CR897" s="2" t="n">
        <v>77.22</v>
      </c>
      <c r="CS897" s="2" t="n">
        <v>77.22</v>
      </c>
      <c r="CT897" s="2" t="n">
        <v>0</v>
      </c>
      <c r="CU897" s="2" t="n">
        <v>88.89</v>
      </c>
      <c r="CV897" s="2" t="n">
        <v>88.89</v>
      </c>
      <c r="CW897" s="2" t="n">
        <v>0</v>
      </c>
      <c r="CX897" s="2" t="n">
        <v>100</v>
      </c>
      <c r="CY897" s="2" t="n">
        <v>100</v>
      </c>
      <c r="CZ897" s="2" t="n">
        <v>0</v>
      </c>
      <c r="DA897" s="2" t="n">
        <v>100</v>
      </c>
      <c r="DB897" s="2" t="n">
        <v>100</v>
      </c>
      <c r="DC897" s="2" t="n">
        <v>0</v>
      </c>
      <c r="DD897" s="2" t="n">
        <v>100</v>
      </c>
      <c r="DE897" s="2" t="n">
        <v>100</v>
      </c>
      <c r="DF897" s="2" t="n">
        <v>0</v>
      </c>
      <c r="DG897" s="2" t="n">
        <v>100</v>
      </c>
      <c r="DH897" s="2" t="n">
        <v>100</v>
      </c>
      <c r="DI897" s="2" t="n">
        <v>0</v>
      </c>
      <c r="DJ897" s="2" t="n">
        <v>100</v>
      </c>
      <c r="DK897" s="2" t="n">
        <v>100</v>
      </c>
      <c r="DL897" s="2" t="n">
        <v>0</v>
      </c>
      <c r="DM897" s="2" t="n">
        <v>100</v>
      </c>
      <c r="DN897" s="2" t="n">
        <v>100</v>
      </c>
      <c r="DO897" s="2" t="n">
        <v>0</v>
      </c>
      <c r="DP897" s="2" t="n">
        <v>100</v>
      </c>
      <c r="DQ897" s="2" t="n">
        <v>100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5.56</v>
      </c>
      <c r="CA898" s="2" t="n">
        <v>5.56</v>
      </c>
      <c r="CB898" s="2" t="n">
        <v>0</v>
      </c>
      <c r="CC898" s="2" t="n">
        <v>17.78</v>
      </c>
      <c r="CD898" s="2" t="n">
        <v>17.78</v>
      </c>
      <c r="CE898" s="2" t="n">
        <v>0</v>
      </c>
      <c r="CF898" s="2" t="n">
        <v>29.44</v>
      </c>
      <c r="CG898" s="2" t="n">
        <v>29.44</v>
      </c>
      <c r="CH898" s="2" t="n">
        <v>0</v>
      </c>
      <c r="CI898" s="2" t="n">
        <v>40.56</v>
      </c>
      <c r="CJ898" s="2" t="n">
        <v>40.56</v>
      </c>
      <c r="CK898" s="2" t="n">
        <v>0</v>
      </c>
      <c r="CL898" s="2" t="n">
        <v>52.78</v>
      </c>
      <c r="CM898" s="2" t="n">
        <v>52.78</v>
      </c>
      <c r="CN898" s="2" t="n">
        <v>0</v>
      </c>
      <c r="CO898" s="2" t="n">
        <v>65</v>
      </c>
      <c r="CP898" s="2" t="n">
        <v>65</v>
      </c>
      <c r="CQ898" s="2" t="n">
        <v>0</v>
      </c>
      <c r="CR898" s="2" t="n">
        <v>77.22</v>
      </c>
      <c r="CS898" s="2" t="n">
        <v>77.22</v>
      </c>
      <c r="CT898" s="2" t="n">
        <v>0</v>
      </c>
      <c r="CU898" s="2" t="n">
        <v>88.89</v>
      </c>
      <c r="CV898" s="2" t="n">
        <v>88.89</v>
      </c>
      <c r="CW898" s="2" t="n">
        <v>0</v>
      </c>
      <c r="CX898" s="2" t="n">
        <v>100</v>
      </c>
      <c r="CY898" s="2" t="n">
        <v>100</v>
      </c>
      <c r="CZ898" s="2" t="n">
        <v>0</v>
      </c>
      <c r="DA898" s="2" t="n">
        <v>100</v>
      </c>
      <c r="DB898" s="2" t="n">
        <v>100</v>
      </c>
      <c r="DC898" s="2" t="n">
        <v>0</v>
      </c>
      <c r="DD898" s="2" t="n">
        <v>100</v>
      </c>
      <c r="DE898" s="2" t="n">
        <v>100</v>
      </c>
      <c r="DF898" s="2" t="n">
        <v>0</v>
      </c>
      <c r="DG898" s="2" t="n">
        <v>100</v>
      </c>
      <c r="DH898" s="2" t="n">
        <v>100</v>
      </c>
      <c r="DI898" s="2" t="n">
        <v>0</v>
      </c>
      <c r="DJ898" s="2" t="n">
        <v>100</v>
      </c>
      <c r="DK898" s="2" t="n">
        <v>100</v>
      </c>
      <c r="DL898" s="2" t="n">
        <v>0</v>
      </c>
      <c r="DM898" s="2" t="n">
        <v>100</v>
      </c>
      <c r="DN898" s="2" t="n">
        <v>100</v>
      </c>
      <c r="DO898" s="2" t="n">
        <v>0</v>
      </c>
      <c r="DP898" s="2" t="n">
        <v>100</v>
      </c>
      <c r="DQ898" s="2" t="n">
        <v>100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5.56</v>
      </c>
      <c r="CA899" s="2" t="n">
        <v>5.56</v>
      </c>
      <c r="CB899" s="2" t="n">
        <v>0</v>
      </c>
      <c r="CC899" s="2" t="n">
        <v>17.78</v>
      </c>
      <c r="CD899" s="2" t="n">
        <v>17.78</v>
      </c>
      <c r="CE899" s="2" t="n">
        <v>0</v>
      </c>
      <c r="CF899" s="2" t="n">
        <v>29.44</v>
      </c>
      <c r="CG899" s="2" t="n">
        <v>29.44</v>
      </c>
      <c r="CH899" s="2" t="n">
        <v>0</v>
      </c>
      <c r="CI899" s="2" t="n">
        <v>40.56</v>
      </c>
      <c r="CJ899" s="2" t="n">
        <v>40.56</v>
      </c>
      <c r="CK899" s="2" t="n">
        <v>0</v>
      </c>
      <c r="CL899" s="2" t="n">
        <v>52.78</v>
      </c>
      <c r="CM899" s="2" t="n">
        <v>52.78</v>
      </c>
      <c r="CN899" s="2" t="n">
        <v>0</v>
      </c>
      <c r="CO899" s="2" t="n">
        <v>65</v>
      </c>
      <c r="CP899" s="2" t="n">
        <v>65</v>
      </c>
      <c r="CQ899" s="2" t="n">
        <v>0</v>
      </c>
      <c r="CR899" s="2" t="n">
        <v>77.22</v>
      </c>
      <c r="CS899" s="2" t="n">
        <v>77.22</v>
      </c>
      <c r="CT899" s="2" t="n">
        <v>0</v>
      </c>
      <c r="CU899" s="2" t="n">
        <v>88.89</v>
      </c>
      <c r="CV899" s="2" t="n">
        <v>88.89</v>
      </c>
      <c r="CW899" s="2" t="n">
        <v>0</v>
      </c>
      <c r="CX899" s="2" t="n">
        <v>100</v>
      </c>
      <c r="CY899" s="2" t="n">
        <v>100</v>
      </c>
      <c r="CZ899" s="2" t="n">
        <v>0</v>
      </c>
      <c r="DA899" s="2" t="n">
        <v>100</v>
      </c>
      <c r="DB899" s="2" t="n">
        <v>100</v>
      </c>
      <c r="DC899" s="2" t="n">
        <v>0</v>
      </c>
      <c r="DD899" s="2" t="n">
        <v>100</v>
      </c>
      <c r="DE899" s="2" t="n">
        <v>100</v>
      </c>
      <c r="DF899" s="2" t="n">
        <v>0</v>
      </c>
      <c r="DG899" s="2" t="n">
        <v>100</v>
      </c>
      <c r="DH899" s="2" t="n">
        <v>100</v>
      </c>
      <c r="DI899" s="2" t="n">
        <v>0</v>
      </c>
      <c r="DJ899" s="2" t="n">
        <v>100</v>
      </c>
      <c r="DK899" s="2" t="n">
        <v>100</v>
      </c>
      <c r="DL899" s="2" t="n">
        <v>0</v>
      </c>
      <c r="DM899" s="2" t="n">
        <v>100</v>
      </c>
      <c r="DN899" s="2" t="n">
        <v>100</v>
      </c>
      <c r="DO899" s="2" t="n">
        <v>0</v>
      </c>
      <c r="DP899" s="2" t="n">
        <v>100</v>
      </c>
      <c r="DQ899" s="2" t="n">
        <v>100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5.56</v>
      </c>
      <c r="CA900" s="2" t="n">
        <v>5.56</v>
      </c>
      <c r="CB900" s="2" t="n">
        <v>0</v>
      </c>
      <c r="CC900" s="2" t="n">
        <v>17.78</v>
      </c>
      <c r="CD900" s="2" t="n">
        <v>17.78</v>
      </c>
      <c r="CE900" s="2" t="n">
        <v>0</v>
      </c>
      <c r="CF900" s="2" t="n">
        <v>29.44</v>
      </c>
      <c r="CG900" s="2" t="n">
        <v>29.44</v>
      </c>
      <c r="CH900" s="2" t="n">
        <v>0</v>
      </c>
      <c r="CI900" s="2" t="n">
        <v>40.56</v>
      </c>
      <c r="CJ900" s="2" t="n">
        <v>40.56</v>
      </c>
      <c r="CK900" s="2" t="n">
        <v>0</v>
      </c>
      <c r="CL900" s="2" t="n">
        <v>52.78</v>
      </c>
      <c r="CM900" s="2" t="n">
        <v>52.78</v>
      </c>
      <c r="CN900" s="2" t="n">
        <v>0</v>
      </c>
      <c r="CO900" s="2" t="n">
        <v>65</v>
      </c>
      <c r="CP900" s="2" t="n">
        <v>65</v>
      </c>
      <c r="CQ900" s="2" t="n">
        <v>0</v>
      </c>
      <c r="CR900" s="2" t="n">
        <v>77.22</v>
      </c>
      <c r="CS900" s="2" t="n">
        <v>77.22</v>
      </c>
      <c r="CT900" s="2" t="n">
        <v>0</v>
      </c>
      <c r="CU900" s="2" t="n">
        <v>88.89</v>
      </c>
      <c r="CV900" s="2" t="n">
        <v>88.89</v>
      </c>
      <c r="CW900" s="2" t="n">
        <v>0</v>
      </c>
      <c r="CX900" s="2" t="n">
        <v>100</v>
      </c>
      <c r="CY900" s="2" t="n">
        <v>100</v>
      </c>
      <c r="CZ900" s="2" t="n">
        <v>0</v>
      </c>
      <c r="DA900" s="2" t="n">
        <v>100</v>
      </c>
      <c r="DB900" s="2" t="n">
        <v>100</v>
      </c>
      <c r="DC900" s="2" t="n">
        <v>0</v>
      </c>
      <c r="DD900" s="2" t="n">
        <v>100</v>
      </c>
      <c r="DE900" s="2" t="n">
        <v>100</v>
      </c>
      <c r="DF900" s="2" t="n">
        <v>0</v>
      </c>
      <c r="DG900" s="2" t="n">
        <v>100</v>
      </c>
      <c r="DH900" s="2" t="n">
        <v>100</v>
      </c>
      <c r="DI900" s="2" t="n">
        <v>0</v>
      </c>
      <c r="DJ900" s="2" t="n">
        <v>100</v>
      </c>
      <c r="DK900" s="2" t="n">
        <v>100</v>
      </c>
      <c r="DL900" s="2" t="n">
        <v>0</v>
      </c>
      <c r="DM900" s="2" t="n">
        <v>100</v>
      </c>
      <c r="DN900" s="2" t="n">
        <v>100</v>
      </c>
      <c r="DO900" s="2" t="n">
        <v>0</v>
      </c>
      <c r="DP900" s="2" t="n">
        <v>100</v>
      </c>
      <c r="DQ900" s="2" t="n">
        <v>100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5.56</v>
      </c>
      <c r="CA901" s="2" t="n">
        <v>5.56</v>
      </c>
      <c r="CB901" s="2" t="n">
        <v>0</v>
      </c>
      <c r="CC901" s="2" t="n">
        <v>17.78</v>
      </c>
      <c r="CD901" s="2" t="n">
        <v>17.78</v>
      </c>
      <c r="CE901" s="2" t="n">
        <v>0</v>
      </c>
      <c r="CF901" s="2" t="n">
        <v>29.44</v>
      </c>
      <c r="CG901" s="2" t="n">
        <v>29.44</v>
      </c>
      <c r="CH901" s="2" t="n">
        <v>0</v>
      </c>
      <c r="CI901" s="2" t="n">
        <v>40.56</v>
      </c>
      <c r="CJ901" s="2" t="n">
        <v>40.56</v>
      </c>
      <c r="CK901" s="2" t="n">
        <v>0</v>
      </c>
      <c r="CL901" s="2" t="n">
        <v>52.78</v>
      </c>
      <c r="CM901" s="2" t="n">
        <v>52.78</v>
      </c>
      <c r="CN901" s="2" t="n">
        <v>0</v>
      </c>
      <c r="CO901" s="2" t="n">
        <v>65</v>
      </c>
      <c r="CP901" s="2" t="n">
        <v>65</v>
      </c>
      <c r="CQ901" s="2" t="n">
        <v>0</v>
      </c>
      <c r="CR901" s="2" t="n">
        <v>77.22</v>
      </c>
      <c r="CS901" s="2" t="n">
        <v>77.22</v>
      </c>
      <c r="CT901" s="2" t="n">
        <v>0</v>
      </c>
      <c r="CU901" s="2" t="n">
        <v>88.89</v>
      </c>
      <c r="CV901" s="2" t="n">
        <v>88.89</v>
      </c>
      <c r="CW901" s="2" t="n">
        <v>0</v>
      </c>
      <c r="CX901" s="2" t="n">
        <v>100</v>
      </c>
      <c r="CY901" s="2" t="n">
        <v>100</v>
      </c>
      <c r="CZ901" s="2" t="n">
        <v>0</v>
      </c>
      <c r="DA901" s="2" t="n">
        <v>100</v>
      </c>
      <c r="DB901" s="2" t="n">
        <v>100</v>
      </c>
      <c r="DC901" s="2" t="n">
        <v>0</v>
      </c>
      <c r="DD901" s="2" t="n">
        <v>100</v>
      </c>
      <c r="DE901" s="2" t="n">
        <v>100</v>
      </c>
      <c r="DF901" s="2" t="n">
        <v>0</v>
      </c>
      <c r="DG901" s="2" t="n">
        <v>100</v>
      </c>
      <c r="DH901" s="2" t="n">
        <v>100</v>
      </c>
      <c r="DI901" s="2" t="n">
        <v>0</v>
      </c>
      <c r="DJ901" s="2" t="n">
        <v>100</v>
      </c>
      <c r="DK901" s="2" t="n">
        <v>100</v>
      </c>
      <c r="DL901" s="2" t="n">
        <v>0</v>
      </c>
      <c r="DM901" s="2" t="n">
        <v>100</v>
      </c>
      <c r="DN901" s="2" t="n">
        <v>100</v>
      </c>
      <c r="DO901" s="2" t="n">
        <v>0</v>
      </c>
      <c r="DP901" s="2" t="n">
        <v>100</v>
      </c>
      <c r="DQ901" s="2" t="n">
        <v>100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5.56</v>
      </c>
      <c r="CA902" s="2" t="n">
        <v>5.56</v>
      </c>
      <c r="CB902" s="2" t="n">
        <v>0</v>
      </c>
      <c r="CC902" s="2" t="n">
        <v>17.78</v>
      </c>
      <c r="CD902" s="2" t="n">
        <v>17.78</v>
      </c>
      <c r="CE902" s="2" t="n">
        <v>0</v>
      </c>
      <c r="CF902" s="2" t="n">
        <v>29.44</v>
      </c>
      <c r="CG902" s="2" t="n">
        <v>29.44</v>
      </c>
      <c r="CH902" s="2" t="n">
        <v>0</v>
      </c>
      <c r="CI902" s="2" t="n">
        <v>40.56</v>
      </c>
      <c r="CJ902" s="2" t="n">
        <v>40.56</v>
      </c>
      <c r="CK902" s="2" t="n">
        <v>0</v>
      </c>
      <c r="CL902" s="2" t="n">
        <v>52.78</v>
      </c>
      <c r="CM902" s="2" t="n">
        <v>52.78</v>
      </c>
      <c r="CN902" s="2" t="n">
        <v>0</v>
      </c>
      <c r="CO902" s="2" t="n">
        <v>65</v>
      </c>
      <c r="CP902" s="2" t="n">
        <v>65</v>
      </c>
      <c r="CQ902" s="2" t="n">
        <v>0</v>
      </c>
      <c r="CR902" s="2" t="n">
        <v>77.22</v>
      </c>
      <c r="CS902" s="2" t="n">
        <v>77.22</v>
      </c>
      <c r="CT902" s="2" t="n">
        <v>0</v>
      </c>
      <c r="CU902" s="2" t="n">
        <v>88.89</v>
      </c>
      <c r="CV902" s="2" t="n">
        <v>88.89</v>
      </c>
      <c r="CW902" s="2" t="n">
        <v>0</v>
      </c>
      <c r="CX902" s="2" t="n">
        <v>100</v>
      </c>
      <c r="CY902" s="2" t="n">
        <v>100</v>
      </c>
      <c r="CZ902" s="2" t="n">
        <v>0</v>
      </c>
      <c r="DA902" s="2" t="n">
        <v>100</v>
      </c>
      <c r="DB902" s="2" t="n">
        <v>100</v>
      </c>
      <c r="DC902" s="2" t="n">
        <v>0</v>
      </c>
      <c r="DD902" s="2" t="n">
        <v>100</v>
      </c>
      <c r="DE902" s="2" t="n">
        <v>100</v>
      </c>
      <c r="DF902" s="2" t="n">
        <v>0</v>
      </c>
      <c r="DG902" s="2" t="n">
        <v>100</v>
      </c>
      <c r="DH902" s="2" t="n">
        <v>100</v>
      </c>
      <c r="DI902" s="2" t="n">
        <v>0</v>
      </c>
      <c r="DJ902" s="2" t="n">
        <v>100</v>
      </c>
      <c r="DK902" s="2" t="n">
        <v>100</v>
      </c>
      <c r="DL902" s="2" t="n">
        <v>0</v>
      </c>
      <c r="DM902" s="2" t="n">
        <v>100</v>
      </c>
      <c r="DN902" s="2" t="n">
        <v>100</v>
      </c>
      <c r="DO902" s="2" t="n">
        <v>0</v>
      </c>
      <c r="DP902" s="2" t="n">
        <v>100</v>
      </c>
      <c r="DQ902" s="2" t="n">
        <v>100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5.56</v>
      </c>
      <c r="CA903" s="2" t="n">
        <v>5.56</v>
      </c>
      <c r="CB903" s="2" t="n">
        <v>0</v>
      </c>
      <c r="CC903" s="2" t="n">
        <v>17.78</v>
      </c>
      <c r="CD903" s="2" t="n">
        <v>17.78</v>
      </c>
      <c r="CE903" s="2" t="n">
        <v>0</v>
      </c>
      <c r="CF903" s="2" t="n">
        <v>29.44</v>
      </c>
      <c r="CG903" s="2" t="n">
        <v>29.44</v>
      </c>
      <c r="CH903" s="2" t="n">
        <v>0</v>
      </c>
      <c r="CI903" s="2" t="n">
        <v>40.56</v>
      </c>
      <c r="CJ903" s="2" t="n">
        <v>40.56</v>
      </c>
      <c r="CK903" s="2" t="n">
        <v>0</v>
      </c>
      <c r="CL903" s="2" t="n">
        <v>52.78</v>
      </c>
      <c r="CM903" s="2" t="n">
        <v>52.78</v>
      </c>
      <c r="CN903" s="2" t="n">
        <v>0</v>
      </c>
      <c r="CO903" s="2" t="n">
        <v>65</v>
      </c>
      <c r="CP903" s="2" t="n">
        <v>65</v>
      </c>
      <c r="CQ903" s="2" t="n">
        <v>0</v>
      </c>
      <c r="CR903" s="2" t="n">
        <v>77.22</v>
      </c>
      <c r="CS903" s="2" t="n">
        <v>77.22</v>
      </c>
      <c r="CT903" s="2" t="n">
        <v>0</v>
      </c>
      <c r="CU903" s="2" t="n">
        <v>88.89</v>
      </c>
      <c r="CV903" s="2" t="n">
        <v>88.89</v>
      </c>
      <c r="CW903" s="2" t="n">
        <v>0</v>
      </c>
      <c r="CX903" s="2" t="n">
        <v>100</v>
      </c>
      <c r="CY903" s="2" t="n">
        <v>100</v>
      </c>
      <c r="CZ903" s="2" t="n">
        <v>0</v>
      </c>
      <c r="DA903" s="2" t="n">
        <v>100</v>
      </c>
      <c r="DB903" s="2" t="n">
        <v>100</v>
      </c>
      <c r="DC903" s="2" t="n">
        <v>0</v>
      </c>
      <c r="DD903" s="2" t="n">
        <v>100</v>
      </c>
      <c r="DE903" s="2" t="n">
        <v>100</v>
      </c>
      <c r="DF903" s="2" t="n">
        <v>0</v>
      </c>
      <c r="DG903" s="2" t="n">
        <v>100</v>
      </c>
      <c r="DH903" s="2" t="n">
        <v>100</v>
      </c>
      <c r="DI903" s="2" t="n">
        <v>0</v>
      </c>
      <c r="DJ903" s="2" t="n">
        <v>100</v>
      </c>
      <c r="DK903" s="2" t="n">
        <v>100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23/03/2027</t>
        </is>
      </c>
      <c r="E904" s="2" t="inlineStr">
        <is>
          <t>01/06/2028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1.35</v>
      </c>
      <c r="CD904" s="2" t="n">
        <v>0.93</v>
      </c>
      <c r="CE904" s="2" t="n">
        <v>0</v>
      </c>
      <c r="CF904" s="2" t="n">
        <v>3.75</v>
      </c>
      <c r="CG904" s="2" t="n">
        <v>3.76</v>
      </c>
      <c r="CH904" s="2" t="n">
        <v>0</v>
      </c>
      <c r="CI904" s="2" t="n">
        <v>6.31</v>
      </c>
      <c r="CJ904" s="2" t="n">
        <v>6.31</v>
      </c>
      <c r="CK904" s="2" t="n">
        <v>0</v>
      </c>
      <c r="CL904" s="2" t="n">
        <v>11.5</v>
      </c>
      <c r="CM904" s="2" t="n">
        <v>11.5</v>
      </c>
      <c r="CN904" s="2" t="n">
        <v>0</v>
      </c>
      <c r="CO904" s="2" t="n">
        <v>14.72</v>
      </c>
      <c r="CP904" s="2" t="n">
        <v>14.72</v>
      </c>
      <c r="CQ904" s="2" t="n">
        <v>0</v>
      </c>
      <c r="CR904" s="2" t="n">
        <v>24.44</v>
      </c>
      <c r="CS904" s="2" t="n">
        <v>24.44</v>
      </c>
      <c r="CT904" s="2" t="n">
        <v>0</v>
      </c>
      <c r="CU904" s="2" t="n">
        <v>30.37</v>
      </c>
      <c r="CV904" s="2" t="n">
        <v>30.19</v>
      </c>
      <c r="CW904" s="2" t="n">
        <v>0</v>
      </c>
      <c r="CX904" s="2" t="n">
        <v>37.17</v>
      </c>
      <c r="CY904" s="2" t="n">
        <v>37.91</v>
      </c>
      <c r="CZ904" s="2" t="n">
        <v>0</v>
      </c>
      <c r="DA904" s="2" t="n">
        <v>46.77</v>
      </c>
      <c r="DB904" s="2" t="n">
        <v>46.77</v>
      </c>
      <c r="DC904" s="2" t="n">
        <v>0</v>
      </c>
      <c r="DD904" s="2" t="n">
        <v>53.79</v>
      </c>
      <c r="DE904" s="2" t="n">
        <v>55.63</v>
      </c>
      <c r="DF904" s="2" t="n">
        <v>0</v>
      </c>
      <c r="DG904" s="2" t="n">
        <v>69.01000000000001</v>
      </c>
      <c r="DH904" s="2" t="n">
        <v>69.01000000000001</v>
      </c>
      <c r="DI904" s="2" t="n">
        <v>0</v>
      </c>
      <c r="DJ904" s="2" t="n">
        <v>77.06</v>
      </c>
      <c r="DK904" s="2" t="n">
        <v>77.06</v>
      </c>
      <c r="DL904" s="2" t="n">
        <v>0</v>
      </c>
      <c r="DM904" s="2" t="n">
        <v>88.05</v>
      </c>
      <c r="DN904" s="2" t="n">
        <v>88.05</v>
      </c>
      <c r="DO904" s="2" t="n">
        <v>0</v>
      </c>
      <c r="DP904" s="2" t="n">
        <v>92.95</v>
      </c>
      <c r="DQ904" s="2" t="n">
        <v>92.95</v>
      </c>
      <c r="DR904" s="2" t="n">
        <v>0</v>
      </c>
      <c r="DS904" s="2" t="n">
        <v>99.69</v>
      </c>
      <c r="DT904" s="2" t="n">
        <v>99.69</v>
      </c>
      <c r="DU904" s="2" t="n">
        <v>0</v>
      </c>
      <c r="DV904" s="2" t="n">
        <v>100</v>
      </c>
      <c r="DW904" s="2" t="n">
        <v>100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77.06</v>
      </c>
      <c r="EF904" s="2" t="n">
        <v>77.06</v>
      </c>
      <c r="EG904" s="2" t="n">
        <v>0</v>
      </c>
      <c r="EH904" s="2" t="n">
        <v>88.05</v>
      </c>
      <c r="EI904" s="2" t="n">
        <v>88.05</v>
      </c>
      <c r="EJ904" s="2" t="n">
        <v>0</v>
      </c>
      <c r="EK904" s="2" t="n">
        <v>92.95</v>
      </c>
      <c r="EL904" s="2" t="n">
        <v>92.95</v>
      </c>
      <c r="EM904" s="2" t="n">
        <v>0</v>
      </c>
      <c r="EN904" s="2" t="n">
        <v>99.69</v>
      </c>
      <c r="EO904" s="2" t="n">
        <v>99.69</v>
      </c>
      <c r="EP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23/03/2027</t>
        </is>
      </c>
      <c r="E905" s="2" t="inlineStr">
        <is>
          <t>16/03/2028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4.07</v>
      </c>
      <c r="CD905" s="2" t="n">
        <v>2.71</v>
      </c>
      <c r="CE905" s="2" t="n">
        <v>0</v>
      </c>
      <c r="CF905" s="2" t="n">
        <v>10.39</v>
      </c>
      <c r="CG905" s="2" t="n">
        <v>10.39</v>
      </c>
      <c r="CH905" s="2" t="n">
        <v>0</v>
      </c>
      <c r="CI905" s="2" t="n">
        <v>18.07</v>
      </c>
      <c r="CJ905" s="2" t="n">
        <v>18.07</v>
      </c>
      <c r="CK905" s="2" t="n">
        <v>0</v>
      </c>
      <c r="CL905" s="2" t="n">
        <v>20.79</v>
      </c>
      <c r="CM905" s="2" t="n">
        <v>20.79</v>
      </c>
      <c r="CN905" s="2" t="n">
        <v>0</v>
      </c>
      <c r="CO905" s="2" t="n">
        <v>26.79</v>
      </c>
      <c r="CP905" s="2" t="n">
        <v>26.79</v>
      </c>
      <c r="CQ905" s="2" t="n">
        <v>0</v>
      </c>
      <c r="CR905" s="2" t="n">
        <v>39.45</v>
      </c>
      <c r="CS905" s="2" t="n">
        <v>39.45</v>
      </c>
      <c r="CT905" s="2" t="n">
        <v>0</v>
      </c>
      <c r="CU905" s="2" t="n">
        <v>50.3</v>
      </c>
      <c r="CV905" s="2" t="n">
        <v>50.3</v>
      </c>
      <c r="CW905" s="2" t="n">
        <v>0</v>
      </c>
      <c r="CX905" s="2" t="n">
        <v>60.24</v>
      </c>
      <c r="CY905" s="2" t="n">
        <v>62.95</v>
      </c>
      <c r="CZ905" s="2" t="n">
        <v>0</v>
      </c>
      <c r="DA905" s="2" t="n">
        <v>67.01000000000001</v>
      </c>
      <c r="DB905" s="2" t="n">
        <v>67.01000000000001</v>
      </c>
      <c r="DC905" s="2" t="n">
        <v>0</v>
      </c>
      <c r="DD905" s="2" t="n">
        <v>70.63</v>
      </c>
      <c r="DE905" s="2" t="n">
        <v>70.63</v>
      </c>
      <c r="DF905" s="2" t="n">
        <v>0</v>
      </c>
      <c r="DG905" s="2" t="n">
        <v>85.09</v>
      </c>
      <c r="DH905" s="2" t="n">
        <v>85.09</v>
      </c>
      <c r="DI905" s="2" t="n">
        <v>0</v>
      </c>
      <c r="DJ905" s="2" t="n">
        <v>94.58</v>
      </c>
      <c r="DK905" s="2" t="n">
        <v>94.58</v>
      </c>
      <c r="DL905" s="2" t="n">
        <v>0</v>
      </c>
      <c r="DM905" s="2" t="n">
        <v>100</v>
      </c>
      <c r="DN905" s="2" t="n">
        <v>100</v>
      </c>
      <c r="DO905" s="2" t="n">
        <v>0</v>
      </c>
      <c r="DP905" s="2" t="n">
        <v>100</v>
      </c>
      <c r="DQ905" s="2" t="n">
        <v>100</v>
      </c>
      <c r="DR905" s="2" t="n">
        <v>0</v>
      </c>
      <c r="DS905" s="2" t="n">
        <v>100</v>
      </c>
      <c r="DT905" s="2" t="n">
        <v>100</v>
      </c>
      <c r="DU905" s="2" t="n">
        <v>0</v>
      </c>
      <c r="DV905" s="2" t="n">
        <v>100</v>
      </c>
      <c r="DW905" s="2" t="n">
        <v>100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94.58</v>
      </c>
      <c r="EF905" s="2" t="n">
        <v>94.58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23/03/2027</t>
        </is>
      </c>
      <c r="E906" s="2" t="inlineStr">
        <is>
          <t>16/03/2028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4.07</v>
      </c>
      <c r="CD906" s="2" t="n">
        <v>2.71</v>
      </c>
      <c r="CE906" s="2" t="n">
        <v>0</v>
      </c>
      <c r="CF906" s="2" t="n">
        <v>10.39</v>
      </c>
      <c r="CG906" s="2" t="n">
        <v>10.39</v>
      </c>
      <c r="CH906" s="2" t="n">
        <v>0</v>
      </c>
      <c r="CI906" s="2" t="n">
        <v>18.07</v>
      </c>
      <c r="CJ906" s="2" t="n">
        <v>18.07</v>
      </c>
      <c r="CK906" s="2" t="n">
        <v>0</v>
      </c>
      <c r="CL906" s="2" t="n">
        <v>20.79</v>
      </c>
      <c r="CM906" s="2" t="n">
        <v>20.79</v>
      </c>
      <c r="CN906" s="2" t="n">
        <v>0</v>
      </c>
      <c r="CO906" s="2" t="n">
        <v>26.79</v>
      </c>
      <c r="CP906" s="2" t="n">
        <v>26.79</v>
      </c>
      <c r="CQ906" s="2" t="n">
        <v>0</v>
      </c>
      <c r="CR906" s="2" t="n">
        <v>39.45</v>
      </c>
      <c r="CS906" s="2" t="n">
        <v>39.45</v>
      </c>
      <c r="CT906" s="2" t="n">
        <v>0</v>
      </c>
      <c r="CU906" s="2" t="n">
        <v>50.3</v>
      </c>
      <c r="CV906" s="2" t="n">
        <v>50.3</v>
      </c>
      <c r="CW906" s="2" t="n">
        <v>0</v>
      </c>
      <c r="CX906" s="2" t="n">
        <v>60.24</v>
      </c>
      <c r="CY906" s="2" t="n">
        <v>62.95</v>
      </c>
      <c r="CZ906" s="2" t="n">
        <v>0</v>
      </c>
      <c r="DA906" s="2" t="n">
        <v>67.01000000000001</v>
      </c>
      <c r="DB906" s="2" t="n">
        <v>67.01000000000001</v>
      </c>
      <c r="DC906" s="2" t="n">
        <v>0</v>
      </c>
      <c r="DD906" s="2" t="n">
        <v>70.63</v>
      </c>
      <c r="DE906" s="2" t="n">
        <v>70.63</v>
      </c>
      <c r="DF906" s="2" t="n">
        <v>0</v>
      </c>
      <c r="DG906" s="2" t="n">
        <v>85.09</v>
      </c>
      <c r="DH906" s="2" t="n">
        <v>85.09</v>
      </c>
      <c r="DI906" s="2" t="n">
        <v>0</v>
      </c>
      <c r="DJ906" s="2" t="n">
        <v>94.58</v>
      </c>
      <c r="DK906" s="2" t="n">
        <v>94.58</v>
      </c>
      <c r="DL906" s="2" t="n">
        <v>0</v>
      </c>
      <c r="DM906" s="2" t="n">
        <v>100</v>
      </c>
      <c r="DN906" s="2" t="n">
        <v>100</v>
      </c>
      <c r="DO906" s="2" t="n">
        <v>0</v>
      </c>
      <c r="DP906" s="2" t="n">
        <v>100</v>
      </c>
      <c r="DQ906" s="2" t="n">
        <v>100</v>
      </c>
      <c r="DR906" s="2" t="n">
        <v>0</v>
      </c>
      <c r="DS906" s="2" t="n">
        <v>100</v>
      </c>
      <c r="DT906" s="2" t="n">
        <v>100</v>
      </c>
      <c r="DU906" s="2" t="n">
        <v>0</v>
      </c>
      <c r="DV906" s="2" t="n">
        <v>100</v>
      </c>
      <c r="DW906" s="2" t="n">
        <v>100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94.58</v>
      </c>
      <c r="EF906" s="2" t="n">
        <v>94.58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23/03/2027</t>
        </is>
      </c>
      <c r="E907" s="2" t="inlineStr">
        <is>
          <t>16/03/2028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4.07</v>
      </c>
      <c r="CD907" s="2" t="n">
        <v>2.71</v>
      </c>
      <c r="CE907" s="2" t="n">
        <v>0</v>
      </c>
      <c r="CF907" s="2" t="n">
        <v>10.39</v>
      </c>
      <c r="CG907" s="2" t="n">
        <v>10.39</v>
      </c>
      <c r="CH907" s="2" t="n">
        <v>0</v>
      </c>
      <c r="CI907" s="2" t="n">
        <v>18.07</v>
      </c>
      <c r="CJ907" s="2" t="n">
        <v>18.07</v>
      </c>
      <c r="CK907" s="2" t="n">
        <v>0</v>
      </c>
      <c r="CL907" s="2" t="n">
        <v>20.79</v>
      </c>
      <c r="CM907" s="2" t="n">
        <v>20.79</v>
      </c>
      <c r="CN907" s="2" t="n">
        <v>0</v>
      </c>
      <c r="CO907" s="2" t="n">
        <v>26.79</v>
      </c>
      <c r="CP907" s="2" t="n">
        <v>26.79</v>
      </c>
      <c r="CQ907" s="2" t="n">
        <v>0</v>
      </c>
      <c r="CR907" s="2" t="n">
        <v>39.45</v>
      </c>
      <c r="CS907" s="2" t="n">
        <v>39.45</v>
      </c>
      <c r="CT907" s="2" t="n">
        <v>0</v>
      </c>
      <c r="CU907" s="2" t="n">
        <v>50.3</v>
      </c>
      <c r="CV907" s="2" t="n">
        <v>50.3</v>
      </c>
      <c r="CW907" s="2" t="n">
        <v>0</v>
      </c>
      <c r="CX907" s="2" t="n">
        <v>60.24</v>
      </c>
      <c r="CY907" s="2" t="n">
        <v>62.95</v>
      </c>
      <c r="CZ907" s="2" t="n">
        <v>0</v>
      </c>
      <c r="DA907" s="2" t="n">
        <v>67.01000000000001</v>
      </c>
      <c r="DB907" s="2" t="n">
        <v>67.01000000000001</v>
      </c>
      <c r="DC907" s="2" t="n">
        <v>0</v>
      </c>
      <c r="DD907" s="2" t="n">
        <v>70.63</v>
      </c>
      <c r="DE907" s="2" t="n">
        <v>70.63</v>
      </c>
      <c r="DF907" s="2" t="n">
        <v>0</v>
      </c>
      <c r="DG907" s="2" t="n">
        <v>85.09</v>
      </c>
      <c r="DH907" s="2" t="n">
        <v>85.09</v>
      </c>
      <c r="DI907" s="2" t="n">
        <v>0</v>
      </c>
      <c r="DJ907" s="2" t="n">
        <v>94.58</v>
      </c>
      <c r="DK907" s="2" t="n">
        <v>94.58</v>
      </c>
      <c r="DL907" s="2" t="n">
        <v>0</v>
      </c>
      <c r="DM907" s="2" t="n">
        <v>100</v>
      </c>
      <c r="DN907" s="2" t="n">
        <v>100</v>
      </c>
      <c r="DO907" s="2" t="n">
        <v>0</v>
      </c>
      <c r="DP907" s="2" t="n">
        <v>100</v>
      </c>
      <c r="DQ907" s="2" t="n">
        <v>100</v>
      </c>
      <c r="DR907" s="2" t="n">
        <v>0</v>
      </c>
      <c r="DS907" s="2" t="n">
        <v>100</v>
      </c>
      <c r="DT907" s="2" t="n">
        <v>100</v>
      </c>
      <c r="DU907" s="2" t="n">
        <v>0</v>
      </c>
      <c r="DV907" s="2" t="n">
        <v>100</v>
      </c>
      <c r="DW907" s="2" t="n">
        <v>100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94.58</v>
      </c>
      <c r="EF907" s="2" t="n">
        <v>94.58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23/03/2027</t>
        </is>
      </c>
      <c r="E908" s="2" t="inlineStr">
        <is>
          <t>16/03/2028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4.07</v>
      </c>
      <c r="CD908" s="2" t="n">
        <v>2.71</v>
      </c>
      <c r="CE908" s="2" t="n">
        <v>0</v>
      </c>
      <c r="CF908" s="2" t="n">
        <v>10.39</v>
      </c>
      <c r="CG908" s="2" t="n">
        <v>10.39</v>
      </c>
      <c r="CH908" s="2" t="n">
        <v>0</v>
      </c>
      <c r="CI908" s="2" t="n">
        <v>18.07</v>
      </c>
      <c r="CJ908" s="2" t="n">
        <v>18.07</v>
      </c>
      <c r="CK908" s="2" t="n">
        <v>0</v>
      </c>
      <c r="CL908" s="2" t="n">
        <v>20.79</v>
      </c>
      <c r="CM908" s="2" t="n">
        <v>20.79</v>
      </c>
      <c r="CN908" s="2" t="n">
        <v>0</v>
      </c>
      <c r="CO908" s="2" t="n">
        <v>26.79</v>
      </c>
      <c r="CP908" s="2" t="n">
        <v>26.79</v>
      </c>
      <c r="CQ908" s="2" t="n">
        <v>0</v>
      </c>
      <c r="CR908" s="2" t="n">
        <v>39.45</v>
      </c>
      <c r="CS908" s="2" t="n">
        <v>39.45</v>
      </c>
      <c r="CT908" s="2" t="n">
        <v>0</v>
      </c>
      <c r="CU908" s="2" t="n">
        <v>50.3</v>
      </c>
      <c r="CV908" s="2" t="n">
        <v>50.3</v>
      </c>
      <c r="CW908" s="2" t="n">
        <v>0</v>
      </c>
      <c r="CX908" s="2" t="n">
        <v>60.24</v>
      </c>
      <c r="CY908" s="2" t="n">
        <v>62.95</v>
      </c>
      <c r="CZ908" s="2" t="n">
        <v>0</v>
      </c>
      <c r="DA908" s="2" t="n">
        <v>67.01000000000001</v>
      </c>
      <c r="DB908" s="2" t="n">
        <v>67.01000000000001</v>
      </c>
      <c r="DC908" s="2" t="n">
        <v>0</v>
      </c>
      <c r="DD908" s="2" t="n">
        <v>70.63</v>
      </c>
      <c r="DE908" s="2" t="n">
        <v>70.63</v>
      </c>
      <c r="DF908" s="2" t="n">
        <v>0</v>
      </c>
      <c r="DG908" s="2" t="n">
        <v>85.09</v>
      </c>
      <c r="DH908" s="2" t="n">
        <v>85.09</v>
      </c>
      <c r="DI908" s="2" t="n">
        <v>0</v>
      </c>
      <c r="DJ908" s="2" t="n">
        <v>94.58</v>
      </c>
      <c r="DK908" s="2" t="n">
        <v>94.58</v>
      </c>
      <c r="DL908" s="2" t="n">
        <v>0</v>
      </c>
      <c r="DM908" s="2" t="n">
        <v>100</v>
      </c>
      <c r="DN908" s="2" t="n">
        <v>100</v>
      </c>
      <c r="DO908" s="2" t="n">
        <v>0</v>
      </c>
      <c r="DP908" s="2" t="n">
        <v>100</v>
      </c>
      <c r="DQ908" s="2" t="n">
        <v>100</v>
      </c>
      <c r="DR908" s="2" t="n">
        <v>0</v>
      </c>
      <c r="DS908" s="2" t="n">
        <v>100</v>
      </c>
      <c r="DT908" s="2" t="n">
        <v>100</v>
      </c>
      <c r="DU908" s="2" t="n">
        <v>0</v>
      </c>
      <c r="DV908" s="2" t="n">
        <v>100</v>
      </c>
      <c r="DW908" s="2" t="n">
        <v>100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94.58</v>
      </c>
      <c r="EF908" s="2" t="n">
        <v>94.58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23/03/2027</t>
        </is>
      </c>
      <c r="E909" s="2" t="inlineStr">
        <is>
          <t>16/03/2028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4.07</v>
      </c>
      <c r="CD909" s="2" t="n">
        <v>2.71</v>
      </c>
      <c r="CE909" s="2" t="n">
        <v>0</v>
      </c>
      <c r="CF909" s="2" t="n">
        <v>10.39</v>
      </c>
      <c r="CG909" s="2" t="n">
        <v>10.39</v>
      </c>
      <c r="CH909" s="2" t="n">
        <v>0</v>
      </c>
      <c r="CI909" s="2" t="n">
        <v>18.07</v>
      </c>
      <c r="CJ909" s="2" t="n">
        <v>18.07</v>
      </c>
      <c r="CK909" s="2" t="n">
        <v>0</v>
      </c>
      <c r="CL909" s="2" t="n">
        <v>20.79</v>
      </c>
      <c r="CM909" s="2" t="n">
        <v>20.79</v>
      </c>
      <c r="CN909" s="2" t="n">
        <v>0</v>
      </c>
      <c r="CO909" s="2" t="n">
        <v>26.79</v>
      </c>
      <c r="CP909" s="2" t="n">
        <v>26.79</v>
      </c>
      <c r="CQ909" s="2" t="n">
        <v>0</v>
      </c>
      <c r="CR909" s="2" t="n">
        <v>39.45</v>
      </c>
      <c r="CS909" s="2" t="n">
        <v>39.45</v>
      </c>
      <c r="CT909" s="2" t="n">
        <v>0</v>
      </c>
      <c r="CU909" s="2" t="n">
        <v>50.3</v>
      </c>
      <c r="CV909" s="2" t="n">
        <v>50.3</v>
      </c>
      <c r="CW909" s="2" t="n">
        <v>0</v>
      </c>
      <c r="CX909" s="2" t="n">
        <v>60.24</v>
      </c>
      <c r="CY909" s="2" t="n">
        <v>62.95</v>
      </c>
      <c r="CZ909" s="2" t="n">
        <v>0</v>
      </c>
      <c r="DA909" s="2" t="n">
        <v>67.01000000000001</v>
      </c>
      <c r="DB909" s="2" t="n">
        <v>67.01000000000001</v>
      </c>
      <c r="DC909" s="2" t="n">
        <v>0</v>
      </c>
      <c r="DD909" s="2" t="n">
        <v>70.63</v>
      </c>
      <c r="DE909" s="2" t="n">
        <v>70.63</v>
      </c>
      <c r="DF909" s="2" t="n">
        <v>0</v>
      </c>
      <c r="DG909" s="2" t="n">
        <v>85.09</v>
      </c>
      <c r="DH909" s="2" t="n">
        <v>85.09</v>
      </c>
      <c r="DI909" s="2" t="n">
        <v>0</v>
      </c>
      <c r="DJ909" s="2" t="n">
        <v>94.58</v>
      </c>
      <c r="DK909" s="2" t="n">
        <v>94.58</v>
      </c>
      <c r="DL909" s="2" t="n">
        <v>0</v>
      </c>
      <c r="DM909" s="2" t="n">
        <v>100</v>
      </c>
      <c r="DN909" s="2" t="n">
        <v>100</v>
      </c>
      <c r="DO909" s="2" t="n">
        <v>0</v>
      </c>
      <c r="DP909" s="2" t="n">
        <v>100</v>
      </c>
      <c r="DQ909" s="2" t="n">
        <v>100</v>
      </c>
      <c r="DR909" s="2" t="n">
        <v>0</v>
      </c>
      <c r="DS909" s="2" t="n">
        <v>100</v>
      </c>
      <c r="DT909" s="2" t="n">
        <v>100</v>
      </c>
      <c r="DU909" s="2" t="n">
        <v>0</v>
      </c>
      <c r="DV909" s="2" t="n">
        <v>100</v>
      </c>
      <c r="DW909" s="2" t="n">
        <v>100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94.58</v>
      </c>
      <c r="EF909" s="2" t="n">
        <v>94.58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23/03/2027</t>
        </is>
      </c>
      <c r="E910" s="2" t="inlineStr">
        <is>
          <t>16/03/2028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4.07</v>
      </c>
      <c r="CD910" s="2" t="n">
        <v>2.71</v>
      </c>
      <c r="CE910" s="2" t="n">
        <v>0</v>
      </c>
      <c r="CF910" s="2" t="n">
        <v>10.39</v>
      </c>
      <c r="CG910" s="2" t="n">
        <v>10.39</v>
      </c>
      <c r="CH910" s="2" t="n">
        <v>0</v>
      </c>
      <c r="CI910" s="2" t="n">
        <v>18.07</v>
      </c>
      <c r="CJ910" s="2" t="n">
        <v>18.07</v>
      </c>
      <c r="CK910" s="2" t="n">
        <v>0</v>
      </c>
      <c r="CL910" s="2" t="n">
        <v>20.79</v>
      </c>
      <c r="CM910" s="2" t="n">
        <v>20.79</v>
      </c>
      <c r="CN910" s="2" t="n">
        <v>0</v>
      </c>
      <c r="CO910" s="2" t="n">
        <v>26.79</v>
      </c>
      <c r="CP910" s="2" t="n">
        <v>26.79</v>
      </c>
      <c r="CQ910" s="2" t="n">
        <v>0</v>
      </c>
      <c r="CR910" s="2" t="n">
        <v>39.45</v>
      </c>
      <c r="CS910" s="2" t="n">
        <v>39.45</v>
      </c>
      <c r="CT910" s="2" t="n">
        <v>0</v>
      </c>
      <c r="CU910" s="2" t="n">
        <v>50.3</v>
      </c>
      <c r="CV910" s="2" t="n">
        <v>50.3</v>
      </c>
      <c r="CW910" s="2" t="n">
        <v>0</v>
      </c>
      <c r="CX910" s="2" t="n">
        <v>60.24</v>
      </c>
      <c r="CY910" s="2" t="n">
        <v>62.95</v>
      </c>
      <c r="CZ910" s="2" t="n">
        <v>0</v>
      </c>
      <c r="DA910" s="2" t="n">
        <v>67.01000000000001</v>
      </c>
      <c r="DB910" s="2" t="n">
        <v>67.01000000000001</v>
      </c>
      <c r="DC910" s="2" t="n">
        <v>0</v>
      </c>
      <c r="DD910" s="2" t="n">
        <v>70.63</v>
      </c>
      <c r="DE910" s="2" t="n">
        <v>70.63</v>
      </c>
      <c r="DF910" s="2" t="n">
        <v>0</v>
      </c>
      <c r="DG910" s="2" t="n">
        <v>85.09</v>
      </c>
      <c r="DH910" s="2" t="n">
        <v>85.09</v>
      </c>
      <c r="DI910" s="2" t="n">
        <v>0</v>
      </c>
      <c r="DJ910" s="2" t="n">
        <v>94.58</v>
      </c>
      <c r="DK910" s="2" t="n">
        <v>94.58</v>
      </c>
      <c r="DL910" s="2" t="n">
        <v>0</v>
      </c>
      <c r="DM910" s="2" t="n">
        <v>100</v>
      </c>
      <c r="DN910" s="2" t="n">
        <v>100</v>
      </c>
      <c r="DO910" s="2" t="n">
        <v>0</v>
      </c>
      <c r="DP910" s="2" t="n">
        <v>100</v>
      </c>
      <c r="DQ910" s="2" t="n">
        <v>100</v>
      </c>
      <c r="DR910" s="2" t="n">
        <v>0</v>
      </c>
      <c r="DS910" s="2" t="n">
        <v>100</v>
      </c>
      <c r="DT910" s="2" t="n">
        <v>100</v>
      </c>
      <c r="DU910" s="2" t="n">
        <v>0</v>
      </c>
      <c r="DV910" s="2" t="n">
        <v>100</v>
      </c>
      <c r="DW910" s="2" t="n">
        <v>100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94.58</v>
      </c>
      <c r="EF910" s="2" t="n">
        <v>94.58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23/03/2027</t>
        </is>
      </c>
      <c r="E911" s="2" t="inlineStr">
        <is>
          <t>16/03/2028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4.07</v>
      </c>
      <c r="CD911" s="2" t="n">
        <v>2.71</v>
      </c>
      <c r="CE911" s="2" t="n">
        <v>0</v>
      </c>
      <c r="CF911" s="2" t="n">
        <v>10.39</v>
      </c>
      <c r="CG911" s="2" t="n">
        <v>10.39</v>
      </c>
      <c r="CH911" s="2" t="n">
        <v>0</v>
      </c>
      <c r="CI911" s="2" t="n">
        <v>18.07</v>
      </c>
      <c r="CJ911" s="2" t="n">
        <v>18.07</v>
      </c>
      <c r="CK911" s="2" t="n">
        <v>0</v>
      </c>
      <c r="CL911" s="2" t="n">
        <v>20.79</v>
      </c>
      <c r="CM911" s="2" t="n">
        <v>20.79</v>
      </c>
      <c r="CN911" s="2" t="n">
        <v>0</v>
      </c>
      <c r="CO911" s="2" t="n">
        <v>26.79</v>
      </c>
      <c r="CP911" s="2" t="n">
        <v>26.79</v>
      </c>
      <c r="CQ911" s="2" t="n">
        <v>0</v>
      </c>
      <c r="CR911" s="2" t="n">
        <v>39.45</v>
      </c>
      <c r="CS911" s="2" t="n">
        <v>39.45</v>
      </c>
      <c r="CT911" s="2" t="n">
        <v>0</v>
      </c>
      <c r="CU911" s="2" t="n">
        <v>50.3</v>
      </c>
      <c r="CV911" s="2" t="n">
        <v>50.3</v>
      </c>
      <c r="CW911" s="2" t="n">
        <v>0</v>
      </c>
      <c r="CX911" s="2" t="n">
        <v>60.24</v>
      </c>
      <c r="CY911" s="2" t="n">
        <v>62.95</v>
      </c>
      <c r="CZ911" s="2" t="n">
        <v>0</v>
      </c>
      <c r="DA911" s="2" t="n">
        <v>67.01000000000001</v>
      </c>
      <c r="DB911" s="2" t="n">
        <v>67.01000000000001</v>
      </c>
      <c r="DC911" s="2" t="n">
        <v>0</v>
      </c>
      <c r="DD911" s="2" t="n">
        <v>70.63</v>
      </c>
      <c r="DE911" s="2" t="n">
        <v>70.63</v>
      </c>
      <c r="DF911" s="2" t="n">
        <v>0</v>
      </c>
      <c r="DG911" s="2" t="n">
        <v>85.09</v>
      </c>
      <c r="DH911" s="2" t="n">
        <v>85.09</v>
      </c>
      <c r="DI911" s="2" t="n">
        <v>0</v>
      </c>
      <c r="DJ911" s="2" t="n">
        <v>94.58</v>
      </c>
      <c r="DK911" s="2" t="n">
        <v>94.58</v>
      </c>
      <c r="DL911" s="2" t="n">
        <v>0</v>
      </c>
      <c r="DM911" s="2" t="n">
        <v>100</v>
      </c>
      <c r="DN911" s="2" t="n">
        <v>100</v>
      </c>
      <c r="DO911" s="2" t="n">
        <v>0</v>
      </c>
      <c r="DP911" s="2" t="n">
        <v>100</v>
      </c>
      <c r="DQ911" s="2" t="n">
        <v>100</v>
      </c>
      <c r="DR911" s="2" t="n">
        <v>0</v>
      </c>
      <c r="DS911" s="2" t="n">
        <v>100</v>
      </c>
      <c r="DT911" s="2" t="n">
        <v>100</v>
      </c>
      <c r="DU911" s="2" t="n">
        <v>0</v>
      </c>
      <c r="DV911" s="2" t="n">
        <v>100</v>
      </c>
      <c r="DW911" s="2" t="n">
        <v>100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94.58</v>
      </c>
      <c r="EF911" s="2" t="n">
        <v>94.58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4.55</v>
      </c>
      <c r="CE912" s="2" t="n">
        <v>0</v>
      </c>
      <c r="CF912" s="2" t="n">
        <v>47.73</v>
      </c>
      <c r="CG912" s="2" t="n">
        <v>50</v>
      </c>
      <c r="CH912" s="2" t="n">
        <v>0</v>
      </c>
      <c r="CI912" s="2" t="n">
        <v>50</v>
      </c>
      <c r="CJ912" s="2" t="n">
        <v>50</v>
      </c>
      <c r="CK912" s="2" t="n">
        <v>0</v>
      </c>
      <c r="CL912" s="2" t="n">
        <v>50</v>
      </c>
      <c r="CM912" s="2" t="n">
        <v>50</v>
      </c>
      <c r="CN912" s="2" t="n">
        <v>0</v>
      </c>
      <c r="CO912" s="2" t="n">
        <v>50</v>
      </c>
      <c r="CP912" s="2" t="n">
        <v>50</v>
      </c>
      <c r="CQ912" s="2" t="n">
        <v>0</v>
      </c>
      <c r="CR912" s="2" t="n">
        <v>50</v>
      </c>
      <c r="CS912" s="2" t="n">
        <v>50</v>
      </c>
      <c r="CT912" s="2" t="n">
        <v>0</v>
      </c>
      <c r="CU912" s="2" t="n">
        <v>80</v>
      </c>
      <c r="CV912" s="2" t="n">
        <v>50</v>
      </c>
      <c r="CW912" s="2" t="n">
        <v>0</v>
      </c>
      <c r="CX912" s="2" t="n">
        <v>100</v>
      </c>
      <c r="CY912" s="2" t="n">
        <v>75</v>
      </c>
      <c r="CZ912" s="2" t="n">
        <v>0</v>
      </c>
      <c r="DA912" s="2" t="n">
        <v>100</v>
      </c>
      <c r="DB912" s="2" t="n">
        <v>100</v>
      </c>
      <c r="DC912" s="2" t="n">
        <v>0</v>
      </c>
      <c r="DD912" s="2" t="n">
        <v>100</v>
      </c>
      <c r="DE912" s="2" t="n">
        <v>100</v>
      </c>
      <c r="DF912" s="2" t="n">
        <v>0</v>
      </c>
      <c r="DG912" s="2" t="n">
        <v>100</v>
      </c>
      <c r="DH912" s="2" t="n">
        <v>100</v>
      </c>
      <c r="DI912" s="2" t="n">
        <v>0</v>
      </c>
      <c r="DJ912" s="2" t="n">
        <v>100</v>
      </c>
      <c r="DK912" s="2" t="n">
        <v>100</v>
      </c>
      <c r="DL912" s="2" t="n">
        <v>0</v>
      </c>
      <c r="DM912" s="2" t="n">
        <v>100</v>
      </c>
      <c r="DN912" s="2" t="n">
        <v>100</v>
      </c>
      <c r="DO912" s="2" t="n">
        <v>0</v>
      </c>
      <c r="DP912" s="2" t="n">
        <v>100</v>
      </c>
      <c r="DQ912" s="2" t="n">
        <v>100</v>
      </c>
      <c r="DR912" s="2" t="n">
        <v>0</v>
      </c>
      <c r="DS912" s="2" t="n">
        <v>100</v>
      </c>
      <c r="DT912" s="2" t="n">
        <v>100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4.55</v>
      </c>
      <c r="CE913" s="2" t="n">
        <v>0</v>
      </c>
      <c r="CF913" s="2" t="n">
        <v>47.73</v>
      </c>
      <c r="CG913" s="2" t="n">
        <v>50</v>
      </c>
      <c r="CH913" s="2" t="n">
        <v>0</v>
      </c>
      <c r="CI913" s="2" t="n">
        <v>50</v>
      </c>
      <c r="CJ913" s="2" t="n">
        <v>50</v>
      </c>
      <c r="CK913" s="2" t="n">
        <v>0</v>
      </c>
      <c r="CL913" s="2" t="n">
        <v>50</v>
      </c>
      <c r="CM913" s="2" t="n">
        <v>50</v>
      </c>
      <c r="CN913" s="2" t="n">
        <v>0</v>
      </c>
      <c r="CO913" s="2" t="n">
        <v>50</v>
      </c>
      <c r="CP913" s="2" t="n">
        <v>50</v>
      </c>
      <c r="CQ913" s="2" t="n">
        <v>0</v>
      </c>
      <c r="CR913" s="2" t="n">
        <v>50</v>
      </c>
      <c r="CS913" s="2" t="n">
        <v>50</v>
      </c>
      <c r="CT913" s="2" t="n">
        <v>0</v>
      </c>
      <c r="CU913" s="2" t="n">
        <v>80</v>
      </c>
      <c r="CV913" s="2" t="n">
        <v>50</v>
      </c>
      <c r="CW913" s="2" t="n">
        <v>0</v>
      </c>
      <c r="CX913" s="2" t="n">
        <v>100</v>
      </c>
      <c r="CY913" s="2" t="n">
        <v>75</v>
      </c>
      <c r="CZ913" s="2" t="n">
        <v>0</v>
      </c>
      <c r="DA913" s="2" t="n">
        <v>100</v>
      </c>
      <c r="DB913" s="2" t="n">
        <v>100</v>
      </c>
      <c r="DC913" s="2" t="n">
        <v>0</v>
      </c>
      <c r="DD913" s="2" t="n">
        <v>100</v>
      </c>
      <c r="DE913" s="2" t="n">
        <v>100</v>
      </c>
      <c r="DF913" s="2" t="n">
        <v>0</v>
      </c>
      <c r="DG913" s="2" t="n">
        <v>100</v>
      </c>
      <c r="DH913" s="2" t="n">
        <v>100</v>
      </c>
      <c r="DI913" s="2" t="n">
        <v>0</v>
      </c>
      <c r="DJ913" s="2" t="n">
        <v>100</v>
      </c>
      <c r="DK913" s="2" t="n">
        <v>100</v>
      </c>
      <c r="DL913" s="2" t="n">
        <v>0</v>
      </c>
      <c r="DM913" s="2" t="n">
        <v>100</v>
      </c>
      <c r="DN913" s="2" t="n">
        <v>100</v>
      </c>
      <c r="DO913" s="2" t="n">
        <v>0</v>
      </c>
      <c r="DP913" s="2" t="n">
        <v>100</v>
      </c>
      <c r="DQ913" s="2" t="n">
        <v>100</v>
      </c>
      <c r="DR913" s="2" t="n">
        <v>0</v>
      </c>
      <c r="DS913" s="2" t="n">
        <v>100</v>
      </c>
      <c r="DT913" s="2" t="n">
        <v>100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11/06/2027</t>
        </is>
      </c>
      <c r="E914" s="2" t="inlineStr">
        <is>
          <t>01/06/2028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6.48</v>
      </c>
      <c r="CM914" s="2" t="n">
        <v>6.48</v>
      </c>
      <c r="CN914" s="2" t="n">
        <v>0</v>
      </c>
      <c r="CO914" s="2" t="n">
        <v>8.33</v>
      </c>
      <c r="CP914" s="2" t="n">
        <v>8.33</v>
      </c>
      <c r="CQ914" s="2" t="n">
        <v>0</v>
      </c>
      <c r="CR914" s="2" t="n">
        <v>16.67</v>
      </c>
      <c r="CS914" s="2" t="n">
        <v>16.67</v>
      </c>
      <c r="CT914" s="2" t="n">
        <v>0</v>
      </c>
      <c r="CU914" s="2" t="n">
        <v>19.91</v>
      </c>
      <c r="CV914" s="2" t="n">
        <v>19.91</v>
      </c>
      <c r="CW914" s="2" t="n">
        <v>0</v>
      </c>
      <c r="CX914" s="2" t="n">
        <v>25</v>
      </c>
      <c r="CY914" s="2" t="n">
        <v>25</v>
      </c>
      <c r="CZ914" s="2" t="n">
        <v>0</v>
      </c>
      <c r="DA914" s="2" t="n">
        <v>36.11</v>
      </c>
      <c r="DB914" s="2" t="n">
        <v>36.11</v>
      </c>
      <c r="DC914" s="2" t="n">
        <v>0</v>
      </c>
      <c r="DD914" s="2" t="n">
        <v>44.91</v>
      </c>
      <c r="DE914" s="2" t="n">
        <v>47.69</v>
      </c>
      <c r="DF914" s="2" t="n">
        <v>0</v>
      </c>
      <c r="DG914" s="2" t="n">
        <v>60.65</v>
      </c>
      <c r="DH914" s="2" t="n">
        <v>60.65</v>
      </c>
      <c r="DI914" s="2" t="n">
        <v>0</v>
      </c>
      <c r="DJ914" s="2" t="n">
        <v>68.06</v>
      </c>
      <c r="DK914" s="2" t="n">
        <v>68.06</v>
      </c>
      <c r="DL914" s="2" t="n">
        <v>0</v>
      </c>
      <c r="DM914" s="2" t="n">
        <v>81.94</v>
      </c>
      <c r="DN914" s="2" t="n">
        <v>81.94</v>
      </c>
      <c r="DO914" s="2" t="n">
        <v>0</v>
      </c>
      <c r="DP914" s="2" t="n">
        <v>89.34999999999999</v>
      </c>
      <c r="DQ914" s="2" t="n">
        <v>89.34999999999999</v>
      </c>
      <c r="DR914" s="2" t="n">
        <v>0</v>
      </c>
      <c r="DS914" s="2" t="n">
        <v>99.54000000000001</v>
      </c>
      <c r="DT914" s="2" t="n">
        <v>99.54000000000001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68.06</v>
      </c>
      <c r="EF914" s="2" t="n">
        <v>68.06</v>
      </c>
      <c r="EG914" s="2" t="n">
        <v>0</v>
      </c>
      <c r="EH914" s="2" t="n">
        <v>81.94</v>
      </c>
      <c r="EI914" s="2" t="n">
        <v>81.94</v>
      </c>
      <c r="EJ914" s="2" t="n">
        <v>0</v>
      </c>
      <c r="EK914" s="2" t="n">
        <v>89.34999999999999</v>
      </c>
      <c r="EL914" s="2" t="n">
        <v>89.34999999999999</v>
      </c>
      <c r="EM914" s="2" t="n">
        <v>0</v>
      </c>
      <c r="EN914" s="2" t="n">
        <v>99.54000000000001</v>
      </c>
      <c r="EO914" s="2" t="n">
        <v>99.54000000000001</v>
      </c>
      <c r="EP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11/06/2027</t>
        </is>
      </c>
      <c r="E915" s="2" t="inlineStr">
        <is>
          <t>01/06/2028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6.48</v>
      </c>
      <c r="CM915" s="2" t="n">
        <v>6.48</v>
      </c>
      <c r="CN915" s="2" t="n">
        <v>0</v>
      </c>
      <c r="CO915" s="2" t="n">
        <v>8.33</v>
      </c>
      <c r="CP915" s="2" t="n">
        <v>8.33</v>
      </c>
      <c r="CQ915" s="2" t="n">
        <v>0</v>
      </c>
      <c r="CR915" s="2" t="n">
        <v>16.67</v>
      </c>
      <c r="CS915" s="2" t="n">
        <v>16.67</v>
      </c>
      <c r="CT915" s="2" t="n">
        <v>0</v>
      </c>
      <c r="CU915" s="2" t="n">
        <v>19.91</v>
      </c>
      <c r="CV915" s="2" t="n">
        <v>19.91</v>
      </c>
      <c r="CW915" s="2" t="n">
        <v>0</v>
      </c>
      <c r="CX915" s="2" t="n">
        <v>25</v>
      </c>
      <c r="CY915" s="2" t="n">
        <v>25</v>
      </c>
      <c r="CZ915" s="2" t="n">
        <v>0</v>
      </c>
      <c r="DA915" s="2" t="n">
        <v>36.11</v>
      </c>
      <c r="DB915" s="2" t="n">
        <v>36.11</v>
      </c>
      <c r="DC915" s="2" t="n">
        <v>0</v>
      </c>
      <c r="DD915" s="2" t="n">
        <v>44.91</v>
      </c>
      <c r="DE915" s="2" t="n">
        <v>47.69</v>
      </c>
      <c r="DF915" s="2" t="n">
        <v>0</v>
      </c>
      <c r="DG915" s="2" t="n">
        <v>60.65</v>
      </c>
      <c r="DH915" s="2" t="n">
        <v>60.65</v>
      </c>
      <c r="DI915" s="2" t="n">
        <v>0</v>
      </c>
      <c r="DJ915" s="2" t="n">
        <v>68.06</v>
      </c>
      <c r="DK915" s="2" t="n">
        <v>68.06</v>
      </c>
      <c r="DL915" s="2" t="n">
        <v>0</v>
      </c>
      <c r="DM915" s="2" t="n">
        <v>81.94</v>
      </c>
      <c r="DN915" s="2" t="n">
        <v>81.94</v>
      </c>
      <c r="DO915" s="2" t="n">
        <v>0</v>
      </c>
      <c r="DP915" s="2" t="n">
        <v>89.34999999999999</v>
      </c>
      <c r="DQ915" s="2" t="n">
        <v>89.34999999999999</v>
      </c>
      <c r="DR915" s="2" t="n">
        <v>0</v>
      </c>
      <c r="DS915" s="2" t="n">
        <v>99.54000000000001</v>
      </c>
      <c r="DT915" s="2" t="n">
        <v>99.54000000000001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68.06</v>
      </c>
      <c r="EF915" s="2" t="n">
        <v>68.06</v>
      </c>
      <c r="EG915" s="2" t="n">
        <v>0</v>
      </c>
      <c r="EH915" s="2" t="n">
        <v>81.94</v>
      </c>
      <c r="EI915" s="2" t="n">
        <v>81.94</v>
      </c>
      <c r="EJ915" s="2" t="n">
        <v>0</v>
      </c>
      <c r="EK915" s="2" t="n">
        <v>89.34999999999999</v>
      </c>
      <c r="EL915" s="2" t="n">
        <v>89.34999999999999</v>
      </c>
      <c r="EM915" s="2" t="n">
        <v>0</v>
      </c>
      <c r="EN915" s="2" t="n">
        <v>99.54000000000001</v>
      </c>
      <c r="EO915" s="2" t="n">
        <v>99.54000000000001</v>
      </c>
      <c r="EP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11/06/2027</t>
        </is>
      </c>
      <c r="E916" s="2" t="inlineStr">
        <is>
          <t>01/06/2028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6.48</v>
      </c>
      <c r="CM916" s="2" t="n">
        <v>6.48</v>
      </c>
      <c r="CN916" s="2" t="n">
        <v>0</v>
      </c>
      <c r="CO916" s="2" t="n">
        <v>8.33</v>
      </c>
      <c r="CP916" s="2" t="n">
        <v>8.33</v>
      </c>
      <c r="CQ916" s="2" t="n">
        <v>0</v>
      </c>
      <c r="CR916" s="2" t="n">
        <v>16.67</v>
      </c>
      <c r="CS916" s="2" t="n">
        <v>16.67</v>
      </c>
      <c r="CT916" s="2" t="n">
        <v>0</v>
      </c>
      <c r="CU916" s="2" t="n">
        <v>19.91</v>
      </c>
      <c r="CV916" s="2" t="n">
        <v>19.91</v>
      </c>
      <c r="CW916" s="2" t="n">
        <v>0</v>
      </c>
      <c r="CX916" s="2" t="n">
        <v>25</v>
      </c>
      <c r="CY916" s="2" t="n">
        <v>25</v>
      </c>
      <c r="CZ916" s="2" t="n">
        <v>0</v>
      </c>
      <c r="DA916" s="2" t="n">
        <v>36.11</v>
      </c>
      <c r="DB916" s="2" t="n">
        <v>36.11</v>
      </c>
      <c r="DC916" s="2" t="n">
        <v>0</v>
      </c>
      <c r="DD916" s="2" t="n">
        <v>44.91</v>
      </c>
      <c r="DE916" s="2" t="n">
        <v>47.69</v>
      </c>
      <c r="DF916" s="2" t="n">
        <v>0</v>
      </c>
      <c r="DG916" s="2" t="n">
        <v>60.65</v>
      </c>
      <c r="DH916" s="2" t="n">
        <v>60.65</v>
      </c>
      <c r="DI916" s="2" t="n">
        <v>0</v>
      </c>
      <c r="DJ916" s="2" t="n">
        <v>68.06</v>
      </c>
      <c r="DK916" s="2" t="n">
        <v>68.06</v>
      </c>
      <c r="DL916" s="2" t="n">
        <v>0</v>
      </c>
      <c r="DM916" s="2" t="n">
        <v>81.94</v>
      </c>
      <c r="DN916" s="2" t="n">
        <v>81.94</v>
      </c>
      <c r="DO916" s="2" t="n">
        <v>0</v>
      </c>
      <c r="DP916" s="2" t="n">
        <v>89.34999999999999</v>
      </c>
      <c r="DQ916" s="2" t="n">
        <v>89.34999999999999</v>
      </c>
      <c r="DR916" s="2" t="n">
        <v>0</v>
      </c>
      <c r="DS916" s="2" t="n">
        <v>99.54000000000001</v>
      </c>
      <c r="DT916" s="2" t="n">
        <v>99.54000000000001</v>
      </c>
      <c r="DU916" s="2" t="n">
        <v>0</v>
      </c>
      <c r="DV916" s="2" t="n">
        <v>100</v>
      </c>
      <c r="DW916" s="2" t="n">
        <v>100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68.06</v>
      </c>
      <c r="EF916" s="2" t="n">
        <v>68.06</v>
      </c>
      <c r="EG916" s="2" t="n">
        <v>0</v>
      </c>
      <c r="EH916" s="2" t="n">
        <v>81.94</v>
      </c>
      <c r="EI916" s="2" t="n">
        <v>81.94</v>
      </c>
      <c r="EJ916" s="2" t="n">
        <v>0</v>
      </c>
      <c r="EK916" s="2" t="n">
        <v>89.34999999999999</v>
      </c>
      <c r="EL916" s="2" t="n">
        <v>89.34999999999999</v>
      </c>
      <c r="EM916" s="2" t="n">
        <v>0</v>
      </c>
      <c r="EN916" s="2" t="n">
        <v>99.54000000000001</v>
      </c>
      <c r="EO916" s="2" t="n">
        <v>99.54000000000001</v>
      </c>
      <c r="EP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4.55</v>
      </c>
      <c r="CE917" s="2" t="n">
        <v>0</v>
      </c>
      <c r="CF917" s="2" t="n">
        <v>47.73</v>
      </c>
      <c r="CG917" s="2" t="n">
        <v>50</v>
      </c>
      <c r="CH917" s="2" t="n">
        <v>0</v>
      </c>
      <c r="CI917" s="2" t="n">
        <v>50</v>
      </c>
      <c r="CJ917" s="2" t="n">
        <v>50</v>
      </c>
      <c r="CK917" s="2" t="n">
        <v>0</v>
      </c>
      <c r="CL917" s="2" t="n">
        <v>50</v>
      </c>
      <c r="CM917" s="2" t="n">
        <v>50</v>
      </c>
      <c r="CN917" s="2" t="n">
        <v>0</v>
      </c>
      <c r="CO917" s="2" t="n">
        <v>50</v>
      </c>
      <c r="CP917" s="2" t="n">
        <v>50</v>
      </c>
      <c r="CQ917" s="2" t="n">
        <v>0</v>
      </c>
      <c r="CR917" s="2" t="n">
        <v>50</v>
      </c>
      <c r="CS917" s="2" t="n">
        <v>50</v>
      </c>
      <c r="CT917" s="2" t="n">
        <v>0</v>
      </c>
      <c r="CU917" s="2" t="n">
        <v>80</v>
      </c>
      <c r="CV917" s="2" t="n">
        <v>50</v>
      </c>
      <c r="CW917" s="2" t="n">
        <v>0</v>
      </c>
      <c r="CX917" s="2" t="n">
        <v>100</v>
      </c>
      <c r="CY917" s="2" t="n">
        <v>75</v>
      </c>
      <c r="CZ917" s="2" t="n">
        <v>0</v>
      </c>
      <c r="DA917" s="2" t="n">
        <v>100</v>
      </c>
      <c r="DB917" s="2" t="n">
        <v>100</v>
      </c>
      <c r="DC917" s="2" t="n">
        <v>0</v>
      </c>
      <c r="DD917" s="2" t="n">
        <v>100</v>
      </c>
      <c r="DE917" s="2" t="n">
        <v>100</v>
      </c>
      <c r="DF917" s="2" t="n">
        <v>0</v>
      </c>
      <c r="DG917" s="2" t="n">
        <v>100</v>
      </c>
      <c r="DH917" s="2" t="n">
        <v>100</v>
      </c>
      <c r="DI917" s="2" t="n">
        <v>0</v>
      </c>
      <c r="DJ917" s="2" t="n">
        <v>100</v>
      </c>
      <c r="DK917" s="2" t="n">
        <v>100</v>
      </c>
      <c r="DL917" s="2" t="n">
        <v>0</v>
      </c>
      <c r="DM917" s="2" t="n">
        <v>100</v>
      </c>
      <c r="DN917" s="2" t="n">
        <v>100</v>
      </c>
      <c r="DO917" s="2" t="n">
        <v>0</v>
      </c>
      <c r="DP917" s="2" t="n">
        <v>100</v>
      </c>
      <c r="DQ917" s="2" t="n">
        <v>100</v>
      </c>
      <c r="DR917" s="2" t="n">
        <v>0</v>
      </c>
      <c r="DS917" s="2" t="n">
        <v>100</v>
      </c>
      <c r="DT917" s="2" t="n">
        <v>100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4.55</v>
      </c>
      <c r="CE918" s="2" t="n">
        <v>0</v>
      </c>
      <c r="CF918" s="2" t="n">
        <v>47.73</v>
      </c>
      <c r="CG918" s="2" t="n">
        <v>50</v>
      </c>
      <c r="CH918" s="2" t="n">
        <v>0</v>
      </c>
      <c r="CI918" s="2" t="n">
        <v>50</v>
      </c>
      <c r="CJ918" s="2" t="n">
        <v>50</v>
      </c>
      <c r="CK918" s="2" t="n">
        <v>0</v>
      </c>
      <c r="CL918" s="2" t="n">
        <v>50</v>
      </c>
      <c r="CM918" s="2" t="n">
        <v>50</v>
      </c>
      <c r="CN918" s="2" t="n">
        <v>0</v>
      </c>
      <c r="CO918" s="2" t="n">
        <v>50</v>
      </c>
      <c r="CP918" s="2" t="n">
        <v>50</v>
      </c>
      <c r="CQ918" s="2" t="n">
        <v>0</v>
      </c>
      <c r="CR918" s="2" t="n">
        <v>50</v>
      </c>
      <c r="CS918" s="2" t="n">
        <v>50</v>
      </c>
      <c r="CT918" s="2" t="n">
        <v>0</v>
      </c>
      <c r="CU918" s="2" t="n">
        <v>80</v>
      </c>
      <c r="CV918" s="2" t="n">
        <v>50</v>
      </c>
      <c r="CW918" s="2" t="n">
        <v>0</v>
      </c>
      <c r="CX918" s="2" t="n">
        <v>100</v>
      </c>
      <c r="CY918" s="2" t="n">
        <v>75</v>
      </c>
      <c r="CZ918" s="2" t="n">
        <v>0</v>
      </c>
      <c r="DA918" s="2" t="n">
        <v>100</v>
      </c>
      <c r="DB918" s="2" t="n">
        <v>100</v>
      </c>
      <c r="DC918" s="2" t="n">
        <v>0</v>
      </c>
      <c r="DD918" s="2" t="n">
        <v>100</v>
      </c>
      <c r="DE918" s="2" t="n">
        <v>100</v>
      </c>
      <c r="DF918" s="2" t="n">
        <v>0</v>
      </c>
      <c r="DG918" s="2" t="n">
        <v>100</v>
      </c>
      <c r="DH918" s="2" t="n">
        <v>100</v>
      </c>
      <c r="DI918" s="2" t="n">
        <v>0</v>
      </c>
      <c r="DJ918" s="2" t="n">
        <v>100</v>
      </c>
      <c r="DK918" s="2" t="n">
        <v>100</v>
      </c>
      <c r="DL918" s="2" t="n">
        <v>0</v>
      </c>
      <c r="DM918" s="2" t="n">
        <v>100</v>
      </c>
      <c r="DN918" s="2" t="n">
        <v>100</v>
      </c>
      <c r="DO918" s="2" t="n">
        <v>0</v>
      </c>
      <c r="DP918" s="2" t="n">
        <v>100</v>
      </c>
      <c r="DQ918" s="2" t="n">
        <v>100</v>
      </c>
      <c r="DR918" s="2" t="n">
        <v>0</v>
      </c>
      <c r="DS918" s="2" t="n">
        <v>100</v>
      </c>
      <c r="DT918" s="2" t="n">
        <v>100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16/08/2027</t>
        </is>
      </c>
      <c r="E919" s="2" t="inlineStr">
        <is>
          <t>19/07/2028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4.92</v>
      </c>
      <c r="CS919" s="2" t="n">
        <v>4.92</v>
      </c>
      <c r="CT919" s="2" t="n">
        <v>0</v>
      </c>
      <c r="CU919" s="2" t="n">
        <v>9.369999999999999</v>
      </c>
      <c r="CV919" s="2" t="n">
        <v>9.369999999999999</v>
      </c>
      <c r="CW919" s="2" t="n">
        <v>0</v>
      </c>
      <c r="CX919" s="2" t="n">
        <v>15.43</v>
      </c>
      <c r="CY919" s="2" t="n">
        <v>15.15</v>
      </c>
      <c r="CZ919" s="2" t="n">
        <v>0</v>
      </c>
      <c r="DA919" s="2" t="n">
        <v>18.8</v>
      </c>
      <c r="DB919" s="2" t="n">
        <v>18.8</v>
      </c>
      <c r="DC919" s="2" t="n">
        <v>0</v>
      </c>
      <c r="DD919" s="2" t="n">
        <v>24.41</v>
      </c>
      <c r="DE919" s="2" t="n">
        <v>24.41</v>
      </c>
      <c r="DF919" s="2" t="n">
        <v>0</v>
      </c>
      <c r="DG919" s="2" t="n">
        <v>35.9</v>
      </c>
      <c r="DH919" s="2" t="n">
        <v>31.67</v>
      </c>
      <c r="DI919" s="2" t="n">
        <v>0</v>
      </c>
      <c r="DJ919" s="2" t="n">
        <v>49.97</v>
      </c>
      <c r="DK919" s="2" t="n">
        <v>49.97</v>
      </c>
      <c r="DL919" s="2" t="n">
        <v>0</v>
      </c>
      <c r="DM919" s="2" t="n">
        <v>64.23999999999999</v>
      </c>
      <c r="DN919" s="2" t="n">
        <v>64.23999999999999</v>
      </c>
      <c r="DO919" s="2" t="n">
        <v>0</v>
      </c>
      <c r="DP919" s="2" t="n">
        <v>72.73999999999999</v>
      </c>
      <c r="DQ919" s="2" t="n">
        <v>72.73999999999999</v>
      </c>
      <c r="DR919" s="2" t="n">
        <v>0</v>
      </c>
      <c r="DS919" s="2" t="n">
        <v>86.14</v>
      </c>
      <c r="DT919" s="2" t="n">
        <v>86.14</v>
      </c>
      <c r="DU919" s="2" t="n">
        <v>0</v>
      </c>
      <c r="DV919" s="2" t="n">
        <v>94.64</v>
      </c>
      <c r="DW919" s="2" t="n">
        <v>94.64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49.97</v>
      </c>
      <c r="EF919" s="2" t="n">
        <v>49.97</v>
      </c>
      <c r="EG919" s="2" t="n">
        <v>0</v>
      </c>
      <c r="EH919" s="2" t="n">
        <v>64.23999999999999</v>
      </c>
      <c r="EI919" s="2" t="n">
        <v>64.23999999999999</v>
      </c>
      <c r="EJ919" s="2" t="n">
        <v>0</v>
      </c>
      <c r="EK919" s="2" t="n">
        <v>72.73999999999999</v>
      </c>
      <c r="EL919" s="2" t="n">
        <v>72.73999999999999</v>
      </c>
      <c r="EM919" s="2" t="n">
        <v>0</v>
      </c>
      <c r="EN919" s="2" t="n">
        <v>86.14</v>
      </c>
      <c r="EO919" s="2" t="n">
        <v>86.14</v>
      </c>
      <c r="EP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16/08/2027</t>
        </is>
      </c>
      <c r="E920" s="2" t="inlineStr">
        <is>
          <t>19/07/2028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4.94</v>
      </c>
      <c r="CS920" s="2" t="n">
        <v>4.94</v>
      </c>
      <c r="CT920" s="2" t="n">
        <v>0</v>
      </c>
      <c r="CU920" s="2" t="n">
        <v>10.68</v>
      </c>
      <c r="CV920" s="2" t="n">
        <v>10.68</v>
      </c>
      <c r="CW920" s="2" t="n">
        <v>0</v>
      </c>
      <c r="CX920" s="2" t="n">
        <v>16.07</v>
      </c>
      <c r="CY920" s="2" t="n">
        <v>16.07</v>
      </c>
      <c r="CZ920" s="2" t="n">
        <v>0</v>
      </c>
      <c r="DA920" s="2" t="n">
        <v>18.76</v>
      </c>
      <c r="DB920" s="2" t="n">
        <v>18.76</v>
      </c>
      <c r="DC920" s="2" t="n">
        <v>0</v>
      </c>
      <c r="DD920" s="2" t="n">
        <v>24.93</v>
      </c>
      <c r="DE920" s="2" t="n">
        <v>24.93</v>
      </c>
      <c r="DF920" s="2" t="n">
        <v>0</v>
      </c>
      <c r="DG920" s="2" t="n">
        <v>35.64</v>
      </c>
      <c r="DH920" s="2" t="n">
        <v>31.38</v>
      </c>
      <c r="DI920" s="2" t="n">
        <v>0</v>
      </c>
      <c r="DJ920" s="2" t="n">
        <v>49.75</v>
      </c>
      <c r="DK920" s="2" t="n">
        <v>49.75</v>
      </c>
      <c r="DL920" s="2" t="n">
        <v>0</v>
      </c>
      <c r="DM920" s="2" t="n">
        <v>64.09</v>
      </c>
      <c r="DN920" s="2" t="n">
        <v>64.09</v>
      </c>
      <c r="DO920" s="2" t="n">
        <v>0</v>
      </c>
      <c r="DP920" s="2" t="n">
        <v>72.62</v>
      </c>
      <c r="DQ920" s="2" t="n">
        <v>72.62</v>
      </c>
      <c r="DR920" s="2" t="n">
        <v>0</v>
      </c>
      <c r="DS920" s="2" t="n">
        <v>86.08</v>
      </c>
      <c r="DT920" s="2" t="n">
        <v>86.08</v>
      </c>
      <c r="DU920" s="2" t="n">
        <v>0</v>
      </c>
      <c r="DV920" s="2" t="n">
        <v>94.61</v>
      </c>
      <c r="DW920" s="2" t="n">
        <v>94.61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49.75</v>
      </c>
      <c r="EF920" s="2" t="n">
        <v>49.75</v>
      </c>
      <c r="EG920" s="2" t="n">
        <v>0</v>
      </c>
      <c r="EH920" s="2" t="n">
        <v>64.09</v>
      </c>
      <c r="EI920" s="2" t="n">
        <v>64.09</v>
      </c>
      <c r="EJ920" s="2" t="n">
        <v>0</v>
      </c>
      <c r="EK920" s="2" t="n">
        <v>72.62</v>
      </c>
      <c r="EL920" s="2" t="n">
        <v>72.62</v>
      </c>
      <c r="EM920" s="2" t="n">
        <v>0</v>
      </c>
      <c r="EN920" s="2" t="n">
        <v>86.08</v>
      </c>
      <c r="EO920" s="2" t="n">
        <v>86.08</v>
      </c>
      <c r="EP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16/08/2027</t>
        </is>
      </c>
      <c r="E921" s="2" t="inlineStr">
        <is>
          <t>19/07/2028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4.94</v>
      </c>
      <c r="CS921" s="2" t="n">
        <v>4.94</v>
      </c>
      <c r="CT921" s="2" t="n">
        <v>0</v>
      </c>
      <c r="CU921" s="2" t="n">
        <v>10.68</v>
      </c>
      <c r="CV921" s="2" t="n">
        <v>10.68</v>
      </c>
      <c r="CW921" s="2" t="n">
        <v>0</v>
      </c>
      <c r="CX921" s="2" t="n">
        <v>16.07</v>
      </c>
      <c r="CY921" s="2" t="n">
        <v>16.07</v>
      </c>
      <c r="CZ921" s="2" t="n">
        <v>0</v>
      </c>
      <c r="DA921" s="2" t="n">
        <v>18.76</v>
      </c>
      <c r="DB921" s="2" t="n">
        <v>18.76</v>
      </c>
      <c r="DC921" s="2" t="n">
        <v>0</v>
      </c>
      <c r="DD921" s="2" t="n">
        <v>24.93</v>
      </c>
      <c r="DE921" s="2" t="n">
        <v>24.93</v>
      </c>
      <c r="DF921" s="2" t="n">
        <v>0</v>
      </c>
      <c r="DG921" s="2" t="n">
        <v>35.64</v>
      </c>
      <c r="DH921" s="2" t="n">
        <v>31.38</v>
      </c>
      <c r="DI921" s="2" t="n">
        <v>0</v>
      </c>
      <c r="DJ921" s="2" t="n">
        <v>49.75</v>
      </c>
      <c r="DK921" s="2" t="n">
        <v>49.75</v>
      </c>
      <c r="DL921" s="2" t="n">
        <v>0</v>
      </c>
      <c r="DM921" s="2" t="n">
        <v>64.09</v>
      </c>
      <c r="DN921" s="2" t="n">
        <v>64.09</v>
      </c>
      <c r="DO921" s="2" t="n">
        <v>0</v>
      </c>
      <c r="DP921" s="2" t="n">
        <v>72.62</v>
      </c>
      <c r="DQ921" s="2" t="n">
        <v>72.62</v>
      </c>
      <c r="DR921" s="2" t="n">
        <v>0</v>
      </c>
      <c r="DS921" s="2" t="n">
        <v>86.08</v>
      </c>
      <c r="DT921" s="2" t="n">
        <v>86.08</v>
      </c>
      <c r="DU921" s="2" t="n">
        <v>0</v>
      </c>
      <c r="DV921" s="2" t="n">
        <v>94.61</v>
      </c>
      <c r="DW921" s="2" t="n">
        <v>94.61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49.75</v>
      </c>
      <c r="EF921" s="2" t="n">
        <v>49.75</v>
      </c>
      <c r="EG921" s="2" t="n">
        <v>0</v>
      </c>
      <c r="EH921" s="2" t="n">
        <v>64.09</v>
      </c>
      <c r="EI921" s="2" t="n">
        <v>64.09</v>
      </c>
      <c r="EJ921" s="2" t="n">
        <v>0</v>
      </c>
      <c r="EK921" s="2" t="n">
        <v>72.62</v>
      </c>
      <c r="EL921" s="2" t="n">
        <v>72.62</v>
      </c>
      <c r="EM921" s="2" t="n">
        <v>0</v>
      </c>
      <c r="EN921" s="2" t="n">
        <v>86.08</v>
      </c>
      <c r="EO921" s="2" t="n">
        <v>86.08</v>
      </c>
      <c r="EP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16/08/2027</t>
        </is>
      </c>
      <c r="E922" s="2" t="inlineStr">
        <is>
          <t>19/07/2028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4.94</v>
      </c>
      <c r="CS922" s="2" t="n">
        <v>4.94</v>
      </c>
      <c r="CT922" s="2" t="n">
        <v>0</v>
      </c>
      <c r="CU922" s="2" t="n">
        <v>10.68</v>
      </c>
      <c r="CV922" s="2" t="n">
        <v>10.68</v>
      </c>
      <c r="CW922" s="2" t="n">
        <v>0</v>
      </c>
      <c r="CX922" s="2" t="n">
        <v>16.07</v>
      </c>
      <c r="CY922" s="2" t="n">
        <v>16.07</v>
      </c>
      <c r="CZ922" s="2" t="n">
        <v>0</v>
      </c>
      <c r="DA922" s="2" t="n">
        <v>18.76</v>
      </c>
      <c r="DB922" s="2" t="n">
        <v>18.76</v>
      </c>
      <c r="DC922" s="2" t="n">
        <v>0</v>
      </c>
      <c r="DD922" s="2" t="n">
        <v>24.93</v>
      </c>
      <c r="DE922" s="2" t="n">
        <v>24.93</v>
      </c>
      <c r="DF922" s="2" t="n">
        <v>0</v>
      </c>
      <c r="DG922" s="2" t="n">
        <v>35.64</v>
      </c>
      <c r="DH922" s="2" t="n">
        <v>31.38</v>
      </c>
      <c r="DI922" s="2" t="n">
        <v>0</v>
      </c>
      <c r="DJ922" s="2" t="n">
        <v>49.75</v>
      </c>
      <c r="DK922" s="2" t="n">
        <v>49.75</v>
      </c>
      <c r="DL922" s="2" t="n">
        <v>0</v>
      </c>
      <c r="DM922" s="2" t="n">
        <v>64.09</v>
      </c>
      <c r="DN922" s="2" t="n">
        <v>64.09</v>
      </c>
      <c r="DO922" s="2" t="n">
        <v>0</v>
      </c>
      <c r="DP922" s="2" t="n">
        <v>72.62</v>
      </c>
      <c r="DQ922" s="2" t="n">
        <v>72.62</v>
      </c>
      <c r="DR922" s="2" t="n">
        <v>0</v>
      </c>
      <c r="DS922" s="2" t="n">
        <v>86.08</v>
      </c>
      <c r="DT922" s="2" t="n">
        <v>86.08</v>
      </c>
      <c r="DU922" s="2" t="n">
        <v>0</v>
      </c>
      <c r="DV922" s="2" t="n">
        <v>94.61</v>
      </c>
      <c r="DW922" s="2" t="n">
        <v>94.61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49.75</v>
      </c>
      <c r="EF922" s="2" t="n">
        <v>49.75</v>
      </c>
      <c r="EG922" s="2" t="n">
        <v>0</v>
      </c>
      <c r="EH922" s="2" t="n">
        <v>64.09</v>
      </c>
      <c r="EI922" s="2" t="n">
        <v>64.09</v>
      </c>
      <c r="EJ922" s="2" t="n">
        <v>0</v>
      </c>
      <c r="EK922" s="2" t="n">
        <v>72.62</v>
      </c>
      <c r="EL922" s="2" t="n">
        <v>72.62</v>
      </c>
      <c r="EM922" s="2" t="n">
        <v>0</v>
      </c>
      <c r="EN922" s="2" t="n">
        <v>86.08</v>
      </c>
      <c r="EO922" s="2" t="n">
        <v>86.08</v>
      </c>
      <c r="EP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16/08/2027</t>
        </is>
      </c>
      <c r="E923" s="2" t="inlineStr">
        <is>
          <t>19/07/2028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4.94</v>
      </c>
      <c r="CS923" s="2" t="n">
        <v>4.94</v>
      </c>
      <c r="CT923" s="2" t="n">
        <v>0</v>
      </c>
      <c r="CU923" s="2" t="n">
        <v>10.68</v>
      </c>
      <c r="CV923" s="2" t="n">
        <v>10.68</v>
      </c>
      <c r="CW923" s="2" t="n">
        <v>0</v>
      </c>
      <c r="CX923" s="2" t="n">
        <v>16.07</v>
      </c>
      <c r="CY923" s="2" t="n">
        <v>16.07</v>
      </c>
      <c r="CZ923" s="2" t="n">
        <v>0</v>
      </c>
      <c r="DA923" s="2" t="n">
        <v>18.76</v>
      </c>
      <c r="DB923" s="2" t="n">
        <v>18.76</v>
      </c>
      <c r="DC923" s="2" t="n">
        <v>0</v>
      </c>
      <c r="DD923" s="2" t="n">
        <v>24.93</v>
      </c>
      <c r="DE923" s="2" t="n">
        <v>24.93</v>
      </c>
      <c r="DF923" s="2" t="n">
        <v>0</v>
      </c>
      <c r="DG923" s="2" t="n">
        <v>35.64</v>
      </c>
      <c r="DH923" s="2" t="n">
        <v>31.38</v>
      </c>
      <c r="DI923" s="2" t="n">
        <v>0</v>
      </c>
      <c r="DJ923" s="2" t="n">
        <v>49.75</v>
      </c>
      <c r="DK923" s="2" t="n">
        <v>49.75</v>
      </c>
      <c r="DL923" s="2" t="n">
        <v>0</v>
      </c>
      <c r="DM923" s="2" t="n">
        <v>64.09</v>
      </c>
      <c r="DN923" s="2" t="n">
        <v>64.09</v>
      </c>
      <c r="DO923" s="2" t="n">
        <v>0</v>
      </c>
      <c r="DP923" s="2" t="n">
        <v>72.62</v>
      </c>
      <c r="DQ923" s="2" t="n">
        <v>72.62</v>
      </c>
      <c r="DR923" s="2" t="n">
        <v>0</v>
      </c>
      <c r="DS923" s="2" t="n">
        <v>86.08</v>
      </c>
      <c r="DT923" s="2" t="n">
        <v>86.08</v>
      </c>
      <c r="DU923" s="2" t="n">
        <v>0</v>
      </c>
      <c r="DV923" s="2" t="n">
        <v>94.61</v>
      </c>
      <c r="DW923" s="2" t="n">
        <v>94.61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49.75</v>
      </c>
      <c r="EF923" s="2" t="n">
        <v>49.75</v>
      </c>
      <c r="EG923" s="2" t="n">
        <v>0</v>
      </c>
      <c r="EH923" s="2" t="n">
        <v>64.09</v>
      </c>
      <c r="EI923" s="2" t="n">
        <v>64.09</v>
      </c>
      <c r="EJ923" s="2" t="n">
        <v>0</v>
      </c>
      <c r="EK923" s="2" t="n">
        <v>72.62</v>
      </c>
      <c r="EL923" s="2" t="n">
        <v>72.62</v>
      </c>
      <c r="EM923" s="2" t="n">
        <v>0</v>
      </c>
      <c r="EN923" s="2" t="n">
        <v>86.08</v>
      </c>
      <c r="EO923" s="2" t="n">
        <v>86.08</v>
      </c>
      <c r="EP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16/08/2027</t>
        </is>
      </c>
      <c r="E924" s="2" t="inlineStr">
        <is>
          <t>19/07/2028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4.94</v>
      </c>
      <c r="CS924" s="2" t="n">
        <v>4.94</v>
      </c>
      <c r="CT924" s="2" t="n">
        <v>0</v>
      </c>
      <c r="CU924" s="2" t="n">
        <v>10.68</v>
      </c>
      <c r="CV924" s="2" t="n">
        <v>10.68</v>
      </c>
      <c r="CW924" s="2" t="n">
        <v>0</v>
      </c>
      <c r="CX924" s="2" t="n">
        <v>16.07</v>
      </c>
      <c r="CY924" s="2" t="n">
        <v>16.07</v>
      </c>
      <c r="CZ924" s="2" t="n">
        <v>0</v>
      </c>
      <c r="DA924" s="2" t="n">
        <v>18.76</v>
      </c>
      <c r="DB924" s="2" t="n">
        <v>18.76</v>
      </c>
      <c r="DC924" s="2" t="n">
        <v>0</v>
      </c>
      <c r="DD924" s="2" t="n">
        <v>24.93</v>
      </c>
      <c r="DE924" s="2" t="n">
        <v>24.93</v>
      </c>
      <c r="DF924" s="2" t="n">
        <v>0</v>
      </c>
      <c r="DG924" s="2" t="n">
        <v>35.64</v>
      </c>
      <c r="DH924" s="2" t="n">
        <v>31.38</v>
      </c>
      <c r="DI924" s="2" t="n">
        <v>0</v>
      </c>
      <c r="DJ924" s="2" t="n">
        <v>49.75</v>
      </c>
      <c r="DK924" s="2" t="n">
        <v>49.75</v>
      </c>
      <c r="DL924" s="2" t="n">
        <v>0</v>
      </c>
      <c r="DM924" s="2" t="n">
        <v>64.09</v>
      </c>
      <c r="DN924" s="2" t="n">
        <v>64.09</v>
      </c>
      <c r="DO924" s="2" t="n">
        <v>0</v>
      </c>
      <c r="DP924" s="2" t="n">
        <v>72.62</v>
      </c>
      <c r="DQ924" s="2" t="n">
        <v>72.62</v>
      </c>
      <c r="DR924" s="2" t="n">
        <v>0</v>
      </c>
      <c r="DS924" s="2" t="n">
        <v>86.08</v>
      </c>
      <c r="DT924" s="2" t="n">
        <v>86.08</v>
      </c>
      <c r="DU924" s="2" t="n">
        <v>0</v>
      </c>
      <c r="DV924" s="2" t="n">
        <v>94.61</v>
      </c>
      <c r="DW924" s="2" t="n">
        <v>94.61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49.75</v>
      </c>
      <c r="EF924" s="2" t="n">
        <v>49.75</v>
      </c>
      <c r="EG924" s="2" t="n">
        <v>0</v>
      </c>
      <c r="EH924" s="2" t="n">
        <v>64.09</v>
      </c>
      <c r="EI924" s="2" t="n">
        <v>64.09</v>
      </c>
      <c r="EJ924" s="2" t="n">
        <v>0</v>
      </c>
      <c r="EK924" s="2" t="n">
        <v>72.62</v>
      </c>
      <c r="EL924" s="2" t="n">
        <v>72.62</v>
      </c>
      <c r="EM924" s="2" t="n">
        <v>0</v>
      </c>
      <c r="EN924" s="2" t="n">
        <v>86.08</v>
      </c>
      <c r="EO924" s="2" t="n">
        <v>86.08</v>
      </c>
      <c r="EP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16/08/2027</t>
        </is>
      </c>
      <c r="E925" s="2" t="inlineStr">
        <is>
          <t>19/07/2028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4.94</v>
      </c>
      <c r="CS925" s="2" t="n">
        <v>4.94</v>
      </c>
      <c r="CT925" s="2" t="n">
        <v>0</v>
      </c>
      <c r="CU925" s="2" t="n">
        <v>10.68</v>
      </c>
      <c r="CV925" s="2" t="n">
        <v>10.68</v>
      </c>
      <c r="CW925" s="2" t="n">
        <v>0</v>
      </c>
      <c r="CX925" s="2" t="n">
        <v>16.07</v>
      </c>
      <c r="CY925" s="2" t="n">
        <v>16.07</v>
      </c>
      <c r="CZ925" s="2" t="n">
        <v>0</v>
      </c>
      <c r="DA925" s="2" t="n">
        <v>18.76</v>
      </c>
      <c r="DB925" s="2" t="n">
        <v>18.76</v>
      </c>
      <c r="DC925" s="2" t="n">
        <v>0</v>
      </c>
      <c r="DD925" s="2" t="n">
        <v>24.93</v>
      </c>
      <c r="DE925" s="2" t="n">
        <v>24.93</v>
      </c>
      <c r="DF925" s="2" t="n">
        <v>0</v>
      </c>
      <c r="DG925" s="2" t="n">
        <v>35.64</v>
      </c>
      <c r="DH925" s="2" t="n">
        <v>31.38</v>
      </c>
      <c r="DI925" s="2" t="n">
        <v>0</v>
      </c>
      <c r="DJ925" s="2" t="n">
        <v>49.75</v>
      </c>
      <c r="DK925" s="2" t="n">
        <v>49.75</v>
      </c>
      <c r="DL925" s="2" t="n">
        <v>0</v>
      </c>
      <c r="DM925" s="2" t="n">
        <v>64.09</v>
      </c>
      <c r="DN925" s="2" t="n">
        <v>64.09</v>
      </c>
      <c r="DO925" s="2" t="n">
        <v>0</v>
      </c>
      <c r="DP925" s="2" t="n">
        <v>72.62</v>
      </c>
      <c r="DQ925" s="2" t="n">
        <v>72.62</v>
      </c>
      <c r="DR925" s="2" t="n">
        <v>0</v>
      </c>
      <c r="DS925" s="2" t="n">
        <v>86.08</v>
      </c>
      <c r="DT925" s="2" t="n">
        <v>86.08</v>
      </c>
      <c r="DU925" s="2" t="n">
        <v>0</v>
      </c>
      <c r="DV925" s="2" t="n">
        <v>94.61</v>
      </c>
      <c r="DW925" s="2" t="n">
        <v>94.61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49.75</v>
      </c>
      <c r="EF925" s="2" t="n">
        <v>49.75</v>
      </c>
      <c r="EG925" s="2" t="n">
        <v>0</v>
      </c>
      <c r="EH925" s="2" t="n">
        <v>64.09</v>
      </c>
      <c r="EI925" s="2" t="n">
        <v>64.09</v>
      </c>
      <c r="EJ925" s="2" t="n">
        <v>0</v>
      </c>
      <c r="EK925" s="2" t="n">
        <v>72.62</v>
      </c>
      <c r="EL925" s="2" t="n">
        <v>72.62</v>
      </c>
      <c r="EM925" s="2" t="n">
        <v>0</v>
      </c>
      <c r="EN925" s="2" t="n">
        <v>86.08</v>
      </c>
      <c r="EO925" s="2" t="n">
        <v>86.08</v>
      </c>
      <c r="EP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16/08/2027</t>
        </is>
      </c>
      <c r="E926" s="2" t="inlineStr">
        <is>
          <t>19/07/2028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4.94</v>
      </c>
      <c r="CS926" s="2" t="n">
        <v>4.94</v>
      </c>
      <c r="CT926" s="2" t="n">
        <v>0</v>
      </c>
      <c r="CU926" s="2" t="n">
        <v>10.68</v>
      </c>
      <c r="CV926" s="2" t="n">
        <v>10.68</v>
      </c>
      <c r="CW926" s="2" t="n">
        <v>0</v>
      </c>
      <c r="CX926" s="2" t="n">
        <v>16.07</v>
      </c>
      <c r="CY926" s="2" t="n">
        <v>16.07</v>
      </c>
      <c r="CZ926" s="2" t="n">
        <v>0</v>
      </c>
      <c r="DA926" s="2" t="n">
        <v>18.76</v>
      </c>
      <c r="DB926" s="2" t="n">
        <v>18.76</v>
      </c>
      <c r="DC926" s="2" t="n">
        <v>0</v>
      </c>
      <c r="DD926" s="2" t="n">
        <v>24.93</v>
      </c>
      <c r="DE926" s="2" t="n">
        <v>24.93</v>
      </c>
      <c r="DF926" s="2" t="n">
        <v>0</v>
      </c>
      <c r="DG926" s="2" t="n">
        <v>35.64</v>
      </c>
      <c r="DH926" s="2" t="n">
        <v>31.38</v>
      </c>
      <c r="DI926" s="2" t="n">
        <v>0</v>
      </c>
      <c r="DJ926" s="2" t="n">
        <v>49.75</v>
      </c>
      <c r="DK926" s="2" t="n">
        <v>49.75</v>
      </c>
      <c r="DL926" s="2" t="n">
        <v>0</v>
      </c>
      <c r="DM926" s="2" t="n">
        <v>64.09</v>
      </c>
      <c r="DN926" s="2" t="n">
        <v>64.09</v>
      </c>
      <c r="DO926" s="2" t="n">
        <v>0</v>
      </c>
      <c r="DP926" s="2" t="n">
        <v>72.62</v>
      </c>
      <c r="DQ926" s="2" t="n">
        <v>72.62</v>
      </c>
      <c r="DR926" s="2" t="n">
        <v>0</v>
      </c>
      <c r="DS926" s="2" t="n">
        <v>86.08</v>
      </c>
      <c r="DT926" s="2" t="n">
        <v>86.08</v>
      </c>
      <c r="DU926" s="2" t="n">
        <v>0</v>
      </c>
      <c r="DV926" s="2" t="n">
        <v>94.61</v>
      </c>
      <c r="DW926" s="2" t="n">
        <v>94.61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49.75</v>
      </c>
      <c r="EF926" s="2" t="n">
        <v>49.75</v>
      </c>
      <c r="EG926" s="2" t="n">
        <v>0</v>
      </c>
      <c r="EH926" s="2" t="n">
        <v>64.09</v>
      </c>
      <c r="EI926" s="2" t="n">
        <v>64.09</v>
      </c>
      <c r="EJ926" s="2" t="n">
        <v>0</v>
      </c>
      <c r="EK926" s="2" t="n">
        <v>72.62</v>
      </c>
      <c r="EL926" s="2" t="n">
        <v>72.62</v>
      </c>
      <c r="EM926" s="2" t="n">
        <v>0</v>
      </c>
      <c r="EN926" s="2" t="n">
        <v>86.08</v>
      </c>
      <c r="EO926" s="2" t="n">
        <v>86.08</v>
      </c>
      <c r="EP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16/08/2027</t>
        </is>
      </c>
      <c r="E927" s="2" t="inlineStr">
        <is>
          <t>19/07/2028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4.94</v>
      </c>
      <c r="CS927" s="2" t="n">
        <v>4.94</v>
      </c>
      <c r="CT927" s="2" t="n">
        <v>0</v>
      </c>
      <c r="CU927" s="2" t="n">
        <v>10.68</v>
      </c>
      <c r="CV927" s="2" t="n">
        <v>10.68</v>
      </c>
      <c r="CW927" s="2" t="n">
        <v>0</v>
      </c>
      <c r="CX927" s="2" t="n">
        <v>16.07</v>
      </c>
      <c r="CY927" s="2" t="n">
        <v>16.07</v>
      </c>
      <c r="CZ927" s="2" t="n">
        <v>0</v>
      </c>
      <c r="DA927" s="2" t="n">
        <v>18.76</v>
      </c>
      <c r="DB927" s="2" t="n">
        <v>18.76</v>
      </c>
      <c r="DC927" s="2" t="n">
        <v>0</v>
      </c>
      <c r="DD927" s="2" t="n">
        <v>24.93</v>
      </c>
      <c r="DE927" s="2" t="n">
        <v>24.93</v>
      </c>
      <c r="DF927" s="2" t="n">
        <v>0</v>
      </c>
      <c r="DG927" s="2" t="n">
        <v>35.64</v>
      </c>
      <c r="DH927" s="2" t="n">
        <v>31.38</v>
      </c>
      <c r="DI927" s="2" t="n">
        <v>0</v>
      </c>
      <c r="DJ927" s="2" t="n">
        <v>49.75</v>
      </c>
      <c r="DK927" s="2" t="n">
        <v>49.75</v>
      </c>
      <c r="DL927" s="2" t="n">
        <v>0</v>
      </c>
      <c r="DM927" s="2" t="n">
        <v>64.09</v>
      </c>
      <c r="DN927" s="2" t="n">
        <v>64.09</v>
      </c>
      <c r="DO927" s="2" t="n">
        <v>0</v>
      </c>
      <c r="DP927" s="2" t="n">
        <v>72.62</v>
      </c>
      <c r="DQ927" s="2" t="n">
        <v>72.62</v>
      </c>
      <c r="DR927" s="2" t="n">
        <v>0</v>
      </c>
      <c r="DS927" s="2" t="n">
        <v>86.08</v>
      </c>
      <c r="DT927" s="2" t="n">
        <v>86.08</v>
      </c>
      <c r="DU927" s="2" t="n">
        <v>0</v>
      </c>
      <c r="DV927" s="2" t="n">
        <v>94.61</v>
      </c>
      <c r="DW927" s="2" t="n">
        <v>94.61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49.75</v>
      </c>
      <c r="EF927" s="2" t="n">
        <v>49.75</v>
      </c>
      <c r="EG927" s="2" t="n">
        <v>0</v>
      </c>
      <c r="EH927" s="2" t="n">
        <v>64.09</v>
      </c>
      <c r="EI927" s="2" t="n">
        <v>64.09</v>
      </c>
      <c r="EJ927" s="2" t="n">
        <v>0</v>
      </c>
      <c r="EK927" s="2" t="n">
        <v>72.62</v>
      </c>
      <c r="EL927" s="2" t="n">
        <v>72.62</v>
      </c>
      <c r="EM927" s="2" t="n">
        <v>0</v>
      </c>
      <c r="EN927" s="2" t="n">
        <v>86.08</v>
      </c>
      <c r="EO927" s="2" t="n">
        <v>86.08</v>
      </c>
      <c r="EP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16/08/2027</t>
        </is>
      </c>
      <c r="E928" s="2" t="inlineStr">
        <is>
          <t>19/07/2028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4.94</v>
      </c>
      <c r="CS928" s="2" t="n">
        <v>4.94</v>
      </c>
      <c r="CT928" s="2" t="n">
        <v>0</v>
      </c>
      <c r="CU928" s="2" t="n">
        <v>10.68</v>
      </c>
      <c r="CV928" s="2" t="n">
        <v>10.68</v>
      </c>
      <c r="CW928" s="2" t="n">
        <v>0</v>
      </c>
      <c r="CX928" s="2" t="n">
        <v>16.07</v>
      </c>
      <c r="CY928" s="2" t="n">
        <v>16.07</v>
      </c>
      <c r="CZ928" s="2" t="n">
        <v>0</v>
      </c>
      <c r="DA928" s="2" t="n">
        <v>18.76</v>
      </c>
      <c r="DB928" s="2" t="n">
        <v>18.76</v>
      </c>
      <c r="DC928" s="2" t="n">
        <v>0</v>
      </c>
      <c r="DD928" s="2" t="n">
        <v>24.93</v>
      </c>
      <c r="DE928" s="2" t="n">
        <v>24.93</v>
      </c>
      <c r="DF928" s="2" t="n">
        <v>0</v>
      </c>
      <c r="DG928" s="2" t="n">
        <v>35.64</v>
      </c>
      <c r="DH928" s="2" t="n">
        <v>31.38</v>
      </c>
      <c r="DI928" s="2" t="n">
        <v>0</v>
      </c>
      <c r="DJ928" s="2" t="n">
        <v>49.75</v>
      </c>
      <c r="DK928" s="2" t="n">
        <v>49.75</v>
      </c>
      <c r="DL928" s="2" t="n">
        <v>0</v>
      </c>
      <c r="DM928" s="2" t="n">
        <v>64.09</v>
      </c>
      <c r="DN928" s="2" t="n">
        <v>64.09</v>
      </c>
      <c r="DO928" s="2" t="n">
        <v>0</v>
      </c>
      <c r="DP928" s="2" t="n">
        <v>72.62</v>
      </c>
      <c r="DQ928" s="2" t="n">
        <v>72.62</v>
      </c>
      <c r="DR928" s="2" t="n">
        <v>0</v>
      </c>
      <c r="DS928" s="2" t="n">
        <v>86.08</v>
      </c>
      <c r="DT928" s="2" t="n">
        <v>86.08</v>
      </c>
      <c r="DU928" s="2" t="n">
        <v>0</v>
      </c>
      <c r="DV928" s="2" t="n">
        <v>94.61</v>
      </c>
      <c r="DW928" s="2" t="n">
        <v>94.61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49.75</v>
      </c>
      <c r="EF928" s="2" t="n">
        <v>49.75</v>
      </c>
      <c r="EG928" s="2" t="n">
        <v>0</v>
      </c>
      <c r="EH928" s="2" t="n">
        <v>64.09</v>
      </c>
      <c r="EI928" s="2" t="n">
        <v>64.09</v>
      </c>
      <c r="EJ928" s="2" t="n">
        <v>0</v>
      </c>
      <c r="EK928" s="2" t="n">
        <v>72.62</v>
      </c>
      <c r="EL928" s="2" t="n">
        <v>72.62</v>
      </c>
      <c r="EM928" s="2" t="n">
        <v>0</v>
      </c>
      <c r="EN928" s="2" t="n">
        <v>86.08</v>
      </c>
      <c r="EO928" s="2" t="n">
        <v>86.08</v>
      </c>
      <c r="EP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16/08/2027</t>
        </is>
      </c>
      <c r="E929" s="2" t="inlineStr">
        <is>
          <t>19/07/2028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4.94</v>
      </c>
      <c r="CS929" s="2" t="n">
        <v>4.94</v>
      </c>
      <c r="CT929" s="2" t="n">
        <v>0</v>
      </c>
      <c r="CU929" s="2" t="n">
        <v>10.68</v>
      </c>
      <c r="CV929" s="2" t="n">
        <v>10.68</v>
      </c>
      <c r="CW929" s="2" t="n">
        <v>0</v>
      </c>
      <c r="CX929" s="2" t="n">
        <v>16.07</v>
      </c>
      <c r="CY929" s="2" t="n">
        <v>16.07</v>
      </c>
      <c r="CZ929" s="2" t="n">
        <v>0</v>
      </c>
      <c r="DA929" s="2" t="n">
        <v>18.76</v>
      </c>
      <c r="DB929" s="2" t="n">
        <v>18.76</v>
      </c>
      <c r="DC929" s="2" t="n">
        <v>0</v>
      </c>
      <c r="DD929" s="2" t="n">
        <v>24.93</v>
      </c>
      <c r="DE929" s="2" t="n">
        <v>24.93</v>
      </c>
      <c r="DF929" s="2" t="n">
        <v>0</v>
      </c>
      <c r="DG929" s="2" t="n">
        <v>35.64</v>
      </c>
      <c r="DH929" s="2" t="n">
        <v>31.38</v>
      </c>
      <c r="DI929" s="2" t="n">
        <v>0</v>
      </c>
      <c r="DJ929" s="2" t="n">
        <v>49.75</v>
      </c>
      <c r="DK929" s="2" t="n">
        <v>49.75</v>
      </c>
      <c r="DL929" s="2" t="n">
        <v>0</v>
      </c>
      <c r="DM929" s="2" t="n">
        <v>64.09</v>
      </c>
      <c r="DN929" s="2" t="n">
        <v>64.09</v>
      </c>
      <c r="DO929" s="2" t="n">
        <v>0</v>
      </c>
      <c r="DP929" s="2" t="n">
        <v>72.62</v>
      </c>
      <c r="DQ929" s="2" t="n">
        <v>72.62</v>
      </c>
      <c r="DR929" s="2" t="n">
        <v>0</v>
      </c>
      <c r="DS929" s="2" t="n">
        <v>86.08</v>
      </c>
      <c r="DT929" s="2" t="n">
        <v>86.08</v>
      </c>
      <c r="DU929" s="2" t="n">
        <v>0</v>
      </c>
      <c r="DV929" s="2" t="n">
        <v>94.61</v>
      </c>
      <c r="DW929" s="2" t="n">
        <v>94.61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49.75</v>
      </c>
      <c r="EF929" s="2" t="n">
        <v>49.75</v>
      </c>
      <c r="EG929" s="2" t="n">
        <v>0</v>
      </c>
      <c r="EH929" s="2" t="n">
        <v>64.09</v>
      </c>
      <c r="EI929" s="2" t="n">
        <v>64.09</v>
      </c>
      <c r="EJ929" s="2" t="n">
        <v>0</v>
      </c>
      <c r="EK929" s="2" t="n">
        <v>72.62</v>
      </c>
      <c r="EL929" s="2" t="n">
        <v>72.62</v>
      </c>
      <c r="EM929" s="2" t="n">
        <v>0</v>
      </c>
      <c r="EN929" s="2" t="n">
        <v>86.08</v>
      </c>
      <c r="EO929" s="2" t="n">
        <v>86.08</v>
      </c>
      <c r="EP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16/08/2027</t>
        </is>
      </c>
      <c r="E930" s="2" t="inlineStr">
        <is>
          <t>19/07/2028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4.94</v>
      </c>
      <c r="CS930" s="2" t="n">
        <v>4.94</v>
      </c>
      <c r="CT930" s="2" t="n">
        <v>0</v>
      </c>
      <c r="CU930" s="2" t="n">
        <v>10.68</v>
      </c>
      <c r="CV930" s="2" t="n">
        <v>10.68</v>
      </c>
      <c r="CW930" s="2" t="n">
        <v>0</v>
      </c>
      <c r="CX930" s="2" t="n">
        <v>16.07</v>
      </c>
      <c r="CY930" s="2" t="n">
        <v>16.07</v>
      </c>
      <c r="CZ930" s="2" t="n">
        <v>0</v>
      </c>
      <c r="DA930" s="2" t="n">
        <v>18.76</v>
      </c>
      <c r="DB930" s="2" t="n">
        <v>18.76</v>
      </c>
      <c r="DC930" s="2" t="n">
        <v>0</v>
      </c>
      <c r="DD930" s="2" t="n">
        <v>24.93</v>
      </c>
      <c r="DE930" s="2" t="n">
        <v>24.93</v>
      </c>
      <c r="DF930" s="2" t="n">
        <v>0</v>
      </c>
      <c r="DG930" s="2" t="n">
        <v>35.64</v>
      </c>
      <c r="DH930" s="2" t="n">
        <v>31.38</v>
      </c>
      <c r="DI930" s="2" t="n">
        <v>0</v>
      </c>
      <c r="DJ930" s="2" t="n">
        <v>49.75</v>
      </c>
      <c r="DK930" s="2" t="n">
        <v>49.75</v>
      </c>
      <c r="DL930" s="2" t="n">
        <v>0</v>
      </c>
      <c r="DM930" s="2" t="n">
        <v>64.09</v>
      </c>
      <c r="DN930" s="2" t="n">
        <v>64.09</v>
      </c>
      <c r="DO930" s="2" t="n">
        <v>0</v>
      </c>
      <c r="DP930" s="2" t="n">
        <v>72.62</v>
      </c>
      <c r="DQ930" s="2" t="n">
        <v>72.62</v>
      </c>
      <c r="DR930" s="2" t="n">
        <v>0</v>
      </c>
      <c r="DS930" s="2" t="n">
        <v>86.08</v>
      </c>
      <c r="DT930" s="2" t="n">
        <v>86.08</v>
      </c>
      <c r="DU930" s="2" t="n">
        <v>0</v>
      </c>
      <c r="DV930" s="2" t="n">
        <v>94.61</v>
      </c>
      <c r="DW930" s="2" t="n">
        <v>94.61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49.75</v>
      </c>
      <c r="EF930" s="2" t="n">
        <v>49.75</v>
      </c>
      <c r="EG930" s="2" t="n">
        <v>0</v>
      </c>
      <c r="EH930" s="2" t="n">
        <v>64.09</v>
      </c>
      <c r="EI930" s="2" t="n">
        <v>64.09</v>
      </c>
      <c r="EJ930" s="2" t="n">
        <v>0</v>
      </c>
      <c r="EK930" s="2" t="n">
        <v>72.62</v>
      </c>
      <c r="EL930" s="2" t="n">
        <v>72.62</v>
      </c>
      <c r="EM930" s="2" t="n">
        <v>0</v>
      </c>
      <c r="EN930" s="2" t="n">
        <v>86.08</v>
      </c>
      <c r="EO930" s="2" t="n">
        <v>86.08</v>
      </c>
      <c r="EP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16/08/2027</t>
        </is>
      </c>
      <c r="E931" s="2" t="inlineStr">
        <is>
          <t>19/07/2028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4.94</v>
      </c>
      <c r="CS931" s="2" t="n">
        <v>4.94</v>
      </c>
      <c r="CT931" s="2" t="n">
        <v>0</v>
      </c>
      <c r="CU931" s="2" t="n">
        <v>10.68</v>
      </c>
      <c r="CV931" s="2" t="n">
        <v>10.68</v>
      </c>
      <c r="CW931" s="2" t="n">
        <v>0</v>
      </c>
      <c r="CX931" s="2" t="n">
        <v>16.07</v>
      </c>
      <c r="CY931" s="2" t="n">
        <v>16.07</v>
      </c>
      <c r="CZ931" s="2" t="n">
        <v>0</v>
      </c>
      <c r="DA931" s="2" t="n">
        <v>18.76</v>
      </c>
      <c r="DB931" s="2" t="n">
        <v>18.76</v>
      </c>
      <c r="DC931" s="2" t="n">
        <v>0</v>
      </c>
      <c r="DD931" s="2" t="n">
        <v>24.93</v>
      </c>
      <c r="DE931" s="2" t="n">
        <v>24.93</v>
      </c>
      <c r="DF931" s="2" t="n">
        <v>0</v>
      </c>
      <c r="DG931" s="2" t="n">
        <v>35.64</v>
      </c>
      <c r="DH931" s="2" t="n">
        <v>31.38</v>
      </c>
      <c r="DI931" s="2" t="n">
        <v>0</v>
      </c>
      <c r="DJ931" s="2" t="n">
        <v>49.75</v>
      </c>
      <c r="DK931" s="2" t="n">
        <v>49.75</v>
      </c>
      <c r="DL931" s="2" t="n">
        <v>0</v>
      </c>
      <c r="DM931" s="2" t="n">
        <v>64.09</v>
      </c>
      <c r="DN931" s="2" t="n">
        <v>64.09</v>
      </c>
      <c r="DO931" s="2" t="n">
        <v>0</v>
      </c>
      <c r="DP931" s="2" t="n">
        <v>72.62</v>
      </c>
      <c r="DQ931" s="2" t="n">
        <v>72.62</v>
      </c>
      <c r="DR931" s="2" t="n">
        <v>0</v>
      </c>
      <c r="DS931" s="2" t="n">
        <v>86.08</v>
      </c>
      <c r="DT931" s="2" t="n">
        <v>86.08</v>
      </c>
      <c r="DU931" s="2" t="n">
        <v>0</v>
      </c>
      <c r="DV931" s="2" t="n">
        <v>94.61</v>
      </c>
      <c r="DW931" s="2" t="n">
        <v>94.61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49.75</v>
      </c>
      <c r="EF931" s="2" t="n">
        <v>49.75</v>
      </c>
      <c r="EG931" s="2" t="n">
        <v>0</v>
      </c>
      <c r="EH931" s="2" t="n">
        <v>64.09</v>
      </c>
      <c r="EI931" s="2" t="n">
        <v>64.09</v>
      </c>
      <c r="EJ931" s="2" t="n">
        <v>0</v>
      </c>
      <c r="EK931" s="2" t="n">
        <v>72.62</v>
      </c>
      <c r="EL931" s="2" t="n">
        <v>72.62</v>
      </c>
      <c r="EM931" s="2" t="n">
        <v>0</v>
      </c>
      <c r="EN931" s="2" t="n">
        <v>86.08</v>
      </c>
      <c r="EO931" s="2" t="n">
        <v>86.08</v>
      </c>
      <c r="EP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16/08/2027</t>
        </is>
      </c>
      <c r="E932" s="2" t="inlineStr">
        <is>
          <t>19/07/2028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4.94</v>
      </c>
      <c r="CS932" s="2" t="n">
        <v>4.94</v>
      </c>
      <c r="CT932" s="2" t="n">
        <v>0</v>
      </c>
      <c r="CU932" s="2" t="n">
        <v>10.68</v>
      </c>
      <c r="CV932" s="2" t="n">
        <v>10.68</v>
      </c>
      <c r="CW932" s="2" t="n">
        <v>0</v>
      </c>
      <c r="CX932" s="2" t="n">
        <v>16.07</v>
      </c>
      <c r="CY932" s="2" t="n">
        <v>16.07</v>
      </c>
      <c r="CZ932" s="2" t="n">
        <v>0</v>
      </c>
      <c r="DA932" s="2" t="n">
        <v>18.76</v>
      </c>
      <c r="DB932" s="2" t="n">
        <v>18.76</v>
      </c>
      <c r="DC932" s="2" t="n">
        <v>0</v>
      </c>
      <c r="DD932" s="2" t="n">
        <v>24.93</v>
      </c>
      <c r="DE932" s="2" t="n">
        <v>24.93</v>
      </c>
      <c r="DF932" s="2" t="n">
        <v>0</v>
      </c>
      <c r="DG932" s="2" t="n">
        <v>35.64</v>
      </c>
      <c r="DH932" s="2" t="n">
        <v>31.38</v>
      </c>
      <c r="DI932" s="2" t="n">
        <v>0</v>
      </c>
      <c r="DJ932" s="2" t="n">
        <v>49.75</v>
      </c>
      <c r="DK932" s="2" t="n">
        <v>49.75</v>
      </c>
      <c r="DL932" s="2" t="n">
        <v>0</v>
      </c>
      <c r="DM932" s="2" t="n">
        <v>64.09</v>
      </c>
      <c r="DN932" s="2" t="n">
        <v>64.09</v>
      </c>
      <c r="DO932" s="2" t="n">
        <v>0</v>
      </c>
      <c r="DP932" s="2" t="n">
        <v>72.62</v>
      </c>
      <c r="DQ932" s="2" t="n">
        <v>72.62</v>
      </c>
      <c r="DR932" s="2" t="n">
        <v>0</v>
      </c>
      <c r="DS932" s="2" t="n">
        <v>86.08</v>
      </c>
      <c r="DT932" s="2" t="n">
        <v>86.08</v>
      </c>
      <c r="DU932" s="2" t="n">
        <v>0</v>
      </c>
      <c r="DV932" s="2" t="n">
        <v>94.61</v>
      </c>
      <c r="DW932" s="2" t="n">
        <v>94.61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49.75</v>
      </c>
      <c r="EF932" s="2" t="n">
        <v>49.75</v>
      </c>
      <c r="EG932" s="2" t="n">
        <v>0</v>
      </c>
      <c r="EH932" s="2" t="n">
        <v>64.09</v>
      </c>
      <c r="EI932" s="2" t="n">
        <v>64.09</v>
      </c>
      <c r="EJ932" s="2" t="n">
        <v>0</v>
      </c>
      <c r="EK932" s="2" t="n">
        <v>72.62</v>
      </c>
      <c r="EL932" s="2" t="n">
        <v>72.62</v>
      </c>
      <c r="EM932" s="2" t="n">
        <v>0</v>
      </c>
      <c r="EN932" s="2" t="n">
        <v>86.08</v>
      </c>
      <c r="EO932" s="2" t="n">
        <v>86.08</v>
      </c>
      <c r="EP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16/08/2027</t>
        </is>
      </c>
      <c r="E933" s="2" t="inlineStr">
        <is>
          <t>19/07/2028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4.94</v>
      </c>
      <c r="CS933" s="2" t="n">
        <v>4.94</v>
      </c>
      <c r="CT933" s="2" t="n">
        <v>0</v>
      </c>
      <c r="CU933" s="2" t="n">
        <v>8.890000000000001</v>
      </c>
      <c r="CV933" s="2" t="n">
        <v>8.890000000000001</v>
      </c>
      <c r="CW933" s="2" t="n">
        <v>0</v>
      </c>
      <c r="CX933" s="2" t="n">
        <v>15.17</v>
      </c>
      <c r="CY933" s="2" t="n">
        <v>14.81</v>
      </c>
      <c r="CZ933" s="2" t="n">
        <v>0</v>
      </c>
      <c r="DA933" s="2" t="n">
        <v>18.76</v>
      </c>
      <c r="DB933" s="2" t="n">
        <v>18.76</v>
      </c>
      <c r="DC933" s="2" t="n">
        <v>0</v>
      </c>
      <c r="DD933" s="2" t="n">
        <v>24.2</v>
      </c>
      <c r="DE933" s="2" t="n">
        <v>24.2</v>
      </c>
      <c r="DF933" s="2" t="n">
        <v>0</v>
      </c>
      <c r="DG933" s="2" t="n">
        <v>35.64</v>
      </c>
      <c r="DH933" s="2" t="n">
        <v>31.38</v>
      </c>
      <c r="DI933" s="2" t="n">
        <v>0</v>
      </c>
      <c r="DJ933" s="2" t="n">
        <v>49.75</v>
      </c>
      <c r="DK933" s="2" t="n">
        <v>49.75</v>
      </c>
      <c r="DL933" s="2" t="n">
        <v>0</v>
      </c>
      <c r="DM933" s="2" t="n">
        <v>64.09</v>
      </c>
      <c r="DN933" s="2" t="n">
        <v>64.09</v>
      </c>
      <c r="DO933" s="2" t="n">
        <v>0</v>
      </c>
      <c r="DP933" s="2" t="n">
        <v>72.62</v>
      </c>
      <c r="DQ933" s="2" t="n">
        <v>72.62</v>
      </c>
      <c r="DR933" s="2" t="n">
        <v>0</v>
      </c>
      <c r="DS933" s="2" t="n">
        <v>86.08</v>
      </c>
      <c r="DT933" s="2" t="n">
        <v>86.08</v>
      </c>
      <c r="DU933" s="2" t="n">
        <v>0</v>
      </c>
      <c r="DV933" s="2" t="n">
        <v>94.61</v>
      </c>
      <c r="DW933" s="2" t="n">
        <v>94.61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49.75</v>
      </c>
      <c r="EF933" s="2" t="n">
        <v>49.75</v>
      </c>
      <c r="EG933" s="2" t="n">
        <v>0</v>
      </c>
      <c r="EH933" s="2" t="n">
        <v>64.09</v>
      </c>
      <c r="EI933" s="2" t="n">
        <v>64.09</v>
      </c>
      <c r="EJ933" s="2" t="n">
        <v>0</v>
      </c>
      <c r="EK933" s="2" t="n">
        <v>72.62</v>
      </c>
      <c r="EL933" s="2" t="n">
        <v>72.62</v>
      </c>
      <c r="EM933" s="2" t="n">
        <v>0</v>
      </c>
      <c r="EN933" s="2" t="n">
        <v>86.08</v>
      </c>
      <c r="EO933" s="2" t="n">
        <v>86.08</v>
      </c>
      <c r="EP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16/08/2027</t>
        </is>
      </c>
      <c r="E934" s="2" t="inlineStr">
        <is>
          <t>19/07/2028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4.94</v>
      </c>
      <c r="CS934" s="2" t="n">
        <v>4.94</v>
      </c>
      <c r="CT934" s="2" t="n">
        <v>0</v>
      </c>
      <c r="CU934" s="2" t="n">
        <v>10.68</v>
      </c>
      <c r="CV934" s="2" t="n">
        <v>10.68</v>
      </c>
      <c r="CW934" s="2" t="n">
        <v>0</v>
      </c>
      <c r="CX934" s="2" t="n">
        <v>16.07</v>
      </c>
      <c r="CY934" s="2" t="n">
        <v>16.07</v>
      </c>
      <c r="CZ934" s="2" t="n">
        <v>0</v>
      </c>
      <c r="DA934" s="2" t="n">
        <v>18.76</v>
      </c>
      <c r="DB934" s="2" t="n">
        <v>18.76</v>
      </c>
      <c r="DC934" s="2" t="n">
        <v>0</v>
      </c>
      <c r="DD934" s="2" t="n">
        <v>24.93</v>
      </c>
      <c r="DE934" s="2" t="n">
        <v>24.93</v>
      </c>
      <c r="DF934" s="2" t="n">
        <v>0</v>
      </c>
      <c r="DG934" s="2" t="n">
        <v>35.64</v>
      </c>
      <c r="DH934" s="2" t="n">
        <v>31.38</v>
      </c>
      <c r="DI934" s="2" t="n">
        <v>0</v>
      </c>
      <c r="DJ934" s="2" t="n">
        <v>49.75</v>
      </c>
      <c r="DK934" s="2" t="n">
        <v>49.75</v>
      </c>
      <c r="DL934" s="2" t="n">
        <v>0</v>
      </c>
      <c r="DM934" s="2" t="n">
        <v>64.09</v>
      </c>
      <c r="DN934" s="2" t="n">
        <v>64.09</v>
      </c>
      <c r="DO934" s="2" t="n">
        <v>0</v>
      </c>
      <c r="DP934" s="2" t="n">
        <v>72.62</v>
      </c>
      <c r="DQ934" s="2" t="n">
        <v>72.62</v>
      </c>
      <c r="DR934" s="2" t="n">
        <v>0</v>
      </c>
      <c r="DS934" s="2" t="n">
        <v>86.08</v>
      </c>
      <c r="DT934" s="2" t="n">
        <v>86.08</v>
      </c>
      <c r="DU934" s="2" t="n">
        <v>0</v>
      </c>
      <c r="DV934" s="2" t="n">
        <v>94.61</v>
      </c>
      <c r="DW934" s="2" t="n">
        <v>94.61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49.75</v>
      </c>
      <c r="EF934" s="2" t="n">
        <v>49.75</v>
      </c>
      <c r="EG934" s="2" t="n">
        <v>0</v>
      </c>
      <c r="EH934" s="2" t="n">
        <v>64.09</v>
      </c>
      <c r="EI934" s="2" t="n">
        <v>64.09</v>
      </c>
      <c r="EJ934" s="2" t="n">
        <v>0</v>
      </c>
      <c r="EK934" s="2" t="n">
        <v>72.62</v>
      </c>
      <c r="EL934" s="2" t="n">
        <v>72.62</v>
      </c>
      <c r="EM934" s="2" t="n">
        <v>0</v>
      </c>
      <c r="EN934" s="2" t="n">
        <v>86.08</v>
      </c>
      <c r="EO934" s="2" t="n">
        <v>86.08</v>
      </c>
      <c r="EP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16/08/2027</t>
        </is>
      </c>
      <c r="E935" s="2" t="inlineStr">
        <is>
          <t>19/07/2028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4.94</v>
      </c>
      <c r="CS935" s="2" t="n">
        <v>4.94</v>
      </c>
      <c r="CT935" s="2" t="n">
        <v>0</v>
      </c>
      <c r="CU935" s="2" t="n">
        <v>10.68</v>
      </c>
      <c r="CV935" s="2" t="n">
        <v>10.68</v>
      </c>
      <c r="CW935" s="2" t="n">
        <v>0</v>
      </c>
      <c r="CX935" s="2" t="n">
        <v>16.07</v>
      </c>
      <c r="CY935" s="2" t="n">
        <v>16.07</v>
      </c>
      <c r="CZ935" s="2" t="n">
        <v>0</v>
      </c>
      <c r="DA935" s="2" t="n">
        <v>18.76</v>
      </c>
      <c r="DB935" s="2" t="n">
        <v>18.76</v>
      </c>
      <c r="DC935" s="2" t="n">
        <v>0</v>
      </c>
      <c r="DD935" s="2" t="n">
        <v>24.93</v>
      </c>
      <c r="DE935" s="2" t="n">
        <v>24.93</v>
      </c>
      <c r="DF935" s="2" t="n">
        <v>0</v>
      </c>
      <c r="DG935" s="2" t="n">
        <v>35.64</v>
      </c>
      <c r="DH935" s="2" t="n">
        <v>31.38</v>
      </c>
      <c r="DI935" s="2" t="n">
        <v>0</v>
      </c>
      <c r="DJ935" s="2" t="n">
        <v>49.75</v>
      </c>
      <c r="DK935" s="2" t="n">
        <v>49.75</v>
      </c>
      <c r="DL935" s="2" t="n">
        <v>0</v>
      </c>
      <c r="DM935" s="2" t="n">
        <v>64.09</v>
      </c>
      <c r="DN935" s="2" t="n">
        <v>64.09</v>
      </c>
      <c r="DO935" s="2" t="n">
        <v>0</v>
      </c>
      <c r="DP935" s="2" t="n">
        <v>72.62</v>
      </c>
      <c r="DQ935" s="2" t="n">
        <v>72.62</v>
      </c>
      <c r="DR935" s="2" t="n">
        <v>0</v>
      </c>
      <c r="DS935" s="2" t="n">
        <v>86.08</v>
      </c>
      <c r="DT935" s="2" t="n">
        <v>86.08</v>
      </c>
      <c r="DU935" s="2" t="n">
        <v>0</v>
      </c>
      <c r="DV935" s="2" t="n">
        <v>94.61</v>
      </c>
      <c r="DW935" s="2" t="n">
        <v>94.61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49.75</v>
      </c>
      <c r="EF935" s="2" t="n">
        <v>49.75</v>
      </c>
      <c r="EG935" s="2" t="n">
        <v>0</v>
      </c>
      <c r="EH935" s="2" t="n">
        <v>64.09</v>
      </c>
      <c r="EI935" s="2" t="n">
        <v>64.09</v>
      </c>
      <c r="EJ935" s="2" t="n">
        <v>0</v>
      </c>
      <c r="EK935" s="2" t="n">
        <v>72.62</v>
      </c>
      <c r="EL935" s="2" t="n">
        <v>72.62</v>
      </c>
      <c r="EM935" s="2" t="n">
        <v>0</v>
      </c>
      <c r="EN935" s="2" t="n">
        <v>86.08</v>
      </c>
      <c r="EO935" s="2" t="n">
        <v>86.08</v>
      </c>
      <c r="EP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16/08/2027</t>
        </is>
      </c>
      <c r="E936" s="2" t="inlineStr">
        <is>
          <t>19/07/2028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4.94</v>
      </c>
      <c r="CS936" s="2" t="n">
        <v>4.94</v>
      </c>
      <c r="CT936" s="2" t="n">
        <v>0</v>
      </c>
      <c r="CU936" s="2" t="n">
        <v>10.68</v>
      </c>
      <c r="CV936" s="2" t="n">
        <v>10.68</v>
      </c>
      <c r="CW936" s="2" t="n">
        <v>0</v>
      </c>
      <c r="CX936" s="2" t="n">
        <v>16.07</v>
      </c>
      <c r="CY936" s="2" t="n">
        <v>16.07</v>
      </c>
      <c r="CZ936" s="2" t="n">
        <v>0</v>
      </c>
      <c r="DA936" s="2" t="n">
        <v>18.76</v>
      </c>
      <c r="DB936" s="2" t="n">
        <v>18.76</v>
      </c>
      <c r="DC936" s="2" t="n">
        <v>0</v>
      </c>
      <c r="DD936" s="2" t="n">
        <v>24.93</v>
      </c>
      <c r="DE936" s="2" t="n">
        <v>24.93</v>
      </c>
      <c r="DF936" s="2" t="n">
        <v>0</v>
      </c>
      <c r="DG936" s="2" t="n">
        <v>35.64</v>
      </c>
      <c r="DH936" s="2" t="n">
        <v>31.38</v>
      </c>
      <c r="DI936" s="2" t="n">
        <v>0</v>
      </c>
      <c r="DJ936" s="2" t="n">
        <v>49.75</v>
      </c>
      <c r="DK936" s="2" t="n">
        <v>49.75</v>
      </c>
      <c r="DL936" s="2" t="n">
        <v>0</v>
      </c>
      <c r="DM936" s="2" t="n">
        <v>64.09</v>
      </c>
      <c r="DN936" s="2" t="n">
        <v>64.09</v>
      </c>
      <c r="DO936" s="2" t="n">
        <v>0</v>
      </c>
      <c r="DP936" s="2" t="n">
        <v>72.62</v>
      </c>
      <c r="DQ936" s="2" t="n">
        <v>72.62</v>
      </c>
      <c r="DR936" s="2" t="n">
        <v>0</v>
      </c>
      <c r="DS936" s="2" t="n">
        <v>86.08</v>
      </c>
      <c r="DT936" s="2" t="n">
        <v>86.08</v>
      </c>
      <c r="DU936" s="2" t="n">
        <v>0</v>
      </c>
      <c r="DV936" s="2" t="n">
        <v>94.61</v>
      </c>
      <c r="DW936" s="2" t="n">
        <v>94.61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49.75</v>
      </c>
      <c r="EF936" s="2" t="n">
        <v>49.75</v>
      </c>
      <c r="EG936" s="2" t="n">
        <v>0</v>
      </c>
      <c r="EH936" s="2" t="n">
        <v>64.09</v>
      </c>
      <c r="EI936" s="2" t="n">
        <v>64.09</v>
      </c>
      <c r="EJ936" s="2" t="n">
        <v>0</v>
      </c>
      <c r="EK936" s="2" t="n">
        <v>72.62</v>
      </c>
      <c r="EL936" s="2" t="n">
        <v>72.62</v>
      </c>
      <c r="EM936" s="2" t="n">
        <v>0</v>
      </c>
      <c r="EN936" s="2" t="n">
        <v>86.08</v>
      </c>
      <c r="EO936" s="2" t="n">
        <v>86.08</v>
      </c>
      <c r="EP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16/08/2027</t>
        </is>
      </c>
      <c r="E937" s="2" t="inlineStr">
        <is>
          <t>19/07/2028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4.94</v>
      </c>
      <c r="CS937" s="2" t="n">
        <v>4.94</v>
      </c>
      <c r="CT937" s="2" t="n">
        <v>0</v>
      </c>
      <c r="CU937" s="2" t="n">
        <v>10.68</v>
      </c>
      <c r="CV937" s="2" t="n">
        <v>10.68</v>
      </c>
      <c r="CW937" s="2" t="n">
        <v>0</v>
      </c>
      <c r="CX937" s="2" t="n">
        <v>16.07</v>
      </c>
      <c r="CY937" s="2" t="n">
        <v>16.07</v>
      </c>
      <c r="CZ937" s="2" t="n">
        <v>0</v>
      </c>
      <c r="DA937" s="2" t="n">
        <v>18.76</v>
      </c>
      <c r="DB937" s="2" t="n">
        <v>18.76</v>
      </c>
      <c r="DC937" s="2" t="n">
        <v>0</v>
      </c>
      <c r="DD937" s="2" t="n">
        <v>24.93</v>
      </c>
      <c r="DE937" s="2" t="n">
        <v>24.93</v>
      </c>
      <c r="DF937" s="2" t="n">
        <v>0</v>
      </c>
      <c r="DG937" s="2" t="n">
        <v>35.64</v>
      </c>
      <c r="DH937" s="2" t="n">
        <v>31.38</v>
      </c>
      <c r="DI937" s="2" t="n">
        <v>0</v>
      </c>
      <c r="DJ937" s="2" t="n">
        <v>49.75</v>
      </c>
      <c r="DK937" s="2" t="n">
        <v>49.75</v>
      </c>
      <c r="DL937" s="2" t="n">
        <v>0</v>
      </c>
      <c r="DM937" s="2" t="n">
        <v>64.09</v>
      </c>
      <c r="DN937" s="2" t="n">
        <v>64.09</v>
      </c>
      <c r="DO937" s="2" t="n">
        <v>0</v>
      </c>
      <c r="DP937" s="2" t="n">
        <v>72.62</v>
      </c>
      <c r="DQ937" s="2" t="n">
        <v>72.62</v>
      </c>
      <c r="DR937" s="2" t="n">
        <v>0</v>
      </c>
      <c r="DS937" s="2" t="n">
        <v>86.08</v>
      </c>
      <c r="DT937" s="2" t="n">
        <v>86.08</v>
      </c>
      <c r="DU937" s="2" t="n">
        <v>0</v>
      </c>
      <c r="DV937" s="2" t="n">
        <v>94.61</v>
      </c>
      <c r="DW937" s="2" t="n">
        <v>94.61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49.75</v>
      </c>
      <c r="EF937" s="2" t="n">
        <v>49.75</v>
      </c>
      <c r="EG937" s="2" t="n">
        <v>0</v>
      </c>
      <c r="EH937" s="2" t="n">
        <v>64.09</v>
      </c>
      <c r="EI937" s="2" t="n">
        <v>64.09</v>
      </c>
      <c r="EJ937" s="2" t="n">
        <v>0</v>
      </c>
      <c r="EK937" s="2" t="n">
        <v>72.62</v>
      </c>
      <c r="EL937" s="2" t="n">
        <v>72.62</v>
      </c>
      <c r="EM937" s="2" t="n">
        <v>0</v>
      </c>
      <c r="EN937" s="2" t="n">
        <v>86.08</v>
      </c>
      <c r="EO937" s="2" t="n">
        <v>86.08</v>
      </c>
      <c r="EP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16/08/2027</t>
        </is>
      </c>
      <c r="E938" s="2" t="inlineStr">
        <is>
          <t>19/07/2028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4.94</v>
      </c>
      <c r="CS938" s="2" t="n">
        <v>4.94</v>
      </c>
      <c r="CT938" s="2" t="n">
        <v>0</v>
      </c>
      <c r="CU938" s="2" t="n">
        <v>10.68</v>
      </c>
      <c r="CV938" s="2" t="n">
        <v>10.68</v>
      </c>
      <c r="CW938" s="2" t="n">
        <v>0</v>
      </c>
      <c r="CX938" s="2" t="n">
        <v>16.07</v>
      </c>
      <c r="CY938" s="2" t="n">
        <v>16.07</v>
      </c>
      <c r="CZ938" s="2" t="n">
        <v>0</v>
      </c>
      <c r="DA938" s="2" t="n">
        <v>18.76</v>
      </c>
      <c r="DB938" s="2" t="n">
        <v>18.76</v>
      </c>
      <c r="DC938" s="2" t="n">
        <v>0</v>
      </c>
      <c r="DD938" s="2" t="n">
        <v>24.93</v>
      </c>
      <c r="DE938" s="2" t="n">
        <v>24.93</v>
      </c>
      <c r="DF938" s="2" t="n">
        <v>0</v>
      </c>
      <c r="DG938" s="2" t="n">
        <v>35.64</v>
      </c>
      <c r="DH938" s="2" t="n">
        <v>31.38</v>
      </c>
      <c r="DI938" s="2" t="n">
        <v>0</v>
      </c>
      <c r="DJ938" s="2" t="n">
        <v>49.75</v>
      </c>
      <c r="DK938" s="2" t="n">
        <v>49.75</v>
      </c>
      <c r="DL938" s="2" t="n">
        <v>0</v>
      </c>
      <c r="DM938" s="2" t="n">
        <v>64.09</v>
      </c>
      <c r="DN938" s="2" t="n">
        <v>64.09</v>
      </c>
      <c r="DO938" s="2" t="n">
        <v>0</v>
      </c>
      <c r="DP938" s="2" t="n">
        <v>72.62</v>
      </c>
      <c r="DQ938" s="2" t="n">
        <v>72.62</v>
      </c>
      <c r="DR938" s="2" t="n">
        <v>0</v>
      </c>
      <c r="DS938" s="2" t="n">
        <v>86.08</v>
      </c>
      <c r="DT938" s="2" t="n">
        <v>86.08</v>
      </c>
      <c r="DU938" s="2" t="n">
        <v>0</v>
      </c>
      <c r="DV938" s="2" t="n">
        <v>94.61</v>
      </c>
      <c r="DW938" s="2" t="n">
        <v>94.61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49.75</v>
      </c>
      <c r="EF938" s="2" t="n">
        <v>49.75</v>
      </c>
      <c r="EG938" s="2" t="n">
        <v>0</v>
      </c>
      <c r="EH938" s="2" t="n">
        <v>64.09</v>
      </c>
      <c r="EI938" s="2" t="n">
        <v>64.09</v>
      </c>
      <c r="EJ938" s="2" t="n">
        <v>0</v>
      </c>
      <c r="EK938" s="2" t="n">
        <v>72.62</v>
      </c>
      <c r="EL938" s="2" t="n">
        <v>72.62</v>
      </c>
      <c r="EM938" s="2" t="n">
        <v>0</v>
      </c>
      <c r="EN938" s="2" t="n">
        <v>86.08</v>
      </c>
      <c r="EO938" s="2" t="n">
        <v>86.08</v>
      </c>
      <c r="EP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16/08/2027</t>
        </is>
      </c>
      <c r="E939" s="2" t="inlineStr">
        <is>
          <t>19/07/2028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4.94</v>
      </c>
      <c r="CS939" s="2" t="n">
        <v>4.94</v>
      </c>
      <c r="CT939" s="2" t="n">
        <v>0</v>
      </c>
      <c r="CU939" s="2" t="n">
        <v>10.68</v>
      </c>
      <c r="CV939" s="2" t="n">
        <v>10.68</v>
      </c>
      <c r="CW939" s="2" t="n">
        <v>0</v>
      </c>
      <c r="CX939" s="2" t="n">
        <v>16.07</v>
      </c>
      <c r="CY939" s="2" t="n">
        <v>16.07</v>
      </c>
      <c r="CZ939" s="2" t="n">
        <v>0</v>
      </c>
      <c r="DA939" s="2" t="n">
        <v>18.76</v>
      </c>
      <c r="DB939" s="2" t="n">
        <v>18.76</v>
      </c>
      <c r="DC939" s="2" t="n">
        <v>0</v>
      </c>
      <c r="DD939" s="2" t="n">
        <v>24.93</v>
      </c>
      <c r="DE939" s="2" t="n">
        <v>24.93</v>
      </c>
      <c r="DF939" s="2" t="n">
        <v>0</v>
      </c>
      <c r="DG939" s="2" t="n">
        <v>35.64</v>
      </c>
      <c r="DH939" s="2" t="n">
        <v>31.38</v>
      </c>
      <c r="DI939" s="2" t="n">
        <v>0</v>
      </c>
      <c r="DJ939" s="2" t="n">
        <v>49.75</v>
      </c>
      <c r="DK939" s="2" t="n">
        <v>49.75</v>
      </c>
      <c r="DL939" s="2" t="n">
        <v>0</v>
      </c>
      <c r="DM939" s="2" t="n">
        <v>64.09</v>
      </c>
      <c r="DN939" s="2" t="n">
        <v>64.09</v>
      </c>
      <c r="DO939" s="2" t="n">
        <v>0</v>
      </c>
      <c r="DP939" s="2" t="n">
        <v>72.62</v>
      </c>
      <c r="DQ939" s="2" t="n">
        <v>72.62</v>
      </c>
      <c r="DR939" s="2" t="n">
        <v>0</v>
      </c>
      <c r="DS939" s="2" t="n">
        <v>86.08</v>
      </c>
      <c r="DT939" s="2" t="n">
        <v>86.08</v>
      </c>
      <c r="DU939" s="2" t="n">
        <v>0</v>
      </c>
      <c r="DV939" s="2" t="n">
        <v>94.61</v>
      </c>
      <c r="DW939" s="2" t="n">
        <v>94.61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49.75</v>
      </c>
      <c r="EF939" s="2" t="n">
        <v>49.75</v>
      </c>
      <c r="EG939" s="2" t="n">
        <v>0</v>
      </c>
      <c r="EH939" s="2" t="n">
        <v>64.09</v>
      </c>
      <c r="EI939" s="2" t="n">
        <v>64.09</v>
      </c>
      <c r="EJ939" s="2" t="n">
        <v>0</v>
      </c>
      <c r="EK939" s="2" t="n">
        <v>72.62</v>
      </c>
      <c r="EL939" s="2" t="n">
        <v>72.62</v>
      </c>
      <c r="EM939" s="2" t="n">
        <v>0</v>
      </c>
      <c r="EN939" s="2" t="n">
        <v>86.08</v>
      </c>
      <c r="EO939" s="2" t="n">
        <v>86.08</v>
      </c>
      <c r="EP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16/08/2027</t>
        </is>
      </c>
      <c r="E940" s="2" t="inlineStr">
        <is>
          <t>19/07/2028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4.94</v>
      </c>
      <c r="CS940" s="2" t="n">
        <v>4.94</v>
      </c>
      <c r="CT940" s="2" t="n">
        <v>0</v>
      </c>
      <c r="CU940" s="2" t="n">
        <v>10.68</v>
      </c>
      <c r="CV940" s="2" t="n">
        <v>10.68</v>
      </c>
      <c r="CW940" s="2" t="n">
        <v>0</v>
      </c>
      <c r="CX940" s="2" t="n">
        <v>16.07</v>
      </c>
      <c r="CY940" s="2" t="n">
        <v>16.07</v>
      </c>
      <c r="CZ940" s="2" t="n">
        <v>0</v>
      </c>
      <c r="DA940" s="2" t="n">
        <v>18.76</v>
      </c>
      <c r="DB940" s="2" t="n">
        <v>18.76</v>
      </c>
      <c r="DC940" s="2" t="n">
        <v>0</v>
      </c>
      <c r="DD940" s="2" t="n">
        <v>24.93</v>
      </c>
      <c r="DE940" s="2" t="n">
        <v>24.93</v>
      </c>
      <c r="DF940" s="2" t="n">
        <v>0</v>
      </c>
      <c r="DG940" s="2" t="n">
        <v>35.64</v>
      </c>
      <c r="DH940" s="2" t="n">
        <v>31.38</v>
      </c>
      <c r="DI940" s="2" t="n">
        <v>0</v>
      </c>
      <c r="DJ940" s="2" t="n">
        <v>49.75</v>
      </c>
      <c r="DK940" s="2" t="n">
        <v>49.75</v>
      </c>
      <c r="DL940" s="2" t="n">
        <v>0</v>
      </c>
      <c r="DM940" s="2" t="n">
        <v>64.09</v>
      </c>
      <c r="DN940" s="2" t="n">
        <v>64.09</v>
      </c>
      <c r="DO940" s="2" t="n">
        <v>0</v>
      </c>
      <c r="DP940" s="2" t="n">
        <v>72.62</v>
      </c>
      <c r="DQ940" s="2" t="n">
        <v>72.62</v>
      </c>
      <c r="DR940" s="2" t="n">
        <v>0</v>
      </c>
      <c r="DS940" s="2" t="n">
        <v>86.08</v>
      </c>
      <c r="DT940" s="2" t="n">
        <v>86.08</v>
      </c>
      <c r="DU940" s="2" t="n">
        <v>0</v>
      </c>
      <c r="DV940" s="2" t="n">
        <v>94.61</v>
      </c>
      <c r="DW940" s="2" t="n">
        <v>94.61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49.75</v>
      </c>
      <c r="EF940" s="2" t="n">
        <v>49.75</v>
      </c>
      <c r="EG940" s="2" t="n">
        <v>0</v>
      </c>
      <c r="EH940" s="2" t="n">
        <v>64.09</v>
      </c>
      <c r="EI940" s="2" t="n">
        <v>64.09</v>
      </c>
      <c r="EJ940" s="2" t="n">
        <v>0</v>
      </c>
      <c r="EK940" s="2" t="n">
        <v>72.62</v>
      </c>
      <c r="EL940" s="2" t="n">
        <v>72.62</v>
      </c>
      <c r="EM940" s="2" t="n">
        <v>0</v>
      </c>
      <c r="EN940" s="2" t="n">
        <v>86.08</v>
      </c>
      <c r="EO940" s="2" t="n">
        <v>86.08</v>
      </c>
      <c r="EP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16/08/2027</t>
        </is>
      </c>
      <c r="E941" s="2" t="inlineStr">
        <is>
          <t>19/07/2028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4.94</v>
      </c>
      <c r="CS941" s="2" t="n">
        <v>4.94</v>
      </c>
      <c r="CT941" s="2" t="n">
        <v>0</v>
      </c>
      <c r="CU941" s="2" t="n">
        <v>10.68</v>
      </c>
      <c r="CV941" s="2" t="n">
        <v>10.68</v>
      </c>
      <c r="CW941" s="2" t="n">
        <v>0</v>
      </c>
      <c r="CX941" s="2" t="n">
        <v>16.07</v>
      </c>
      <c r="CY941" s="2" t="n">
        <v>16.07</v>
      </c>
      <c r="CZ941" s="2" t="n">
        <v>0</v>
      </c>
      <c r="DA941" s="2" t="n">
        <v>18.76</v>
      </c>
      <c r="DB941" s="2" t="n">
        <v>18.76</v>
      </c>
      <c r="DC941" s="2" t="n">
        <v>0</v>
      </c>
      <c r="DD941" s="2" t="n">
        <v>24.93</v>
      </c>
      <c r="DE941" s="2" t="n">
        <v>24.93</v>
      </c>
      <c r="DF941" s="2" t="n">
        <v>0</v>
      </c>
      <c r="DG941" s="2" t="n">
        <v>35.64</v>
      </c>
      <c r="DH941" s="2" t="n">
        <v>31.38</v>
      </c>
      <c r="DI941" s="2" t="n">
        <v>0</v>
      </c>
      <c r="DJ941" s="2" t="n">
        <v>49.75</v>
      </c>
      <c r="DK941" s="2" t="n">
        <v>49.75</v>
      </c>
      <c r="DL941" s="2" t="n">
        <v>0</v>
      </c>
      <c r="DM941" s="2" t="n">
        <v>64.09</v>
      </c>
      <c r="DN941" s="2" t="n">
        <v>64.09</v>
      </c>
      <c r="DO941" s="2" t="n">
        <v>0</v>
      </c>
      <c r="DP941" s="2" t="n">
        <v>72.62</v>
      </c>
      <c r="DQ941" s="2" t="n">
        <v>72.62</v>
      </c>
      <c r="DR941" s="2" t="n">
        <v>0</v>
      </c>
      <c r="DS941" s="2" t="n">
        <v>86.08</v>
      </c>
      <c r="DT941" s="2" t="n">
        <v>86.08</v>
      </c>
      <c r="DU941" s="2" t="n">
        <v>0</v>
      </c>
      <c r="DV941" s="2" t="n">
        <v>94.61</v>
      </c>
      <c r="DW941" s="2" t="n">
        <v>94.61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49.75</v>
      </c>
      <c r="EF941" s="2" t="n">
        <v>49.75</v>
      </c>
      <c r="EG941" s="2" t="n">
        <v>0</v>
      </c>
      <c r="EH941" s="2" t="n">
        <v>64.09</v>
      </c>
      <c r="EI941" s="2" t="n">
        <v>64.09</v>
      </c>
      <c r="EJ941" s="2" t="n">
        <v>0</v>
      </c>
      <c r="EK941" s="2" t="n">
        <v>72.62</v>
      </c>
      <c r="EL941" s="2" t="n">
        <v>72.62</v>
      </c>
      <c r="EM941" s="2" t="n">
        <v>0</v>
      </c>
      <c r="EN941" s="2" t="n">
        <v>86.08</v>
      </c>
      <c r="EO941" s="2" t="n">
        <v>86.08</v>
      </c>
      <c r="EP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16/08/2027</t>
        </is>
      </c>
      <c r="E942" s="2" t="inlineStr">
        <is>
          <t>19/07/2028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4.94</v>
      </c>
      <c r="CS942" s="2" t="n">
        <v>4.94</v>
      </c>
      <c r="CT942" s="2" t="n">
        <v>0</v>
      </c>
      <c r="CU942" s="2" t="n">
        <v>10.68</v>
      </c>
      <c r="CV942" s="2" t="n">
        <v>10.68</v>
      </c>
      <c r="CW942" s="2" t="n">
        <v>0</v>
      </c>
      <c r="CX942" s="2" t="n">
        <v>16.07</v>
      </c>
      <c r="CY942" s="2" t="n">
        <v>16.07</v>
      </c>
      <c r="CZ942" s="2" t="n">
        <v>0</v>
      </c>
      <c r="DA942" s="2" t="n">
        <v>18.76</v>
      </c>
      <c r="DB942" s="2" t="n">
        <v>18.76</v>
      </c>
      <c r="DC942" s="2" t="n">
        <v>0</v>
      </c>
      <c r="DD942" s="2" t="n">
        <v>24.93</v>
      </c>
      <c r="DE942" s="2" t="n">
        <v>24.93</v>
      </c>
      <c r="DF942" s="2" t="n">
        <v>0</v>
      </c>
      <c r="DG942" s="2" t="n">
        <v>35.64</v>
      </c>
      <c r="DH942" s="2" t="n">
        <v>31.38</v>
      </c>
      <c r="DI942" s="2" t="n">
        <v>0</v>
      </c>
      <c r="DJ942" s="2" t="n">
        <v>49.75</v>
      </c>
      <c r="DK942" s="2" t="n">
        <v>49.75</v>
      </c>
      <c r="DL942" s="2" t="n">
        <v>0</v>
      </c>
      <c r="DM942" s="2" t="n">
        <v>64.09</v>
      </c>
      <c r="DN942" s="2" t="n">
        <v>64.09</v>
      </c>
      <c r="DO942" s="2" t="n">
        <v>0</v>
      </c>
      <c r="DP942" s="2" t="n">
        <v>72.62</v>
      </c>
      <c r="DQ942" s="2" t="n">
        <v>72.62</v>
      </c>
      <c r="DR942" s="2" t="n">
        <v>0</v>
      </c>
      <c r="DS942" s="2" t="n">
        <v>86.08</v>
      </c>
      <c r="DT942" s="2" t="n">
        <v>86.08</v>
      </c>
      <c r="DU942" s="2" t="n">
        <v>0</v>
      </c>
      <c r="DV942" s="2" t="n">
        <v>94.61</v>
      </c>
      <c r="DW942" s="2" t="n">
        <v>94.61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49.75</v>
      </c>
      <c r="EF942" s="2" t="n">
        <v>49.75</v>
      </c>
      <c r="EG942" s="2" t="n">
        <v>0</v>
      </c>
      <c r="EH942" s="2" t="n">
        <v>64.09</v>
      </c>
      <c r="EI942" s="2" t="n">
        <v>64.09</v>
      </c>
      <c r="EJ942" s="2" t="n">
        <v>0</v>
      </c>
      <c r="EK942" s="2" t="n">
        <v>72.62</v>
      </c>
      <c r="EL942" s="2" t="n">
        <v>72.62</v>
      </c>
      <c r="EM942" s="2" t="n">
        <v>0</v>
      </c>
      <c r="EN942" s="2" t="n">
        <v>86.08</v>
      </c>
      <c r="EO942" s="2" t="n">
        <v>86.08</v>
      </c>
      <c r="EP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16/08/2027</t>
        </is>
      </c>
      <c r="E943" s="2" t="inlineStr">
        <is>
          <t>19/07/2028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4.94</v>
      </c>
      <c r="CS943" s="2" t="n">
        <v>4.94</v>
      </c>
      <c r="CT943" s="2" t="n">
        <v>0</v>
      </c>
      <c r="CU943" s="2" t="n">
        <v>10.68</v>
      </c>
      <c r="CV943" s="2" t="n">
        <v>10.68</v>
      </c>
      <c r="CW943" s="2" t="n">
        <v>0</v>
      </c>
      <c r="CX943" s="2" t="n">
        <v>16.07</v>
      </c>
      <c r="CY943" s="2" t="n">
        <v>16.07</v>
      </c>
      <c r="CZ943" s="2" t="n">
        <v>0</v>
      </c>
      <c r="DA943" s="2" t="n">
        <v>18.76</v>
      </c>
      <c r="DB943" s="2" t="n">
        <v>18.76</v>
      </c>
      <c r="DC943" s="2" t="n">
        <v>0</v>
      </c>
      <c r="DD943" s="2" t="n">
        <v>24.93</v>
      </c>
      <c r="DE943" s="2" t="n">
        <v>24.93</v>
      </c>
      <c r="DF943" s="2" t="n">
        <v>0</v>
      </c>
      <c r="DG943" s="2" t="n">
        <v>35.64</v>
      </c>
      <c r="DH943" s="2" t="n">
        <v>31.38</v>
      </c>
      <c r="DI943" s="2" t="n">
        <v>0</v>
      </c>
      <c r="DJ943" s="2" t="n">
        <v>49.75</v>
      </c>
      <c r="DK943" s="2" t="n">
        <v>49.75</v>
      </c>
      <c r="DL943" s="2" t="n">
        <v>0</v>
      </c>
      <c r="DM943" s="2" t="n">
        <v>64.09</v>
      </c>
      <c r="DN943" s="2" t="n">
        <v>64.09</v>
      </c>
      <c r="DO943" s="2" t="n">
        <v>0</v>
      </c>
      <c r="DP943" s="2" t="n">
        <v>72.62</v>
      </c>
      <c r="DQ943" s="2" t="n">
        <v>72.62</v>
      </c>
      <c r="DR943" s="2" t="n">
        <v>0</v>
      </c>
      <c r="DS943" s="2" t="n">
        <v>86.08</v>
      </c>
      <c r="DT943" s="2" t="n">
        <v>86.08</v>
      </c>
      <c r="DU943" s="2" t="n">
        <v>0</v>
      </c>
      <c r="DV943" s="2" t="n">
        <v>94.61</v>
      </c>
      <c r="DW943" s="2" t="n">
        <v>94.61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49.75</v>
      </c>
      <c r="EF943" s="2" t="n">
        <v>49.75</v>
      </c>
      <c r="EG943" s="2" t="n">
        <v>0</v>
      </c>
      <c r="EH943" s="2" t="n">
        <v>64.09</v>
      </c>
      <c r="EI943" s="2" t="n">
        <v>64.09</v>
      </c>
      <c r="EJ943" s="2" t="n">
        <v>0</v>
      </c>
      <c r="EK943" s="2" t="n">
        <v>72.62</v>
      </c>
      <c r="EL943" s="2" t="n">
        <v>72.62</v>
      </c>
      <c r="EM943" s="2" t="n">
        <v>0</v>
      </c>
      <c r="EN943" s="2" t="n">
        <v>86.08</v>
      </c>
      <c r="EO943" s="2" t="n">
        <v>86.08</v>
      </c>
      <c r="EP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16/08/2027</t>
        </is>
      </c>
      <c r="E944" s="2" t="inlineStr">
        <is>
          <t>19/07/2028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4.94</v>
      </c>
      <c r="CS944" s="2" t="n">
        <v>4.94</v>
      </c>
      <c r="CT944" s="2" t="n">
        <v>0</v>
      </c>
      <c r="CU944" s="2" t="n">
        <v>10.68</v>
      </c>
      <c r="CV944" s="2" t="n">
        <v>10.68</v>
      </c>
      <c r="CW944" s="2" t="n">
        <v>0</v>
      </c>
      <c r="CX944" s="2" t="n">
        <v>16.07</v>
      </c>
      <c r="CY944" s="2" t="n">
        <v>16.07</v>
      </c>
      <c r="CZ944" s="2" t="n">
        <v>0</v>
      </c>
      <c r="DA944" s="2" t="n">
        <v>18.76</v>
      </c>
      <c r="DB944" s="2" t="n">
        <v>18.76</v>
      </c>
      <c r="DC944" s="2" t="n">
        <v>0</v>
      </c>
      <c r="DD944" s="2" t="n">
        <v>24.93</v>
      </c>
      <c r="DE944" s="2" t="n">
        <v>24.93</v>
      </c>
      <c r="DF944" s="2" t="n">
        <v>0</v>
      </c>
      <c r="DG944" s="2" t="n">
        <v>35.64</v>
      </c>
      <c r="DH944" s="2" t="n">
        <v>31.38</v>
      </c>
      <c r="DI944" s="2" t="n">
        <v>0</v>
      </c>
      <c r="DJ944" s="2" t="n">
        <v>49.75</v>
      </c>
      <c r="DK944" s="2" t="n">
        <v>49.75</v>
      </c>
      <c r="DL944" s="2" t="n">
        <v>0</v>
      </c>
      <c r="DM944" s="2" t="n">
        <v>64.09</v>
      </c>
      <c r="DN944" s="2" t="n">
        <v>64.09</v>
      </c>
      <c r="DO944" s="2" t="n">
        <v>0</v>
      </c>
      <c r="DP944" s="2" t="n">
        <v>72.62</v>
      </c>
      <c r="DQ944" s="2" t="n">
        <v>72.62</v>
      </c>
      <c r="DR944" s="2" t="n">
        <v>0</v>
      </c>
      <c r="DS944" s="2" t="n">
        <v>86.08</v>
      </c>
      <c r="DT944" s="2" t="n">
        <v>86.08</v>
      </c>
      <c r="DU944" s="2" t="n">
        <v>0</v>
      </c>
      <c r="DV944" s="2" t="n">
        <v>94.61</v>
      </c>
      <c r="DW944" s="2" t="n">
        <v>94.61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49.75</v>
      </c>
      <c r="EF944" s="2" t="n">
        <v>49.75</v>
      </c>
      <c r="EG944" s="2" t="n">
        <v>0</v>
      </c>
      <c r="EH944" s="2" t="n">
        <v>64.09</v>
      </c>
      <c r="EI944" s="2" t="n">
        <v>64.09</v>
      </c>
      <c r="EJ944" s="2" t="n">
        <v>0</v>
      </c>
      <c r="EK944" s="2" t="n">
        <v>72.62</v>
      </c>
      <c r="EL944" s="2" t="n">
        <v>72.62</v>
      </c>
      <c r="EM944" s="2" t="n">
        <v>0</v>
      </c>
      <c r="EN944" s="2" t="n">
        <v>86.08</v>
      </c>
      <c r="EO944" s="2" t="n">
        <v>86.08</v>
      </c>
      <c r="EP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16/08/2027</t>
        </is>
      </c>
      <c r="E945" s="2" t="inlineStr">
        <is>
          <t>19/07/2028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4.94</v>
      </c>
      <c r="CS945" s="2" t="n">
        <v>4.94</v>
      </c>
      <c r="CT945" s="2" t="n">
        <v>0</v>
      </c>
      <c r="CU945" s="2" t="n">
        <v>10.68</v>
      </c>
      <c r="CV945" s="2" t="n">
        <v>10.68</v>
      </c>
      <c r="CW945" s="2" t="n">
        <v>0</v>
      </c>
      <c r="CX945" s="2" t="n">
        <v>16.07</v>
      </c>
      <c r="CY945" s="2" t="n">
        <v>16.07</v>
      </c>
      <c r="CZ945" s="2" t="n">
        <v>0</v>
      </c>
      <c r="DA945" s="2" t="n">
        <v>18.76</v>
      </c>
      <c r="DB945" s="2" t="n">
        <v>18.76</v>
      </c>
      <c r="DC945" s="2" t="n">
        <v>0</v>
      </c>
      <c r="DD945" s="2" t="n">
        <v>24.93</v>
      </c>
      <c r="DE945" s="2" t="n">
        <v>24.93</v>
      </c>
      <c r="DF945" s="2" t="n">
        <v>0</v>
      </c>
      <c r="DG945" s="2" t="n">
        <v>35.64</v>
      </c>
      <c r="DH945" s="2" t="n">
        <v>31.38</v>
      </c>
      <c r="DI945" s="2" t="n">
        <v>0</v>
      </c>
      <c r="DJ945" s="2" t="n">
        <v>49.75</v>
      </c>
      <c r="DK945" s="2" t="n">
        <v>49.75</v>
      </c>
      <c r="DL945" s="2" t="n">
        <v>0</v>
      </c>
      <c r="DM945" s="2" t="n">
        <v>64.09</v>
      </c>
      <c r="DN945" s="2" t="n">
        <v>64.09</v>
      </c>
      <c r="DO945" s="2" t="n">
        <v>0</v>
      </c>
      <c r="DP945" s="2" t="n">
        <v>72.62</v>
      </c>
      <c r="DQ945" s="2" t="n">
        <v>72.62</v>
      </c>
      <c r="DR945" s="2" t="n">
        <v>0</v>
      </c>
      <c r="DS945" s="2" t="n">
        <v>86.08</v>
      </c>
      <c r="DT945" s="2" t="n">
        <v>86.08</v>
      </c>
      <c r="DU945" s="2" t="n">
        <v>0</v>
      </c>
      <c r="DV945" s="2" t="n">
        <v>94.61</v>
      </c>
      <c r="DW945" s="2" t="n">
        <v>94.61</v>
      </c>
      <c r="DX945" s="2" t="n">
        <v>0</v>
      </c>
      <c r="DY945" s="2" t="n">
        <v>100</v>
      </c>
      <c r="DZ945" s="2" t="n">
        <v>100</v>
      </c>
      <c r="EA945" s="2" t="n">
        <v>0</v>
      </c>
      <c r="EB945" s="2" t="n">
        <v>100</v>
      </c>
      <c r="EC945" s="2" t="n">
        <v>100</v>
      </c>
      <c r="ED945" s="2" t="n">
        <v>0</v>
      </c>
      <c r="EE945" s="2" t="n">
        <v>49.75</v>
      </c>
      <c r="EF945" s="2" t="n">
        <v>49.75</v>
      </c>
      <c r="EG945" s="2" t="n">
        <v>0</v>
      </c>
      <c r="EH945" s="2" t="n">
        <v>64.09</v>
      </c>
      <c r="EI945" s="2" t="n">
        <v>64.09</v>
      </c>
      <c r="EJ945" s="2" t="n">
        <v>0</v>
      </c>
      <c r="EK945" s="2" t="n">
        <v>72.62</v>
      </c>
      <c r="EL945" s="2" t="n">
        <v>72.62</v>
      </c>
      <c r="EM945" s="2" t="n">
        <v>0</v>
      </c>
      <c r="EN945" s="2" t="n">
        <v>86.08</v>
      </c>
      <c r="EO945" s="2" t="n">
        <v>86.08</v>
      </c>
      <c r="EP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16/08/2027</t>
        </is>
      </c>
      <c r="E946" s="2" t="inlineStr">
        <is>
          <t>19/07/2028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4.94</v>
      </c>
      <c r="CS946" s="2" t="n">
        <v>4.94</v>
      </c>
      <c r="CT946" s="2" t="n">
        <v>0</v>
      </c>
      <c r="CU946" s="2" t="n">
        <v>8.08</v>
      </c>
      <c r="CV946" s="2" t="n">
        <v>8.08</v>
      </c>
      <c r="CW946" s="2" t="n">
        <v>0</v>
      </c>
      <c r="CX946" s="2" t="n">
        <v>14.77</v>
      </c>
      <c r="CY946" s="2" t="n">
        <v>14.25</v>
      </c>
      <c r="CZ946" s="2" t="n">
        <v>0</v>
      </c>
      <c r="DA946" s="2" t="n">
        <v>18.76</v>
      </c>
      <c r="DB946" s="2" t="n">
        <v>18.76</v>
      </c>
      <c r="DC946" s="2" t="n">
        <v>0</v>
      </c>
      <c r="DD946" s="2" t="n">
        <v>23.88</v>
      </c>
      <c r="DE946" s="2" t="n">
        <v>23.88</v>
      </c>
      <c r="DF946" s="2" t="n">
        <v>0</v>
      </c>
      <c r="DG946" s="2" t="n">
        <v>35.64</v>
      </c>
      <c r="DH946" s="2" t="n">
        <v>31.38</v>
      </c>
      <c r="DI946" s="2" t="n">
        <v>0</v>
      </c>
      <c r="DJ946" s="2" t="n">
        <v>49.75</v>
      </c>
      <c r="DK946" s="2" t="n">
        <v>49.75</v>
      </c>
      <c r="DL946" s="2" t="n">
        <v>0</v>
      </c>
      <c r="DM946" s="2" t="n">
        <v>64.09</v>
      </c>
      <c r="DN946" s="2" t="n">
        <v>64.09</v>
      </c>
      <c r="DO946" s="2" t="n">
        <v>0</v>
      </c>
      <c r="DP946" s="2" t="n">
        <v>72.62</v>
      </c>
      <c r="DQ946" s="2" t="n">
        <v>72.62</v>
      </c>
      <c r="DR946" s="2" t="n">
        <v>0</v>
      </c>
      <c r="DS946" s="2" t="n">
        <v>86.08</v>
      </c>
      <c r="DT946" s="2" t="n">
        <v>86.08</v>
      </c>
      <c r="DU946" s="2" t="n">
        <v>0</v>
      </c>
      <c r="DV946" s="2" t="n">
        <v>94.61</v>
      </c>
      <c r="DW946" s="2" t="n">
        <v>94.61</v>
      </c>
      <c r="DX946" s="2" t="n">
        <v>0</v>
      </c>
      <c r="DY946" s="2" t="n">
        <v>100</v>
      </c>
      <c r="DZ946" s="2" t="n">
        <v>100</v>
      </c>
      <c r="EA946" s="2" t="n">
        <v>0</v>
      </c>
      <c r="EB946" s="2" t="n">
        <v>100</v>
      </c>
      <c r="EC946" s="2" t="n">
        <v>100</v>
      </c>
      <c r="ED946" s="2" t="n">
        <v>0</v>
      </c>
      <c r="EE946" s="2" t="n">
        <v>49.75</v>
      </c>
      <c r="EF946" s="2" t="n">
        <v>49.75</v>
      </c>
      <c r="EG946" s="2" t="n">
        <v>0</v>
      </c>
      <c r="EH946" s="2" t="n">
        <v>64.09</v>
      </c>
      <c r="EI946" s="2" t="n">
        <v>64.09</v>
      </c>
      <c r="EJ946" s="2" t="n">
        <v>0</v>
      </c>
      <c r="EK946" s="2" t="n">
        <v>72.62</v>
      </c>
      <c r="EL946" s="2" t="n">
        <v>72.62</v>
      </c>
      <c r="EM946" s="2" t="n">
        <v>0</v>
      </c>
      <c r="EN946" s="2" t="n">
        <v>86.08</v>
      </c>
      <c r="EO946" s="2" t="n">
        <v>86.08</v>
      </c>
      <c r="EP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16/08/2027</t>
        </is>
      </c>
      <c r="E947" s="2" t="inlineStr">
        <is>
          <t>19/07/2028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4.94</v>
      </c>
      <c r="CS947" s="2" t="n">
        <v>4.94</v>
      </c>
      <c r="CT947" s="2" t="n">
        <v>0</v>
      </c>
      <c r="CU947" s="2" t="n">
        <v>8.08</v>
      </c>
      <c r="CV947" s="2" t="n">
        <v>8.08</v>
      </c>
      <c r="CW947" s="2" t="n">
        <v>0</v>
      </c>
      <c r="CX947" s="2" t="n">
        <v>14.77</v>
      </c>
      <c r="CY947" s="2" t="n">
        <v>14.25</v>
      </c>
      <c r="CZ947" s="2" t="n">
        <v>0</v>
      </c>
      <c r="DA947" s="2" t="n">
        <v>18.76</v>
      </c>
      <c r="DB947" s="2" t="n">
        <v>18.76</v>
      </c>
      <c r="DC947" s="2" t="n">
        <v>0</v>
      </c>
      <c r="DD947" s="2" t="n">
        <v>23.88</v>
      </c>
      <c r="DE947" s="2" t="n">
        <v>23.88</v>
      </c>
      <c r="DF947" s="2" t="n">
        <v>0</v>
      </c>
      <c r="DG947" s="2" t="n">
        <v>35.64</v>
      </c>
      <c r="DH947" s="2" t="n">
        <v>31.38</v>
      </c>
      <c r="DI947" s="2" t="n">
        <v>0</v>
      </c>
      <c r="DJ947" s="2" t="n">
        <v>49.75</v>
      </c>
      <c r="DK947" s="2" t="n">
        <v>49.75</v>
      </c>
      <c r="DL947" s="2" t="n">
        <v>0</v>
      </c>
      <c r="DM947" s="2" t="n">
        <v>64.09</v>
      </c>
      <c r="DN947" s="2" t="n">
        <v>64.09</v>
      </c>
      <c r="DO947" s="2" t="n">
        <v>0</v>
      </c>
      <c r="DP947" s="2" t="n">
        <v>72.62</v>
      </c>
      <c r="DQ947" s="2" t="n">
        <v>72.62</v>
      </c>
      <c r="DR947" s="2" t="n">
        <v>0</v>
      </c>
      <c r="DS947" s="2" t="n">
        <v>86.08</v>
      </c>
      <c r="DT947" s="2" t="n">
        <v>86.08</v>
      </c>
      <c r="DU947" s="2" t="n">
        <v>0</v>
      </c>
      <c r="DV947" s="2" t="n">
        <v>94.61</v>
      </c>
      <c r="DW947" s="2" t="n">
        <v>94.61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49.75</v>
      </c>
      <c r="EF947" s="2" t="n">
        <v>49.75</v>
      </c>
      <c r="EG947" s="2" t="n">
        <v>0</v>
      </c>
      <c r="EH947" s="2" t="n">
        <v>64.09</v>
      </c>
      <c r="EI947" s="2" t="n">
        <v>64.09</v>
      </c>
      <c r="EJ947" s="2" t="n">
        <v>0</v>
      </c>
      <c r="EK947" s="2" t="n">
        <v>72.62</v>
      </c>
      <c r="EL947" s="2" t="n">
        <v>72.62</v>
      </c>
      <c r="EM947" s="2" t="n">
        <v>0</v>
      </c>
      <c r="EN947" s="2" t="n">
        <v>86.08</v>
      </c>
      <c r="EO947" s="2" t="n">
        <v>86.08</v>
      </c>
      <c r="EP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16/08/2027</t>
        </is>
      </c>
      <c r="E948" s="2" t="inlineStr">
        <is>
          <t>19/07/2028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4.94</v>
      </c>
      <c r="CS948" s="2" t="n">
        <v>4.94</v>
      </c>
      <c r="CT948" s="2" t="n">
        <v>0</v>
      </c>
      <c r="CU948" s="2" t="n">
        <v>8.08</v>
      </c>
      <c r="CV948" s="2" t="n">
        <v>8.08</v>
      </c>
      <c r="CW948" s="2" t="n">
        <v>0</v>
      </c>
      <c r="CX948" s="2" t="n">
        <v>14.77</v>
      </c>
      <c r="CY948" s="2" t="n">
        <v>14.25</v>
      </c>
      <c r="CZ948" s="2" t="n">
        <v>0</v>
      </c>
      <c r="DA948" s="2" t="n">
        <v>18.76</v>
      </c>
      <c r="DB948" s="2" t="n">
        <v>18.76</v>
      </c>
      <c r="DC948" s="2" t="n">
        <v>0</v>
      </c>
      <c r="DD948" s="2" t="n">
        <v>23.88</v>
      </c>
      <c r="DE948" s="2" t="n">
        <v>23.88</v>
      </c>
      <c r="DF948" s="2" t="n">
        <v>0</v>
      </c>
      <c r="DG948" s="2" t="n">
        <v>35.64</v>
      </c>
      <c r="DH948" s="2" t="n">
        <v>31.38</v>
      </c>
      <c r="DI948" s="2" t="n">
        <v>0</v>
      </c>
      <c r="DJ948" s="2" t="n">
        <v>49.75</v>
      </c>
      <c r="DK948" s="2" t="n">
        <v>49.75</v>
      </c>
      <c r="DL948" s="2" t="n">
        <v>0</v>
      </c>
      <c r="DM948" s="2" t="n">
        <v>64.09</v>
      </c>
      <c r="DN948" s="2" t="n">
        <v>64.09</v>
      </c>
      <c r="DO948" s="2" t="n">
        <v>0</v>
      </c>
      <c r="DP948" s="2" t="n">
        <v>72.62</v>
      </c>
      <c r="DQ948" s="2" t="n">
        <v>72.62</v>
      </c>
      <c r="DR948" s="2" t="n">
        <v>0</v>
      </c>
      <c r="DS948" s="2" t="n">
        <v>86.08</v>
      </c>
      <c r="DT948" s="2" t="n">
        <v>86.08</v>
      </c>
      <c r="DU948" s="2" t="n">
        <v>0</v>
      </c>
      <c r="DV948" s="2" t="n">
        <v>94.61</v>
      </c>
      <c r="DW948" s="2" t="n">
        <v>94.61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49.75</v>
      </c>
      <c r="EF948" s="2" t="n">
        <v>49.75</v>
      </c>
      <c r="EG948" s="2" t="n">
        <v>0</v>
      </c>
      <c r="EH948" s="2" t="n">
        <v>64.09</v>
      </c>
      <c r="EI948" s="2" t="n">
        <v>64.09</v>
      </c>
      <c r="EJ948" s="2" t="n">
        <v>0</v>
      </c>
      <c r="EK948" s="2" t="n">
        <v>72.62</v>
      </c>
      <c r="EL948" s="2" t="n">
        <v>72.62</v>
      </c>
      <c r="EM948" s="2" t="n">
        <v>0</v>
      </c>
      <c r="EN948" s="2" t="n">
        <v>86.08</v>
      </c>
      <c r="EO948" s="2" t="n">
        <v>86.08</v>
      </c>
      <c r="EP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16/08/2027</t>
        </is>
      </c>
      <c r="E949" s="2" t="inlineStr">
        <is>
          <t>19/07/2028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4.94</v>
      </c>
      <c r="CS949" s="2" t="n">
        <v>4.94</v>
      </c>
      <c r="CT949" s="2" t="n">
        <v>0</v>
      </c>
      <c r="CU949" s="2" t="n">
        <v>8.08</v>
      </c>
      <c r="CV949" s="2" t="n">
        <v>8.08</v>
      </c>
      <c r="CW949" s="2" t="n">
        <v>0</v>
      </c>
      <c r="CX949" s="2" t="n">
        <v>14.77</v>
      </c>
      <c r="CY949" s="2" t="n">
        <v>14.25</v>
      </c>
      <c r="CZ949" s="2" t="n">
        <v>0</v>
      </c>
      <c r="DA949" s="2" t="n">
        <v>18.76</v>
      </c>
      <c r="DB949" s="2" t="n">
        <v>18.76</v>
      </c>
      <c r="DC949" s="2" t="n">
        <v>0</v>
      </c>
      <c r="DD949" s="2" t="n">
        <v>23.88</v>
      </c>
      <c r="DE949" s="2" t="n">
        <v>23.88</v>
      </c>
      <c r="DF949" s="2" t="n">
        <v>0</v>
      </c>
      <c r="DG949" s="2" t="n">
        <v>35.64</v>
      </c>
      <c r="DH949" s="2" t="n">
        <v>31.38</v>
      </c>
      <c r="DI949" s="2" t="n">
        <v>0</v>
      </c>
      <c r="DJ949" s="2" t="n">
        <v>49.75</v>
      </c>
      <c r="DK949" s="2" t="n">
        <v>49.75</v>
      </c>
      <c r="DL949" s="2" t="n">
        <v>0</v>
      </c>
      <c r="DM949" s="2" t="n">
        <v>64.09</v>
      </c>
      <c r="DN949" s="2" t="n">
        <v>64.09</v>
      </c>
      <c r="DO949" s="2" t="n">
        <v>0</v>
      </c>
      <c r="DP949" s="2" t="n">
        <v>72.62</v>
      </c>
      <c r="DQ949" s="2" t="n">
        <v>72.62</v>
      </c>
      <c r="DR949" s="2" t="n">
        <v>0</v>
      </c>
      <c r="DS949" s="2" t="n">
        <v>86.08</v>
      </c>
      <c r="DT949" s="2" t="n">
        <v>86.08</v>
      </c>
      <c r="DU949" s="2" t="n">
        <v>0</v>
      </c>
      <c r="DV949" s="2" t="n">
        <v>94.61</v>
      </c>
      <c r="DW949" s="2" t="n">
        <v>94.61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49.75</v>
      </c>
      <c r="EF949" s="2" t="n">
        <v>49.75</v>
      </c>
      <c r="EG949" s="2" t="n">
        <v>0</v>
      </c>
      <c r="EH949" s="2" t="n">
        <v>64.09</v>
      </c>
      <c r="EI949" s="2" t="n">
        <v>64.09</v>
      </c>
      <c r="EJ949" s="2" t="n">
        <v>0</v>
      </c>
      <c r="EK949" s="2" t="n">
        <v>72.62</v>
      </c>
      <c r="EL949" s="2" t="n">
        <v>72.62</v>
      </c>
      <c r="EM949" s="2" t="n">
        <v>0</v>
      </c>
      <c r="EN949" s="2" t="n">
        <v>86.08</v>
      </c>
      <c r="EO949" s="2" t="n">
        <v>86.08</v>
      </c>
      <c r="EP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16/08/2027</t>
        </is>
      </c>
      <c r="E950" s="2" t="inlineStr">
        <is>
          <t>19/07/2028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4.94</v>
      </c>
      <c r="CS950" s="2" t="n">
        <v>4.94</v>
      </c>
      <c r="CT950" s="2" t="n">
        <v>0</v>
      </c>
      <c r="CU950" s="2" t="n">
        <v>8.08</v>
      </c>
      <c r="CV950" s="2" t="n">
        <v>8.08</v>
      </c>
      <c r="CW950" s="2" t="n">
        <v>0</v>
      </c>
      <c r="CX950" s="2" t="n">
        <v>14.77</v>
      </c>
      <c r="CY950" s="2" t="n">
        <v>14.25</v>
      </c>
      <c r="CZ950" s="2" t="n">
        <v>0</v>
      </c>
      <c r="DA950" s="2" t="n">
        <v>18.76</v>
      </c>
      <c r="DB950" s="2" t="n">
        <v>18.76</v>
      </c>
      <c r="DC950" s="2" t="n">
        <v>0</v>
      </c>
      <c r="DD950" s="2" t="n">
        <v>23.88</v>
      </c>
      <c r="DE950" s="2" t="n">
        <v>23.88</v>
      </c>
      <c r="DF950" s="2" t="n">
        <v>0</v>
      </c>
      <c r="DG950" s="2" t="n">
        <v>35.64</v>
      </c>
      <c r="DH950" s="2" t="n">
        <v>31.38</v>
      </c>
      <c r="DI950" s="2" t="n">
        <v>0</v>
      </c>
      <c r="DJ950" s="2" t="n">
        <v>49.75</v>
      </c>
      <c r="DK950" s="2" t="n">
        <v>49.75</v>
      </c>
      <c r="DL950" s="2" t="n">
        <v>0</v>
      </c>
      <c r="DM950" s="2" t="n">
        <v>64.09</v>
      </c>
      <c r="DN950" s="2" t="n">
        <v>64.09</v>
      </c>
      <c r="DO950" s="2" t="n">
        <v>0</v>
      </c>
      <c r="DP950" s="2" t="n">
        <v>72.62</v>
      </c>
      <c r="DQ950" s="2" t="n">
        <v>72.62</v>
      </c>
      <c r="DR950" s="2" t="n">
        <v>0</v>
      </c>
      <c r="DS950" s="2" t="n">
        <v>86.08</v>
      </c>
      <c r="DT950" s="2" t="n">
        <v>86.08</v>
      </c>
      <c r="DU950" s="2" t="n">
        <v>0</v>
      </c>
      <c r="DV950" s="2" t="n">
        <v>94.61</v>
      </c>
      <c r="DW950" s="2" t="n">
        <v>94.61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49.75</v>
      </c>
      <c r="EF950" s="2" t="n">
        <v>49.75</v>
      </c>
      <c r="EG950" s="2" t="n">
        <v>0</v>
      </c>
      <c r="EH950" s="2" t="n">
        <v>64.09</v>
      </c>
      <c r="EI950" s="2" t="n">
        <v>64.09</v>
      </c>
      <c r="EJ950" s="2" t="n">
        <v>0</v>
      </c>
      <c r="EK950" s="2" t="n">
        <v>72.62</v>
      </c>
      <c r="EL950" s="2" t="n">
        <v>72.62</v>
      </c>
      <c r="EM950" s="2" t="n">
        <v>0</v>
      </c>
      <c r="EN950" s="2" t="n">
        <v>86.08</v>
      </c>
      <c r="EO950" s="2" t="n">
        <v>86.08</v>
      </c>
      <c r="EP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16/08/2027</t>
        </is>
      </c>
      <c r="E951" s="2" t="inlineStr">
        <is>
          <t>19/07/2028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4.94</v>
      </c>
      <c r="CS951" s="2" t="n">
        <v>4.94</v>
      </c>
      <c r="CT951" s="2" t="n">
        <v>0</v>
      </c>
      <c r="CU951" s="2" t="n">
        <v>8.08</v>
      </c>
      <c r="CV951" s="2" t="n">
        <v>8.08</v>
      </c>
      <c r="CW951" s="2" t="n">
        <v>0</v>
      </c>
      <c r="CX951" s="2" t="n">
        <v>14.77</v>
      </c>
      <c r="CY951" s="2" t="n">
        <v>14.25</v>
      </c>
      <c r="CZ951" s="2" t="n">
        <v>0</v>
      </c>
      <c r="DA951" s="2" t="n">
        <v>18.76</v>
      </c>
      <c r="DB951" s="2" t="n">
        <v>18.76</v>
      </c>
      <c r="DC951" s="2" t="n">
        <v>0</v>
      </c>
      <c r="DD951" s="2" t="n">
        <v>23.88</v>
      </c>
      <c r="DE951" s="2" t="n">
        <v>23.88</v>
      </c>
      <c r="DF951" s="2" t="n">
        <v>0</v>
      </c>
      <c r="DG951" s="2" t="n">
        <v>35.64</v>
      </c>
      <c r="DH951" s="2" t="n">
        <v>31.38</v>
      </c>
      <c r="DI951" s="2" t="n">
        <v>0</v>
      </c>
      <c r="DJ951" s="2" t="n">
        <v>49.75</v>
      </c>
      <c r="DK951" s="2" t="n">
        <v>49.75</v>
      </c>
      <c r="DL951" s="2" t="n">
        <v>0</v>
      </c>
      <c r="DM951" s="2" t="n">
        <v>64.09</v>
      </c>
      <c r="DN951" s="2" t="n">
        <v>64.09</v>
      </c>
      <c r="DO951" s="2" t="n">
        <v>0</v>
      </c>
      <c r="DP951" s="2" t="n">
        <v>72.62</v>
      </c>
      <c r="DQ951" s="2" t="n">
        <v>72.62</v>
      </c>
      <c r="DR951" s="2" t="n">
        <v>0</v>
      </c>
      <c r="DS951" s="2" t="n">
        <v>86.08</v>
      </c>
      <c r="DT951" s="2" t="n">
        <v>86.08</v>
      </c>
      <c r="DU951" s="2" t="n">
        <v>0</v>
      </c>
      <c r="DV951" s="2" t="n">
        <v>94.61</v>
      </c>
      <c r="DW951" s="2" t="n">
        <v>94.61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49.75</v>
      </c>
      <c r="EF951" s="2" t="n">
        <v>49.75</v>
      </c>
      <c r="EG951" s="2" t="n">
        <v>0</v>
      </c>
      <c r="EH951" s="2" t="n">
        <v>64.09</v>
      </c>
      <c r="EI951" s="2" t="n">
        <v>64.09</v>
      </c>
      <c r="EJ951" s="2" t="n">
        <v>0</v>
      </c>
      <c r="EK951" s="2" t="n">
        <v>72.62</v>
      </c>
      <c r="EL951" s="2" t="n">
        <v>72.62</v>
      </c>
      <c r="EM951" s="2" t="n">
        <v>0</v>
      </c>
      <c r="EN951" s="2" t="n">
        <v>86.08</v>
      </c>
      <c r="EO951" s="2" t="n">
        <v>86.08</v>
      </c>
      <c r="EP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16/08/2027</t>
        </is>
      </c>
      <c r="E952" s="2" t="inlineStr">
        <is>
          <t>19/07/2028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4.94</v>
      </c>
      <c r="CS952" s="2" t="n">
        <v>4.94</v>
      </c>
      <c r="CT952" s="2" t="n">
        <v>0</v>
      </c>
      <c r="CU952" s="2" t="n">
        <v>8.08</v>
      </c>
      <c r="CV952" s="2" t="n">
        <v>8.08</v>
      </c>
      <c r="CW952" s="2" t="n">
        <v>0</v>
      </c>
      <c r="CX952" s="2" t="n">
        <v>14.77</v>
      </c>
      <c r="CY952" s="2" t="n">
        <v>14.25</v>
      </c>
      <c r="CZ952" s="2" t="n">
        <v>0</v>
      </c>
      <c r="DA952" s="2" t="n">
        <v>18.76</v>
      </c>
      <c r="DB952" s="2" t="n">
        <v>18.76</v>
      </c>
      <c r="DC952" s="2" t="n">
        <v>0</v>
      </c>
      <c r="DD952" s="2" t="n">
        <v>23.88</v>
      </c>
      <c r="DE952" s="2" t="n">
        <v>23.88</v>
      </c>
      <c r="DF952" s="2" t="n">
        <v>0</v>
      </c>
      <c r="DG952" s="2" t="n">
        <v>35.64</v>
      </c>
      <c r="DH952" s="2" t="n">
        <v>31.38</v>
      </c>
      <c r="DI952" s="2" t="n">
        <v>0</v>
      </c>
      <c r="DJ952" s="2" t="n">
        <v>49.75</v>
      </c>
      <c r="DK952" s="2" t="n">
        <v>49.75</v>
      </c>
      <c r="DL952" s="2" t="n">
        <v>0</v>
      </c>
      <c r="DM952" s="2" t="n">
        <v>64.09</v>
      </c>
      <c r="DN952" s="2" t="n">
        <v>64.09</v>
      </c>
      <c r="DO952" s="2" t="n">
        <v>0</v>
      </c>
      <c r="DP952" s="2" t="n">
        <v>72.62</v>
      </c>
      <c r="DQ952" s="2" t="n">
        <v>72.62</v>
      </c>
      <c r="DR952" s="2" t="n">
        <v>0</v>
      </c>
      <c r="DS952" s="2" t="n">
        <v>86.08</v>
      </c>
      <c r="DT952" s="2" t="n">
        <v>86.08</v>
      </c>
      <c r="DU952" s="2" t="n">
        <v>0</v>
      </c>
      <c r="DV952" s="2" t="n">
        <v>94.61</v>
      </c>
      <c r="DW952" s="2" t="n">
        <v>94.61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49.75</v>
      </c>
      <c r="EF952" s="2" t="n">
        <v>49.75</v>
      </c>
      <c r="EG952" s="2" t="n">
        <v>0</v>
      </c>
      <c r="EH952" s="2" t="n">
        <v>64.09</v>
      </c>
      <c r="EI952" s="2" t="n">
        <v>64.09</v>
      </c>
      <c r="EJ952" s="2" t="n">
        <v>0</v>
      </c>
      <c r="EK952" s="2" t="n">
        <v>72.62</v>
      </c>
      <c r="EL952" s="2" t="n">
        <v>72.62</v>
      </c>
      <c r="EM952" s="2" t="n">
        <v>0</v>
      </c>
      <c r="EN952" s="2" t="n">
        <v>86.08</v>
      </c>
      <c r="EO952" s="2" t="n">
        <v>86.08</v>
      </c>
      <c r="EP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16/08/2027</t>
        </is>
      </c>
      <c r="E953" s="2" t="inlineStr">
        <is>
          <t>19/07/2028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4.94</v>
      </c>
      <c r="CS953" s="2" t="n">
        <v>4.94</v>
      </c>
      <c r="CT953" s="2" t="n">
        <v>0</v>
      </c>
      <c r="CU953" s="2" t="n">
        <v>8.08</v>
      </c>
      <c r="CV953" s="2" t="n">
        <v>8.08</v>
      </c>
      <c r="CW953" s="2" t="n">
        <v>0</v>
      </c>
      <c r="CX953" s="2" t="n">
        <v>14.77</v>
      </c>
      <c r="CY953" s="2" t="n">
        <v>14.25</v>
      </c>
      <c r="CZ953" s="2" t="n">
        <v>0</v>
      </c>
      <c r="DA953" s="2" t="n">
        <v>18.76</v>
      </c>
      <c r="DB953" s="2" t="n">
        <v>18.76</v>
      </c>
      <c r="DC953" s="2" t="n">
        <v>0</v>
      </c>
      <c r="DD953" s="2" t="n">
        <v>23.88</v>
      </c>
      <c r="DE953" s="2" t="n">
        <v>23.88</v>
      </c>
      <c r="DF953" s="2" t="n">
        <v>0</v>
      </c>
      <c r="DG953" s="2" t="n">
        <v>35.64</v>
      </c>
      <c r="DH953" s="2" t="n">
        <v>31.38</v>
      </c>
      <c r="DI953" s="2" t="n">
        <v>0</v>
      </c>
      <c r="DJ953" s="2" t="n">
        <v>49.75</v>
      </c>
      <c r="DK953" s="2" t="n">
        <v>49.75</v>
      </c>
      <c r="DL953" s="2" t="n">
        <v>0</v>
      </c>
      <c r="DM953" s="2" t="n">
        <v>64.09</v>
      </c>
      <c r="DN953" s="2" t="n">
        <v>64.09</v>
      </c>
      <c r="DO953" s="2" t="n">
        <v>0</v>
      </c>
      <c r="DP953" s="2" t="n">
        <v>72.62</v>
      </c>
      <c r="DQ953" s="2" t="n">
        <v>72.62</v>
      </c>
      <c r="DR953" s="2" t="n">
        <v>0</v>
      </c>
      <c r="DS953" s="2" t="n">
        <v>86.08</v>
      </c>
      <c r="DT953" s="2" t="n">
        <v>86.08</v>
      </c>
      <c r="DU953" s="2" t="n">
        <v>0</v>
      </c>
      <c r="DV953" s="2" t="n">
        <v>94.61</v>
      </c>
      <c r="DW953" s="2" t="n">
        <v>94.61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49.75</v>
      </c>
      <c r="EF953" s="2" t="n">
        <v>49.75</v>
      </c>
      <c r="EG953" s="2" t="n">
        <v>0</v>
      </c>
      <c r="EH953" s="2" t="n">
        <v>64.09</v>
      </c>
      <c r="EI953" s="2" t="n">
        <v>64.09</v>
      </c>
      <c r="EJ953" s="2" t="n">
        <v>0</v>
      </c>
      <c r="EK953" s="2" t="n">
        <v>72.62</v>
      </c>
      <c r="EL953" s="2" t="n">
        <v>72.62</v>
      </c>
      <c r="EM953" s="2" t="n">
        <v>0</v>
      </c>
      <c r="EN953" s="2" t="n">
        <v>86.08</v>
      </c>
      <c r="EO953" s="2" t="n">
        <v>86.08</v>
      </c>
      <c r="EP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16/08/2027</t>
        </is>
      </c>
      <c r="E954" s="2" t="inlineStr">
        <is>
          <t>19/07/2028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4.94</v>
      </c>
      <c r="CS954" s="2" t="n">
        <v>4.94</v>
      </c>
      <c r="CT954" s="2" t="n">
        <v>0</v>
      </c>
      <c r="CU954" s="2" t="n">
        <v>8.08</v>
      </c>
      <c r="CV954" s="2" t="n">
        <v>8.08</v>
      </c>
      <c r="CW954" s="2" t="n">
        <v>0</v>
      </c>
      <c r="CX954" s="2" t="n">
        <v>14.77</v>
      </c>
      <c r="CY954" s="2" t="n">
        <v>14.25</v>
      </c>
      <c r="CZ954" s="2" t="n">
        <v>0</v>
      </c>
      <c r="DA954" s="2" t="n">
        <v>18.76</v>
      </c>
      <c r="DB954" s="2" t="n">
        <v>18.76</v>
      </c>
      <c r="DC954" s="2" t="n">
        <v>0</v>
      </c>
      <c r="DD954" s="2" t="n">
        <v>23.88</v>
      </c>
      <c r="DE954" s="2" t="n">
        <v>23.88</v>
      </c>
      <c r="DF954" s="2" t="n">
        <v>0</v>
      </c>
      <c r="DG954" s="2" t="n">
        <v>35.64</v>
      </c>
      <c r="DH954" s="2" t="n">
        <v>31.38</v>
      </c>
      <c r="DI954" s="2" t="n">
        <v>0</v>
      </c>
      <c r="DJ954" s="2" t="n">
        <v>49.75</v>
      </c>
      <c r="DK954" s="2" t="n">
        <v>49.75</v>
      </c>
      <c r="DL954" s="2" t="n">
        <v>0</v>
      </c>
      <c r="DM954" s="2" t="n">
        <v>64.09</v>
      </c>
      <c r="DN954" s="2" t="n">
        <v>64.09</v>
      </c>
      <c r="DO954" s="2" t="n">
        <v>0</v>
      </c>
      <c r="DP954" s="2" t="n">
        <v>72.62</v>
      </c>
      <c r="DQ954" s="2" t="n">
        <v>72.62</v>
      </c>
      <c r="DR954" s="2" t="n">
        <v>0</v>
      </c>
      <c r="DS954" s="2" t="n">
        <v>86.08</v>
      </c>
      <c r="DT954" s="2" t="n">
        <v>86.08</v>
      </c>
      <c r="DU954" s="2" t="n">
        <v>0</v>
      </c>
      <c r="DV954" s="2" t="n">
        <v>94.61</v>
      </c>
      <c r="DW954" s="2" t="n">
        <v>94.61</v>
      </c>
      <c r="DX954" s="2" t="n">
        <v>0</v>
      </c>
      <c r="DY954" s="2" t="n">
        <v>100</v>
      </c>
      <c r="DZ954" s="2" t="n">
        <v>100</v>
      </c>
      <c r="EA954" s="2" t="n">
        <v>0</v>
      </c>
      <c r="EB954" s="2" t="n">
        <v>100</v>
      </c>
      <c r="EC954" s="2" t="n">
        <v>100</v>
      </c>
      <c r="ED954" s="2" t="n">
        <v>0</v>
      </c>
      <c r="EE954" s="2" t="n">
        <v>49.75</v>
      </c>
      <c r="EF954" s="2" t="n">
        <v>49.75</v>
      </c>
      <c r="EG954" s="2" t="n">
        <v>0</v>
      </c>
      <c r="EH954" s="2" t="n">
        <v>64.09</v>
      </c>
      <c r="EI954" s="2" t="n">
        <v>64.09</v>
      </c>
      <c r="EJ954" s="2" t="n">
        <v>0</v>
      </c>
      <c r="EK954" s="2" t="n">
        <v>72.62</v>
      </c>
      <c r="EL954" s="2" t="n">
        <v>72.62</v>
      </c>
      <c r="EM954" s="2" t="n">
        <v>0</v>
      </c>
      <c r="EN954" s="2" t="n">
        <v>86.08</v>
      </c>
      <c r="EO954" s="2" t="n">
        <v>86.08</v>
      </c>
      <c r="EP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16/08/2027</t>
        </is>
      </c>
      <c r="E955" s="2" t="inlineStr">
        <is>
          <t>19/07/2028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4.94</v>
      </c>
      <c r="CS955" s="2" t="n">
        <v>4.94</v>
      </c>
      <c r="CT955" s="2" t="n">
        <v>0</v>
      </c>
      <c r="CU955" s="2" t="n">
        <v>8.08</v>
      </c>
      <c r="CV955" s="2" t="n">
        <v>8.08</v>
      </c>
      <c r="CW955" s="2" t="n">
        <v>0</v>
      </c>
      <c r="CX955" s="2" t="n">
        <v>14.77</v>
      </c>
      <c r="CY955" s="2" t="n">
        <v>14.25</v>
      </c>
      <c r="CZ955" s="2" t="n">
        <v>0</v>
      </c>
      <c r="DA955" s="2" t="n">
        <v>18.76</v>
      </c>
      <c r="DB955" s="2" t="n">
        <v>18.76</v>
      </c>
      <c r="DC955" s="2" t="n">
        <v>0</v>
      </c>
      <c r="DD955" s="2" t="n">
        <v>23.88</v>
      </c>
      <c r="DE955" s="2" t="n">
        <v>23.88</v>
      </c>
      <c r="DF955" s="2" t="n">
        <v>0</v>
      </c>
      <c r="DG955" s="2" t="n">
        <v>35.64</v>
      </c>
      <c r="DH955" s="2" t="n">
        <v>31.38</v>
      </c>
      <c r="DI955" s="2" t="n">
        <v>0</v>
      </c>
      <c r="DJ955" s="2" t="n">
        <v>49.75</v>
      </c>
      <c r="DK955" s="2" t="n">
        <v>49.75</v>
      </c>
      <c r="DL955" s="2" t="n">
        <v>0</v>
      </c>
      <c r="DM955" s="2" t="n">
        <v>64.09</v>
      </c>
      <c r="DN955" s="2" t="n">
        <v>64.09</v>
      </c>
      <c r="DO955" s="2" t="n">
        <v>0</v>
      </c>
      <c r="DP955" s="2" t="n">
        <v>72.62</v>
      </c>
      <c r="DQ955" s="2" t="n">
        <v>72.62</v>
      </c>
      <c r="DR955" s="2" t="n">
        <v>0</v>
      </c>
      <c r="DS955" s="2" t="n">
        <v>86.08</v>
      </c>
      <c r="DT955" s="2" t="n">
        <v>86.08</v>
      </c>
      <c r="DU955" s="2" t="n">
        <v>0</v>
      </c>
      <c r="DV955" s="2" t="n">
        <v>94.61</v>
      </c>
      <c r="DW955" s="2" t="n">
        <v>94.61</v>
      </c>
      <c r="DX955" s="2" t="n">
        <v>0</v>
      </c>
      <c r="DY955" s="2" t="n">
        <v>100</v>
      </c>
      <c r="DZ955" s="2" t="n">
        <v>100</v>
      </c>
      <c r="EA955" s="2" t="n">
        <v>0</v>
      </c>
      <c r="EB955" s="2" t="n">
        <v>100</v>
      </c>
      <c r="EC955" s="2" t="n">
        <v>100</v>
      </c>
      <c r="ED955" s="2" t="n">
        <v>0</v>
      </c>
      <c r="EE955" s="2" t="n">
        <v>49.75</v>
      </c>
      <c r="EF955" s="2" t="n">
        <v>49.75</v>
      </c>
      <c r="EG955" s="2" t="n">
        <v>0</v>
      </c>
      <c r="EH955" s="2" t="n">
        <v>64.09</v>
      </c>
      <c r="EI955" s="2" t="n">
        <v>64.09</v>
      </c>
      <c r="EJ955" s="2" t="n">
        <v>0</v>
      </c>
      <c r="EK955" s="2" t="n">
        <v>72.62</v>
      </c>
      <c r="EL955" s="2" t="n">
        <v>72.62</v>
      </c>
      <c r="EM955" s="2" t="n">
        <v>0</v>
      </c>
      <c r="EN955" s="2" t="n">
        <v>86.08</v>
      </c>
      <c r="EO955" s="2" t="n">
        <v>86.08</v>
      </c>
      <c r="EP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16/08/2027</t>
        </is>
      </c>
      <c r="E956" s="2" t="inlineStr">
        <is>
          <t>19/07/2028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4.94</v>
      </c>
      <c r="CS956" s="2" t="n">
        <v>4.94</v>
      </c>
      <c r="CT956" s="2" t="n">
        <v>0</v>
      </c>
      <c r="CU956" s="2" t="n">
        <v>8.08</v>
      </c>
      <c r="CV956" s="2" t="n">
        <v>8.08</v>
      </c>
      <c r="CW956" s="2" t="n">
        <v>0</v>
      </c>
      <c r="CX956" s="2" t="n">
        <v>14.77</v>
      </c>
      <c r="CY956" s="2" t="n">
        <v>14.25</v>
      </c>
      <c r="CZ956" s="2" t="n">
        <v>0</v>
      </c>
      <c r="DA956" s="2" t="n">
        <v>18.76</v>
      </c>
      <c r="DB956" s="2" t="n">
        <v>18.76</v>
      </c>
      <c r="DC956" s="2" t="n">
        <v>0</v>
      </c>
      <c r="DD956" s="2" t="n">
        <v>23.88</v>
      </c>
      <c r="DE956" s="2" t="n">
        <v>23.88</v>
      </c>
      <c r="DF956" s="2" t="n">
        <v>0</v>
      </c>
      <c r="DG956" s="2" t="n">
        <v>35.64</v>
      </c>
      <c r="DH956" s="2" t="n">
        <v>31.38</v>
      </c>
      <c r="DI956" s="2" t="n">
        <v>0</v>
      </c>
      <c r="DJ956" s="2" t="n">
        <v>49.75</v>
      </c>
      <c r="DK956" s="2" t="n">
        <v>49.75</v>
      </c>
      <c r="DL956" s="2" t="n">
        <v>0</v>
      </c>
      <c r="DM956" s="2" t="n">
        <v>64.09</v>
      </c>
      <c r="DN956" s="2" t="n">
        <v>64.09</v>
      </c>
      <c r="DO956" s="2" t="n">
        <v>0</v>
      </c>
      <c r="DP956" s="2" t="n">
        <v>72.62</v>
      </c>
      <c r="DQ956" s="2" t="n">
        <v>72.62</v>
      </c>
      <c r="DR956" s="2" t="n">
        <v>0</v>
      </c>
      <c r="DS956" s="2" t="n">
        <v>86.08</v>
      </c>
      <c r="DT956" s="2" t="n">
        <v>86.08</v>
      </c>
      <c r="DU956" s="2" t="n">
        <v>0</v>
      </c>
      <c r="DV956" s="2" t="n">
        <v>94.61</v>
      </c>
      <c r="DW956" s="2" t="n">
        <v>94.61</v>
      </c>
      <c r="DX956" s="2" t="n">
        <v>0</v>
      </c>
      <c r="DY956" s="2" t="n">
        <v>100</v>
      </c>
      <c r="DZ956" s="2" t="n">
        <v>100</v>
      </c>
      <c r="EA956" s="2" t="n">
        <v>0</v>
      </c>
      <c r="EB956" s="2" t="n">
        <v>100</v>
      </c>
      <c r="EC956" s="2" t="n">
        <v>100</v>
      </c>
      <c r="ED956" s="2" t="n">
        <v>0</v>
      </c>
      <c r="EE956" s="2" t="n">
        <v>49.75</v>
      </c>
      <c r="EF956" s="2" t="n">
        <v>49.75</v>
      </c>
      <c r="EG956" s="2" t="n">
        <v>0</v>
      </c>
      <c r="EH956" s="2" t="n">
        <v>64.09</v>
      </c>
      <c r="EI956" s="2" t="n">
        <v>64.09</v>
      </c>
      <c r="EJ956" s="2" t="n">
        <v>0</v>
      </c>
      <c r="EK956" s="2" t="n">
        <v>72.62</v>
      </c>
      <c r="EL956" s="2" t="n">
        <v>72.62</v>
      </c>
      <c r="EM956" s="2" t="n">
        <v>0</v>
      </c>
      <c r="EN956" s="2" t="n">
        <v>86.08</v>
      </c>
      <c r="EO956" s="2" t="n">
        <v>86.08</v>
      </c>
      <c r="EP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16/08/2027</t>
        </is>
      </c>
      <c r="E957" s="2" t="inlineStr">
        <is>
          <t>19/07/2028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4.94</v>
      </c>
      <c r="CS957" s="2" t="n">
        <v>4.94</v>
      </c>
      <c r="CT957" s="2" t="n">
        <v>0</v>
      </c>
      <c r="CU957" s="2" t="n">
        <v>8.08</v>
      </c>
      <c r="CV957" s="2" t="n">
        <v>8.08</v>
      </c>
      <c r="CW957" s="2" t="n">
        <v>0</v>
      </c>
      <c r="CX957" s="2" t="n">
        <v>14.77</v>
      </c>
      <c r="CY957" s="2" t="n">
        <v>14.25</v>
      </c>
      <c r="CZ957" s="2" t="n">
        <v>0</v>
      </c>
      <c r="DA957" s="2" t="n">
        <v>18.76</v>
      </c>
      <c r="DB957" s="2" t="n">
        <v>18.76</v>
      </c>
      <c r="DC957" s="2" t="n">
        <v>0</v>
      </c>
      <c r="DD957" s="2" t="n">
        <v>23.88</v>
      </c>
      <c r="DE957" s="2" t="n">
        <v>23.88</v>
      </c>
      <c r="DF957" s="2" t="n">
        <v>0</v>
      </c>
      <c r="DG957" s="2" t="n">
        <v>35.64</v>
      </c>
      <c r="DH957" s="2" t="n">
        <v>31.38</v>
      </c>
      <c r="DI957" s="2" t="n">
        <v>0</v>
      </c>
      <c r="DJ957" s="2" t="n">
        <v>49.75</v>
      </c>
      <c r="DK957" s="2" t="n">
        <v>49.75</v>
      </c>
      <c r="DL957" s="2" t="n">
        <v>0</v>
      </c>
      <c r="DM957" s="2" t="n">
        <v>64.09</v>
      </c>
      <c r="DN957" s="2" t="n">
        <v>64.09</v>
      </c>
      <c r="DO957" s="2" t="n">
        <v>0</v>
      </c>
      <c r="DP957" s="2" t="n">
        <v>72.62</v>
      </c>
      <c r="DQ957" s="2" t="n">
        <v>72.62</v>
      </c>
      <c r="DR957" s="2" t="n">
        <v>0</v>
      </c>
      <c r="DS957" s="2" t="n">
        <v>86.08</v>
      </c>
      <c r="DT957" s="2" t="n">
        <v>86.08</v>
      </c>
      <c r="DU957" s="2" t="n">
        <v>0</v>
      </c>
      <c r="DV957" s="2" t="n">
        <v>94.61</v>
      </c>
      <c r="DW957" s="2" t="n">
        <v>94.61</v>
      </c>
      <c r="DX957" s="2" t="n">
        <v>0</v>
      </c>
      <c r="DY957" s="2" t="n">
        <v>100</v>
      </c>
      <c r="DZ957" s="2" t="n">
        <v>100</v>
      </c>
      <c r="EA957" s="2" t="n">
        <v>0</v>
      </c>
      <c r="EB957" s="2" t="n">
        <v>100</v>
      </c>
      <c r="EC957" s="2" t="n">
        <v>100</v>
      </c>
      <c r="ED957" s="2" t="n">
        <v>0</v>
      </c>
      <c r="EE957" s="2" t="n">
        <v>49.75</v>
      </c>
      <c r="EF957" s="2" t="n">
        <v>49.75</v>
      </c>
      <c r="EG957" s="2" t="n">
        <v>0</v>
      </c>
      <c r="EH957" s="2" t="n">
        <v>64.09</v>
      </c>
      <c r="EI957" s="2" t="n">
        <v>64.09</v>
      </c>
      <c r="EJ957" s="2" t="n">
        <v>0</v>
      </c>
      <c r="EK957" s="2" t="n">
        <v>72.62</v>
      </c>
      <c r="EL957" s="2" t="n">
        <v>72.62</v>
      </c>
      <c r="EM957" s="2" t="n">
        <v>0</v>
      </c>
      <c r="EN957" s="2" t="n">
        <v>86.08</v>
      </c>
      <c r="EO957" s="2" t="n">
        <v>86.08</v>
      </c>
      <c r="EP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16/08/2027</t>
        </is>
      </c>
      <c r="E958" s="2" t="inlineStr">
        <is>
          <t>19/07/2028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4.94</v>
      </c>
      <c r="CS958" s="2" t="n">
        <v>4.94</v>
      </c>
      <c r="CT958" s="2" t="n">
        <v>0</v>
      </c>
      <c r="CU958" s="2" t="n">
        <v>8.08</v>
      </c>
      <c r="CV958" s="2" t="n">
        <v>8.08</v>
      </c>
      <c r="CW958" s="2" t="n">
        <v>0</v>
      </c>
      <c r="CX958" s="2" t="n">
        <v>14.77</v>
      </c>
      <c r="CY958" s="2" t="n">
        <v>14.25</v>
      </c>
      <c r="CZ958" s="2" t="n">
        <v>0</v>
      </c>
      <c r="DA958" s="2" t="n">
        <v>18.76</v>
      </c>
      <c r="DB958" s="2" t="n">
        <v>18.76</v>
      </c>
      <c r="DC958" s="2" t="n">
        <v>0</v>
      </c>
      <c r="DD958" s="2" t="n">
        <v>23.88</v>
      </c>
      <c r="DE958" s="2" t="n">
        <v>23.88</v>
      </c>
      <c r="DF958" s="2" t="n">
        <v>0</v>
      </c>
      <c r="DG958" s="2" t="n">
        <v>35.64</v>
      </c>
      <c r="DH958" s="2" t="n">
        <v>31.38</v>
      </c>
      <c r="DI958" s="2" t="n">
        <v>0</v>
      </c>
      <c r="DJ958" s="2" t="n">
        <v>49.75</v>
      </c>
      <c r="DK958" s="2" t="n">
        <v>49.75</v>
      </c>
      <c r="DL958" s="2" t="n">
        <v>0</v>
      </c>
      <c r="DM958" s="2" t="n">
        <v>64.09</v>
      </c>
      <c r="DN958" s="2" t="n">
        <v>64.09</v>
      </c>
      <c r="DO958" s="2" t="n">
        <v>0</v>
      </c>
      <c r="DP958" s="2" t="n">
        <v>72.62</v>
      </c>
      <c r="DQ958" s="2" t="n">
        <v>72.62</v>
      </c>
      <c r="DR958" s="2" t="n">
        <v>0</v>
      </c>
      <c r="DS958" s="2" t="n">
        <v>86.08</v>
      </c>
      <c r="DT958" s="2" t="n">
        <v>86.08</v>
      </c>
      <c r="DU958" s="2" t="n">
        <v>0</v>
      </c>
      <c r="DV958" s="2" t="n">
        <v>94.61</v>
      </c>
      <c r="DW958" s="2" t="n">
        <v>94.61</v>
      </c>
      <c r="DX958" s="2" t="n">
        <v>0</v>
      </c>
      <c r="DY958" s="2" t="n">
        <v>100</v>
      </c>
      <c r="DZ958" s="2" t="n">
        <v>100</v>
      </c>
      <c r="EA958" s="2" t="n">
        <v>0</v>
      </c>
      <c r="EB958" s="2" t="n">
        <v>100</v>
      </c>
      <c r="EC958" s="2" t="n">
        <v>100</v>
      </c>
      <c r="ED958" s="2" t="n">
        <v>0</v>
      </c>
      <c r="EE958" s="2" t="n">
        <v>49.75</v>
      </c>
      <c r="EF958" s="2" t="n">
        <v>49.75</v>
      </c>
      <c r="EG958" s="2" t="n">
        <v>0</v>
      </c>
      <c r="EH958" s="2" t="n">
        <v>64.09</v>
      </c>
      <c r="EI958" s="2" t="n">
        <v>64.09</v>
      </c>
      <c r="EJ958" s="2" t="n">
        <v>0</v>
      </c>
      <c r="EK958" s="2" t="n">
        <v>72.62</v>
      </c>
      <c r="EL958" s="2" t="n">
        <v>72.62</v>
      </c>
      <c r="EM958" s="2" t="n">
        <v>0</v>
      </c>
      <c r="EN958" s="2" t="n">
        <v>86.08</v>
      </c>
      <c r="EO958" s="2" t="n">
        <v>86.08</v>
      </c>
      <c r="EP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16/08/2027</t>
        </is>
      </c>
      <c r="E959" s="2" t="inlineStr">
        <is>
          <t>19/07/2028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4.94</v>
      </c>
      <c r="CS959" s="2" t="n">
        <v>4.94</v>
      </c>
      <c r="CT959" s="2" t="n">
        <v>0</v>
      </c>
      <c r="CU959" s="2" t="n">
        <v>8.08</v>
      </c>
      <c r="CV959" s="2" t="n">
        <v>8.08</v>
      </c>
      <c r="CW959" s="2" t="n">
        <v>0</v>
      </c>
      <c r="CX959" s="2" t="n">
        <v>14.77</v>
      </c>
      <c r="CY959" s="2" t="n">
        <v>14.25</v>
      </c>
      <c r="CZ959" s="2" t="n">
        <v>0</v>
      </c>
      <c r="DA959" s="2" t="n">
        <v>18.76</v>
      </c>
      <c r="DB959" s="2" t="n">
        <v>18.76</v>
      </c>
      <c r="DC959" s="2" t="n">
        <v>0</v>
      </c>
      <c r="DD959" s="2" t="n">
        <v>23.88</v>
      </c>
      <c r="DE959" s="2" t="n">
        <v>23.88</v>
      </c>
      <c r="DF959" s="2" t="n">
        <v>0</v>
      </c>
      <c r="DG959" s="2" t="n">
        <v>35.64</v>
      </c>
      <c r="DH959" s="2" t="n">
        <v>31.38</v>
      </c>
      <c r="DI959" s="2" t="n">
        <v>0</v>
      </c>
      <c r="DJ959" s="2" t="n">
        <v>49.75</v>
      </c>
      <c r="DK959" s="2" t="n">
        <v>49.75</v>
      </c>
      <c r="DL959" s="2" t="n">
        <v>0</v>
      </c>
      <c r="DM959" s="2" t="n">
        <v>64.09</v>
      </c>
      <c r="DN959" s="2" t="n">
        <v>64.09</v>
      </c>
      <c r="DO959" s="2" t="n">
        <v>0</v>
      </c>
      <c r="DP959" s="2" t="n">
        <v>72.62</v>
      </c>
      <c r="DQ959" s="2" t="n">
        <v>72.62</v>
      </c>
      <c r="DR959" s="2" t="n">
        <v>0</v>
      </c>
      <c r="DS959" s="2" t="n">
        <v>86.08</v>
      </c>
      <c r="DT959" s="2" t="n">
        <v>86.08</v>
      </c>
      <c r="DU959" s="2" t="n">
        <v>0</v>
      </c>
      <c r="DV959" s="2" t="n">
        <v>94.61</v>
      </c>
      <c r="DW959" s="2" t="n">
        <v>94.61</v>
      </c>
      <c r="DX959" s="2" t="n">
        <v>0</v>
      </c>
      <c r="DY959" s="2" t="n">
        <v>100</v>
      </c>
      <c r="DZ959" s="2" t="n">
        <v>100</v>
      </c>
      <c r="EA959" s="2" t="n">
        <v>0</v>
      </c>
      <c r="EB959" s="2" t="n">
        <v>100</v>
      </c>
      <c r="EC959" s="2" t="n">
        <v>100</v>
      </c>
      <c r="ED959" s="2" t="n">
        <v>0</v>
      </c>
      <c r="EE959" s="2" t="n">
        <v>49.75</v>
      </c>
      <c r="EF959" s="2" t="n">
        <v>49.75</v>
      </c>
      <c r="EG959" s="2" t="n">
        <v>0</v>
      </c>
      <c r="EH959" s="2" t="n">
        <v>64.09</v>
      </c>
      <c r="EI959" s="2" t="n">
        <v>64.09</v>
      </c>
      <c r="EJ959" s="2" t="n">
        <v>0</v>
      </c>
      <c r="EK959" s="2" t="n">
        <v>72.62</v>
      </c>
      <c r="EL959" s="2" t="n">
        <v>72.62</v>
      </c>
      <c r="EM959" s="2" t="n">
        <v>0</v>
      </c>
      <c r="EN959" s="2" t="n">
        <v>86.08</v>
      </c>
      <c r="EO959" s="2" t="n">
        <v>86.08</v>
      </c>
      <c r="EP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16/08/2027</t>
        </is>
      </c>
      <c r="E960" s="2" t="inlineStr">
        <is>
          <t>19/07/2028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4.94</v>
      </c>
      <c r="CS960" s="2" t="n">
        <v>4.94</v>
      </c>
      <c r="CT960" s="2" t="n">
        <v>0</v>
      </c>
      <c r="CU960" s="2" t="n">
        <v>8.08</v>
      </c>
      <c r="CV960" s="2" t="n">
        <v>8.08</v>
      </c>
      <c r="CW960" s="2" t="n">
        <v>0</v>
      </c>
      <c r="CX960" s="2" t="n">
        <v>14.77</v>
      </c>
      <c r="CY960" s="2" t="n">
        <v>14.25</v>
      </c>
      <c r="CZ960" s="2" t="n">
        <v>0</v>
      </c>
      <c r="DA960" s="2" t="n">
        <v>18.76</v>
      </c>
      <c r="DB960" s="2" t="n">
        <v>18.76</v>
      </c>
      <c r="DC960" s="2" t="n">
        <v>0</v>
      </c>
      <c r="DD960" s="2" t="n">
        <v>23.88</v>
      </c>
      <c r="DE960" s="2" t="n">
        <v>23.88</v>
      </c>
      <c r="DF960" s="2" t="n">
        <v>0</v>
      </c>
      <c r="DG960" s="2" t="n">
        <v>35.64</v>
      </c>
      <c r="DH960" s="2" t="n">
        <v>31.38</v>
      </c>
      <c r="DI960" s="2" t="n">
        <v>0</v>
      </c>
      <c r="DJ960" s="2" t="n">
        <v>49.75</v>
      </c>
      <c r="DK960" s="2" t="n">
        <v>49.75</v>
      </c>
      <c r="DL960" s="2" t="n">
        <v>0</v>
      </c>
      <c r="DM960" s="2" t="n">
        <v>64.09</v>
      </c>
      <c r="DN960" s="2" t="n">
        <v>64.09</v>
      </c>
      <c r="DO960" s="2" t="n">
        <v>0</v>
      </c>
      <c r="DP960" s="2" t="n">
        <v>72.62</v>
      </c>
      <c r="DQ960" s="2" t="n">
        <v>72.62</v>
      </c>
      <c r="DR960" s="2" t="n">
        <v>0</v>
      </c>
      <c r="DS960" s="2" t="n">
        <v>86.08</v>
      </c>
      <c r="DT960" s="2" t="n">
        <v>86.08</v>
      </c>
      <c r="DU960" s="2" t="n">
        <v>0</v>
      </c>
      <c r="DV960" s="2" t="n">
        <v>94.61</v>
      </c>
      <c r="DW960" s="2" t="n">
        <v>94.61</v>
      </c>
      <c r="DX960" s="2" t="n">
        <v>0</v>
      </c>
      <c r="DY960" s="2" t="n">
        <v>100</v>
      </c>
      <c r="DZ960" s="2" t="n">
        <v>100</v>
      </c>
      <c r="EA960" s="2" t="n">
        <v>0</v>
      </c>
      <c r="EB960" s="2" t="n">
        <v>100</v>
      </c>
      <c r="EC960" s="2" t="n">
        <v>100</v>
      </c>
      <c r="ED960" s="2" t="n">
        <v>0</v>
      </c>
      <c r="EE960" s="2" t="n">
        <v>49.75</v>
      </c>
      <c r="EF960" s="2" t="n">
        <v>49.75</v>
      </c>
      <c r="EG960" s="2" t="n">
        <v>0</v>
      </c>
      <c r="EH960" s="2" t="n">
        <v>64.09</v>
      </c>
      <c r="EI960" s="2" t="n">
        <v>64.09</v>
      </c>
      <c r="EJ960" s="2" t="n">
        <v>0</v>
      </c>
      <c r="EK960" s="2" t="n">
        <v>72.62</v>
      </c>
      <c r="EL960" s="2" t="n">
        <v>72.62</v>
      </c>
      <c r="EM960" s="2" t="n">
        <v>0</v>
      </c>
      <c r="EN960" s="2" t="n">
        <v>86.08</v>
      </c>
      <c r="EO960" s="2" t="n">
        <v>86.08</v>
      </c>
      <c r="EP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16/08/2027</t>
        </is>
      </c>
      <c r="E961" s="2" t="inlineStr">
        <is>
          <t>19/07/2028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4.94</v>
      </c>
      <c r="CS961" s="2" t="n">
        <v>4.94</v>
      </c>
      <c r="CT961" s="2" t="n">
        <v>0</v>
      </c>
      <c r="CU961" s="2" t="n">
        <v>8.08</v>
      </c>
      <c r="CV961" s="2" t="n">
        <v>8.08</v>
      </c>
      <c r="CW961" s="2" t="n">
        <v>0</v>
      </c>
      <c r="CX961" s="2" t="n">
        <v>14.77</v>
      </c>
      <c r="CY961" s="2" t="n">
        <v>14.25</v>
      </c>
      <c r="CZ961" s="2" t="n">
        <v>0</v>
      </c>
      <c r="DA961" s="2" t="n">
        <v>18.76</v>
      </c>
      <c r="DB961" s="2" t="n">
        <v>18.76</v>
      </c>
      <c r="DC961" s="2" t="n">
        <v>0</v>
      </c>
      <c r="DD961" s="2" t="n">
        <v>23.88</v>
      </c>
      <c r="DE961" s="2" t="n">
        <v>23.88</v>
      </c>
      <c r="DF961" s="2" t="n">
        <v>0</v>
      </c>
      <c r="DG961" s="2" t="n">
        <v>35.64</v>
      </c>
      <c r="DH961" s="2" t="n">
        <v>31.38</v>
      </c>
      <c r="DI961" s="2" t="n">
        <v>0</v>
      </c>
      <c r="DJ961" s="2" t="n">
        <v>49.75</v>
      </c>
      <c r="DK961" s="2" t="n">
        <v>49.75</v>
      </c>
      <c r="DL961" s="2" t="n">
        <v>0</v>
      </c>
      <c r="DM961" s="2" t="n">
        <v>64.09</v>
      </c>
      <c r="DN961" s="2" t="n">
        <v>64.09</v>
      </c>
      <c r="DO961" s="2" t="n">
        <v>0</v>
      </c>
      <c r="DP961" s="2" t="n">
        <v>72.62</v>
      </c>
      <c r="DQ961" s="2" t="n">
        <v>72.62</v>
      </c>
      <c r="DR961" s="2" t="n">
        <v>0</v>
      </c>
      <c r="DS961" s="2" t="n">
        <v>86.08</v>
      </c>
      <c r="DT961" s="2" t="n">
        <v>86.08</v>
      </c>
      <c r="DU961" s="2" t="n">
        <v>0</v>
      </c>
      <c r="DV961" s="2" t="n">
        <v>94.61</v>
      </c>
      <c r="DW961" s="2" t="n">
        <v>94.61</v>
      </c>
      <c r="DX961" s="2" t="n">
        <v>0</v>
      </c>
      <c r="DY961" s="2" t="n">
        <v>100</v>
      </c>
      <c r="DZ961" s="2" t="n">
        <v>100</v>
      </c>
      <c r="EA961" s="2" t="n">
        <v>0</v>
      </c>
      <c r="EB961" s="2" t="n">
        <v>100</v>
      </c>
      <c r="EC961" s="2" t="n">
        <v>100</v>
      </c>
      <c r="ED961" s="2" t="n">
        <v>0</v>
      </c>
      <c r="EE961" s="2" t="n">
        <v>49.75</v>
      </c>
      <c r="EF961" s="2" t="n">
        <v>49.75</v>
      </c>
      <c r="EG961" s="2" t="n">
        <v>0</v>
      </c>
      <c r="EH961" s="2" t="n">
        <v>64.09</v>
      </c>
      <c r="EI961" s="2" t="n">
        <v>64.09</v>
      </c>
      <c r="EJ961" s="2" t="n">
        <v>0</v>
      </c>
      <c r="EK961" s="2" t="n">
        <v>72.62</v>
      </c>
      <c r="EL961" s="2" t="n">
        <v>72.62</v>
      </c>
      <c r="EM961" s="2" t="n">
        <v>0</v>
      </c>
      <c r="EN961" s="2" t="n">
        <v>86.08</v>
      </c>
      <c r="EO961" s="2" t="n">
        <v>86.08</v>
      </c>
      <c r="EP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16/08/2027</t>
        </is>
      </c>
      <c r="E962" s="2" t="inlineStr">
        <is>
          <t>19/07/2028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4.94</v>
      </c>
      <c r="CS962" s="2" t="n">
        <v>4.94</v>
      </c>
      <c r="CT962" s="2" t="n">
        <v>0</v>
      </c>
      <c r="CU962" s="2" t="n">
        <v>9.19</v>
      </c>
      <c r="CV962" s="2" t="n">
        <v>9.19</v>
      </c>
      <c r="CW962" s="2" t="n">
        <v>0</v>
      </c>
      <c r="CX962" s="2" t="n">
        <v>15.32</v>
      </c>
      <c r="CY962" s="2" t="n">
        <v>15.02</v>
      </c>
      <c r="CZ962" s="2" t="n">
        <v>0</v>
      </c>
      <c r="DA962" s="2" t="n">
        <v>18.76</v>
      </c>
      <c r="DB962" s="2" t="n">
        <v>18.76</v>
      </c>
      <c r="DC962" s="2" t="n">
        <v>0</v>
      </c>
      <c r="DD962" s="2" t="n">
        <v>24.33</v>
      </c>
      <c r="DE962" s="2" t="n">
        <v>24.33</v>
      </c>
      <c r="DF962" s="2" t="n">
        <v>0</v>
      </c>
      <c r="DG962" s="2" t="n">
        <v>35.64</v>
      </c>
      <c r="DH962" s="2" t="n">
        <v>31.38</v>
      </c>
      <c r="DI962" s="2" t="n">
        <v>0</v>
      </c>
      <c r="DJ962" s="2" t="n">
        <v>49.75</v>
      </c>
      <c r="DK962" s="2" t="n">
        <v>49.75</v>
      </c>
      <c r="DL962" s="2" t="n">
        <v>0</v>
      </c>
      <c r="DM962" s="2" t="n">
        <v>64.09</v>
      </c>
      <c r="DN962" s="2" t="n">
        <v>64.09</v>
      </c>
      <c r="DO962" s="2" t="n">
        <v>0</v>
      </c>
      <c r="DP962" s="2" t="n">
        <v>72.62</v>
      </c>
      <c r="DQ962" s="2" t="n">
        <v>72.62</v>
      </c>
      <c r="DR962" s="2" t="n">
        <v>0</v>
      </c>
      <c r="DS962" s="2" t="n">
        <v>86.08</v>
      </c>
      <c r="DT962" s="2" t="n">
        <v>86.08</v>
      </c>
      <c r="DU962" s="2" t="n">
        <v>0</v>
      </c>
      <c r="DV962" s="2" t="n">
        <v>94.61</v>
      </c>
      <c r="DW962" s="2" t="n">
        <v>94.61</v>
      </c>
      <c r="DX962" s="2" t="n">
        <v>0</v>
      </c>
      <c r="DY962" s="2" t="n">
        <v>100</v>
      </c>
      <c r="DZ962" s="2" t="n">
        <v>100</v>
      </c>
      <c r="EA962" s="2" t="n">
        <v>0</v>
      </c>
      <c r="EB962" s="2" t="n">
        <v>100</v>
      </c>
      <c r="EC962" s="2" t="n">
        <v>100</v>
      </c>
      <c r="ED962" s="2" t="n">
        <v>0</v>
      </c>
      <c r="EE962" s="2" t="n">
        <v>49.75</v>
      </c>
      <c r="EF962" s="2" t="n">
        <v>49.75</v>
      </c>
      <c r="EG962" s="2" t="n">
        <v>0</v>
      </c>
      <c r="EH962" s="2" t="n">
        <v>64.09</v>
      </c>
      <c r="EI962" s="2" t="n">
        <v>64.09</v>
      </c>
      <c r="EJ962" s="2" t="n">
        <v>0</v>
      </c>
      <c r="EK962" s="2" t="n">
        <v>72.62</v>
      </c>
      <c r="EL962" s="2" t="n">
        <v>72.62</v>
      </c>
      <c r="EM962" s="2" t="n">
        <v>0</v>
      </c>
      <c r="EN962" s="2" t="n">
        <v>86.08</v>
      </c>
      <c r="EO962" s="2" t="n">
        <v>86.08</v>
      </c>
      <c r="EP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16/08/2027</t>
        </is>
      </c>
      <c r="E963" s="2" t="inlineStr">
        <is>
          <t>19/07/2028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4.94</v>
      </c>
      <c r="CS963" s="2" t="n">
        <v>4.94</v>
      </c>
      <c r="CT963" s="2" t="n">
        <v>0</v>
      </c>
      <c r="CU963" s="2" t="n">
        <v>10.68</v>
      </c>
      <c r="CV963" s="2" t="n">
        <v>10.68</v>
      </c>
      <c r="CW963" s="2" t="n">
        <v>0</v>
      </c>
      <c r="CX963" s="2" t="n">
        <v>16.07</v>
      </c>
      <c r="CY963" s="2" t="n">
        <v>16.07</v>
      </c>
      <c r="CZ963" s="2" t="n">
        <v>0</v>
      </c>
      <c r="DA963" s="2" t="n">
        <v>18.76</v>
      </c>
      <c r="DB963" s="2" t="n">
        <v>18.76</v>
      </c>
      <c r="DC963" s="2" t="n">
        <v>0</v>
      </c>
      <c r="DD963" s="2" t="n">
        <v>24.93</v>
      </c>
      <c r="DE963" s="2" t="n">
        <v>24.93</v>
      </c>
      <c r="DF963" s="2" t="n">
        <v>0</v>
      </c>
      <c r="DG963" s="2" t="n">
        <v>35.64</v>
      </c>
      <c r="DH963" s="2" t="n">
        <v>31.38</v>
      </c>
      <c r="DI963" s="2" t="n">
        <v>0</v>
      </c>
      <c r="DJ963" s="2" t="n">
        <v>49.75</v>
      </c>
      <c r="DK963" s="2" t="n">
        <v>49.75</v>
      </c>
      <c r="DL963" s="2" t="n">
        <v>0</v>
      </c>
      <c r="DM963" s="2" t="n">
        <v>64.09</v>
      </c>
      <c r="DN963" s="2" t="n">
        <v>64.09</v>
      </c>
      <c r="DO963" s="2" t="n">
        <v>0</v>
      </c>
      <c r="DP963" s="2" t="n">
        <v>72.62</v>
      </c>
      <c r="DQ963" s="2" t="n">
        <v>72.62</v>
      </c>
      <c r="DR963" s="2" t="n">
        <v>0</v>
      </c>
      <c r="DS963" s="2" t="n">
        <v>86.08</v>
      </c>
      <c r="DT963" s="2" t="n">
        <v>86.08</v>
      </c>
      <c r="DU963" s="2" t="n">
        <v>0</v>
      </c>
      <c r="DV963" s="2" t="n">
        <v>94.61</v>
      </c>
      <c r="DW963" s="2" t="n">
        <v>94.61</v>
      </c>
      <c r="DX963" s="2" t="n">
        <v>0</v>
      </c>
      <c r="DY963" s="2" t="n">
        <v>100</v>
      </c>
      <c r="DZ963" s="2" t="n">
        <v>100</v>
      </c>
      <c r="EA963" s="2" t="n">
        <v>0</v>
      </c>
      <c r="EB963" s="2" t="n">
        <v>100</v>
      </c>
      <c r="EC963" s="2" t="n">
        <v>100</v>
      </c>
      <c r="ED963" s="2" t="n">
        <v>0</v>
      </c>
      <c r="EE963" s="2" t="n">
        <v>49.75</v>
      </c>
      <c r="EF963" s="2" t="n">
        <v>49.75</v>
      </c>
      <c r="EG963" s="2" t="n">
        <v>0</v>
      </c>
      <c r="EH963" s="2" t="n">
        <v>64.09</v>
      </c>
      <c r="EI963" s="2" t="n">
        <v>64.09</v>
      </c>
      <c r="EJ963" s="2" t="n">
        <v>0</v>
      </c>
      <c r="EK963" s="2" t="n">
        <v>72.62</v>
      </c>
      <c r="EL963" s="2" t="n">
        <v>72.62</v>
      </c>
      <c r="EM963" s="2" t="n">
        <v>0</v>
      </c>
      <c r="EN963" s="2" t="n">
        <v>86.08</v>
      </c>
      <c r="EO963" s="2" t="n">
        <v>86.08</v>
      </c>
      <c r="EP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16/08/2027</t>
        </is>
      </c>
      <c r="E964" s="2" t="inlineStr">
        <is>
          <t>19/07/2028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4.94</v>
      </c>
      <c r="CS964" s="2" t="n">
        <v>4.94</v>
      </c>
      <c r="CT964" s="2" t="n">
        <v>0</v>
      </c>
      <c r="CU964" s="2" t="n">
        <v>10.68</v>
      </c>
      <c r="CV964" s="2" t="n">
        <v>10.68</v>
      </c>
      <c r="CW964" s="2" t="n">
        <v>0</v>
      </c>
      <c r="CX964" s="2" t="n">
        <v>16.07</v>
      </c>
      <c r="CY964" s="2" t="n">
        <v>16.07</v>
      </c>
      <c r="CZ964" s="2" t="n">
        <v>0</v>
      </c>
      <c r="DA964" s="2" t="n">
        <v>18.76</v>
      </c>
      <c r="DB964" s="2" t="n">
        <v>18.76</v>
      </c>
      <c r="DC964" s="2" t="n">
        <v>0</v>
      </c>
      <c r="DD964" s="2" t="n">
        <v>24.93</v>
      </c>
      <c r="DE964" s="2" t="n">
        <v>24.93</v>
      </c>
      <c r="DF964" s="2" t="n">
        <v>0</v>
      </c>
      <c r="DG964" s="2" t="n">
        <v>35.64</v>
      </c>
      <c r="DH964" s="2" t="n">
        <v>31.38</v>
      </c>
      <c r="DI964" s="2" t="n">
        <v>0</v>
      </c>
      <c r="DJ964" s="2" t="n">
        <v>49.75</v>
      </c>
      <c r="DK964" s="2" t="n">
        <v>49.75</v>
      </c>
      <c r="DL964" s="2" t="n">
        <v>0</v>
      </c>
      <c r="DM964" s="2" t="n">
        <v>64.09</v>
      </c>
      <c r="DN964" s="2" t="n">
        <v>64.09</v>
      </c>
      <c r="DO964" s="2" t="n">
        <v>0</v>
      </c>
      <c r="DP964" s="2" t="n">
        <v>72.62</v>
      </c>
      <c r="DQ964" s="2" t="n">
        <v>72.62</v>
      </c>
      <c r="DR964" s="2" t="n">
        <v>0</v>
      </c>
      <c r="DS964" s="2" t="n">
        <v>86.08</v>
      </c>
      <c r="DT964" s="2" t="n">
        <v>86.08</v>
      </c>
      <c r="DU964" s="2" t="n">
        <v>0</v>
      </c>
      <c r="DV964" s="2" t="n">
        <v>94.61</v>
      </c>
      <c r="DW964" s="2" t="n">
        <v>94.61</v>
      </c>
      <c r="DX964" s="2" t="n">
        <v>0</v>
      </c>
      <c r="DY964" s="2" t="n">
        <v>100</v>
      </c>
      <c r="DZ964" s="2" t="n">
        <v>100</v>
      </c>
      <c r="EA964" s="2" t="n">
        <v>0</v>
      </c>
      <c r="EB964" s="2" t="n">
        <v>100</v>
      </c>
      <c r="EC964" s="2" t="n">
        <v>100</v>
      </c>
      <c r="ED964" s="2" t="n">
        <v>0</v>
      </c>
      <c r="EE964" s="2" t="n">
        <v>49.75</v>
      </c>
      <c r="EF964" s="2" t="n">
        <v>49.75</v>
      </c>
      <c r="EG964" s="2" t="n">
        <v>0</v>
      </c>
      <c r="EH964" s="2" t="n">
        <v>64.09</v>
      </c>
      <c r="EI964" s="2" t="n">
        <v>64.09</v>
      </c>
      <c r="EJ964" s="2" t="n">
        <v>0</v>
      </c>
      <c r="EK964" s="2" t="n">
        <v>72.62</v>
      </c>
      <c r="EL964" s="2" t="n">
        <v>72.62</v>
      </c>
      <c r="EM964" s="2" t="n">
        <v>0</v>
      </c>
      <c r="EN964" s="2" t="n">
        <v>86.08</v>
      </c>
      <c r="EO964" s="2" t="n">
        <v>86.08</v>
      </c>
      <c r="EP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16/08/2027</t>
        </is>
      </c>
      <c r="E965" s="2" t="inlineStr">
        <is>
          <t>19/07/2028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4.94</v>
      </c>
      <c r="CS965" s="2" t="n">
        <v>4.94</v>
      </c>
      <c r="CT965" s="2" t="n">
        <v>0</v>
      </c>
      <c r="CU965" s="2" t="n">
        <v>10.68</v>
      </c>
      <c r="CV965" s="2" t="n">
        <v>10.68</v>
      </c>
      <c r="CW965" s="2" t="n">
        <v>0</v>
      </c>
      <c r="CX965" s="2" t="n">
        <v>16.07</v>
      </c>
      <c r="CY965" s="2" t="n">
        <v>16.07</v>
      </c>
      <c r="CZ965" s="2" t="n">
        <v>0</v>
      </c>
      <c r="DA965" s="2" t="n">
        <v>18.76</v>
      </c>
      <c r="DB965" s="2" t="n">
        <v>18.76</v>
      </c>
      <c r="DC965" s="2" t="n">
        <v>0</v>
      </c>
      <c r="DD965" s="2" t="n">
        <v>24.93</v>
      </c>
      <c r="DE965" s="2" t="n">
        <v>24.93</v>
      </c>
      <c r="DF965" s="2" t="n">
        <v>0</v>
      </c>
      <c r="DG965" s="2" t="n">
        <v>35.64</v>
      </c>
      <c r="DH965" s="2" t="n">
        <v>31.38</v>
      </c>
      <c r="DI965" s="2" t="n">
        <v>0</v>
      </c>
      <c r="DJ965" s="2" t="n">
        <v>49.75</v>
      </c>
      <c r="DK965" s="2" t="n">
        <v>49.75</v>
      </c>
      <c r="DL965" s="2" t="n">
        <v>0</v>
      </c>
      <c r="DM965" s="2" t="n">
        <v>64.09</v>
      </c>
      <c r="DN965" s="2" t="n">
        <v>64.09</v>
      </c>
      <c r="DO965" s="2" t="n">
        <v>0</v>
      </c>
      <c r="DP965" s="2" t="n">
        <v>72.62</v>
      </c>
      <c r="DQ965" s="2" t="n">
        <v>72.62</v>
      </c>
      <c r="DR965" s="2" t="n">
        <v>0</v>
      </c>
      <c r="DS965" s="2" t="n">
        <v>86.08</v>
      </c>
      <c r="DT965" s="2" t="n">
        <v>86.08</v>
      </c>
      <c r="DU965" s="2" t="n">
        <v>0</v>
      </c>
      <c r="DV965" s="2" t="n">
        <v>94.61</v>
      </c>
      <c r="DW965" s="2" t="n">
        <v>94.61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49.75</v>
      </c>
      <c r="EF965" s="2" t="n">
        <v>49.75</v>
      </c>
      <c r="EG965" s="2" t="n">
        <v>0</v>
      </c>
      <c r="EH965" s="2" t="n">
        <v>64.09</v>
      </c>
      <c r="EI965" s="2" t="n">
        <v>64.09</v>
      </c>
      <c r="EJ965" s="2" t="n">
        <v>0</v>
      </c>
      <c r="EK965" s="2" t="n">
        <v>72.62</v>
      </c>
      <c r="EL965" s="2" t="n">
        <v>72.62</v>
      </c>
      <c r="EM965" s="2" t="n">
        <v>0</v>
      </c>
      <c r="EN965" s="2" t="n">
        <v>86.08</v>
      </c>
      <c r="EO965" s="2" t="n">
        <v>86.08</v>
      </c>
      <c r="EP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16/08/2027</t>
        </is>
      </c>
      <c r="E966" s="2" t="inlineStr">
        <is>
          <t>19/07/2028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4.94</v>
      </c>
      <c r="CS966" s="2" t="n">
        <v>4.94</v>
      </c>
      <c r="CT966" s="2" t="n">
        <v>0</v>
      </c>
      <c r="CU966" s="2" t="n">
        <v>10.68</v>
      </c>
      <c r="CV966" s="2" t="n">
        <v>10.68</v>
      </c>
      <c r="CW966" s="2" t="n">
        <v>0</v>
      </c>
      <c r="CX966" s="2" t="n">
        <v>16.07</v>
      </c>
      <c r="CY966" s="2" t="n">
        <v>16.07</v>
      </c>
      <c r="CZ966" s="2" t="n">
        <v>0</v>
      </c>
      <c r="DA966" s="2" t="n">
        <v>18.76</v>
      </c>
      <c r="DB966" s="2" t="n">
        <v>18.76</v>
      </c>
      <c r="DC966" s="2" t="n">
        <v>0</v>
      </c>
      <c r="DD966" s="2" t="n">
        <v>24.93</v>
      </c>
      <c r="DE966" s="2" t="n">
        <v>24.93</v>
      </c>
      <c r="DF966" s="2" t="n">
        <v>0</v>
      </c>
      <c r="DG966" s="2" t="n">
        <v>35.64</v>
      </c>
      <c r="DH966" s="2" t="n">
        <v>31.38</v>
      </c>
      <c r="DI966" s="2" t="n">
        <v>0</v>
      </c>
      <c r="DJ966" s="2" t="n">
        <v>49.75</v>
      </c>
      <c r="DK966" s="2" t="n">
        <v>49.75</v>
      </c>
      <c r="DL966" s="2" t="n">
        <v>0</v>
      </c>
      <c r="DM966" s="2" t="n">
        <v>64.09</v>
      </c>
      <c r="DN966" s="2" t="n">
        <v>64.09</v>
      </c>
      <c r="DO966" s="2" t="n">
        <v>0</v>
      </c>
      <c r="DP966" s="2" t="n">
        <v>72.62</v>
      </c>
      <c r="DQ966" s="2" t="n">
        <v>72.62</v>
      </c>
      <c r="DR966" s="2" t="n">
        <v>0</v>
      </c>
      <c r="DS966" s="2" t="n">
        <v>86.08</v>
      </c>
      <c r="DT966" s="2" t="n">
        <v>86.08</v>
      </c>
      <c r="DU966" s="2" t="n">
        <v>0</v>
      </c>
      <c r="DV966" s="2" t="n">
        <v>94.61</v>
      </c>
      <c r="DW966" s="2" t="n">
        <v>94.61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49.75</v>
      </c>
      <c r="EF966" s="2" t="n">
        <v>49.75</v>
      </c>
      <c r="EG966" s="2" t="n">
        <v>0</v>
      </c>
      <c r="EH966" s="2" t="n">
        <v>64.09</v>
      </c>
      <c r="EI966" s="2" t="n">
        <v>64.09</v>
      </c>
      <c r="EJ966" s="2" t="n">
        <v>0</v>
      </c>
      <c r="EK966" s="2" t="n">
        <v>72.62</v>
      </c>
      <c r="EL966" s="2" t="n">
        <v>72.62</v>
      </c>
      <c r="EM966" s="2" t="n">
        <v>0</v>
      </c>
      <c r="EN966" s="2" t="n">
        <v>86.08</v>
      </c>
      <c r="EO966" s="2" t="n">
        <v>86.08</v>
      </c>
      <c r="EP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16/08/2027</t>
        </is>
      </c>
      <c r="E967" s="2" t="inlineStr">
        <is>
          <t>19/07/2028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4.94</v>
      </c>
      <c r="CS967" s="2" t="n">
        <v>4.94</v>
      </c>
      <c r="CT967" s="2" t="n">
        <v>0</v>
      </c>
      <c r="CU967" s="2" t="n">
        <v>10.68</v>
      </c>
      <c r="CV967" s="2" t="n">
        <v>10.68</v>
      </c>
      <c r="CW967" s="2" t="n">
        <v>0</v>
      </c>
      <c r="CX967" s="2" t="n">
        <v>16.07</v>
      </c>
      <c r="CY967" s="2" t="n">
        <v>16.07</v>
      </c>
      <c r="CZ967" s="2" t="n">
        <v>0</v>
      </c>
      <c r="DA967" s="2" t="n">
        <v>18.76</v>
      </c>
      <c r="DB967" s="2" t="n">
        <v>18.76</v>
      </c>
      <c r="DC967" s="2" t="n">
        <v>0</v>
      </c>
      <c r="DD967" s="2" t="n">
        <v>24.93</v>
      </c>
      <c r="DE967" s="2" t="n">
        <v>24.93</v>
      </c>
      <c r="DF967" s="2" t="n">
        <v>0</v>
      </c>
      <c r="DG967" s="2" t="n">
        <v>35.64</v>
      </c>
      <c r="DH967" s="2" t="n">
        <v>31.38</v>
      </c>
      <c r="DI967" s="2" t="n">
        <v>0</v>
      </c>
      <c r="DJ967" s="2" t="n">
        <v>49.75</v>
      </c>
      <c r="DK967" s="2" t="n">
        <v>49.75</v>
      </c>
      <c r="DL967" s="2" t="n">
        <v>0</v>
      </c>
      <c r="DM967" s="2" t="n">
        <v>64.09</v>
      </c>
      <c r="DN967" s="2" t="n">
        <v>64.09</v>
      </c>
      <c r="DO967" s="2" t="n">
        <v>0</v>
      </c>
      <c r="DP967" s="2" t="n">
        <v>72.62</v>
      </c>
      <c r="DQ967" s="2" t="n">
        <v>72.62</v>
      </c>
      <c r="DR967" s="2" t="n">
        <v>0</v>
      </c>
      <c r="DS967" s="2" t="n">
        <v>86.08</v>
      </c>
      <c r="DT967" s="2" t="n">
        <v>86.08</v>
      </c>
      <c r="DU967" s="2" t="n">
        <v>0</v>
      </c>
      <c r="DV967" s="2" t="n">
        <v>94.61</v>
      </c>
      <c r="DW967" s="2" t="n">
        <v>94.61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49.75</v>
      </c>
      <c r="EF967" s="2" t="n">
        <v>49.75</v>
      </c>
      <c r="EG967" s="2" t="n">
        <v>0</v>
      </c>
      <c r="EH967" s="2" t="n">
        <v>64.09</v>
      </c>
      <c r="EI967" s="2" t="n">
        <v>64.09</v>
      </c>
      <c r="EJ967" s="2" t="n">
        <v>0</v>
      </c>
      <c r="EK967" s="2" t="n">
        <v>72.62</v>
      </c>
      <c r="EL967" s="2" t="n">
        <v>72.62</v>
      </c>
      <c r="EM967" s="2" t="n">
        <v>0</v>
      </c>
      <c r="EN967" s="2" t="n">
        <v>86.08</v>
      </c>
      <c r="EO967" s="2" t="n">
        <v>86.08</v>
      </c>
      <c r="EP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16/08/2027</t>
        </is>
      </c>
      <c r="E968" s="2" t="inlineStr">
        <is>
          <t>19/07/2028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4.94</v>
      </c>
      <c r="CS968" s="2" t="n">
        <v>4.94</v>
      </c>
      <c r="CT968" s="2" t="n">
        <v>0</v>
      </c>
      <c r="CU968" s="2" t="n">
        <v>10.68</v>
      </c>
      <c r="CV968" s="2" t="n">
        <v>10.68</v>
      </c>
      <c r="CW968" s="2" t="n">
        <v>0</v>
      </c>
      <c r="CX968" s="2" t="n">
        <v>16.07</v>
      </c>
      <c r="CY968" s="2" t="n">
        <v>16.07</v>
      </c>
      <c r="CZ968" s="2" t="n">
        <v>0</v>
      </c>
      <c r="DA968" s="2" t="n">
        <v>18.76</v>
      </c>
      <c r="DB968" s="2" t="n">
        <v>18.76</v>
      </c>
      <c r="DC968" s="2" t="n">
        <v>0</v>
      </c>
      <c r="DD968" s="2" t="n">
        <v>24.93</v>
      </c>
      <c r="DE968" s="2" t="n">
        <v>24.93</v>
      </c>
      <c r="DF968" s="2" t="n">
        <v>0</v>
      </c>
      <c r="DG968" s="2" t="n">
        <v>35.64</v>
      </c>
      <c r="DH968" s="2" t="n">
        <v>31.38</v>
      </c>
      <c r="DI968" s="2" t="n">
        <v>0</v>
      </c>
      <c r="DJ968" s="2" t="n">
        <v>49.75</v>
      </c>
      <c r="DK968" s="2" t="n">
        <v>49.75</v>
      </c>
      <c r="DL968" s="2" t="n">
        <v>0</v>
      </c>
      <c r="DM968" s="2" t="n">
        <v>64.09</v>
      </c>
      <c r="DN968" s="2" t="n">
        <v>64.09</v>
      </c>
      <c r="DO968" s="2" t="n">
        <v>0</v>
      </c>
      <c r="DP968" s="2" t="n">
        <v>72.62</v>
      </c>
      <c r="DQ968" s="2" t="n">
        <v>72.62</v>
      </c>
      <c r="DR968" s="2" t="n">
        <v>0</v>
      </c>
      <c r="DS968" s="2" t="n">
        <v>86.08</v>
      </c>
      <c r="DT968" s="2" t="n">
        <v>86.08</v>
      </c>
      <c r="DU968" s="2" t="n">
        <v>0</v>
      </c>
      <c r="DV968" s="2" t="n">
        <v>94.61</v>
      </c>
      <c r="DW968" s="2" t="n">
        <v>94.61</v>
      </c>
      <c r="DX968" s="2" t="n">
        <v>0</v>
      </c>
      <c r="DY968" s="2" t="n">
        <v>100</v>
      </c>
      <c r="DZ968" s="2" t="n">
        <v>100</v>
      </c>
      <c r="EA968" s="2" t="n">
        <v>0</v>
      </c>
      <c r="EB968" s="2" t="n">
        <v>100</v>
      </c>
      <c r="EC968" s="2" t="n">
        <v>100</v>
      </c>
      <c r="ED968" s="2" t="n">
        <v>0</v>
      </c>
      <c r="EE968" s="2" t="n">
        <v>49.75</v>
      </c>
      <c r="EF968" s="2" t="n">
        <v>49.75</v>
      </c>
      <c r="EG968" s="2" t="n">
        <v>0</v>
      </c>
      <c r="EH968" s="2" t="n">
        <v>64.09</v>
      </c>
      <c r="EI968" s="2" t="n">
        <v>64.09</v>
      </c>
      <c r="EJ968" s="2" t="n">
        <v>0</v>
      </c>
      <c r="EK968" s="2" t="n">
        <v>72.62</v>
      </c>
      <c r="EL968" s="2" t="n">
        <v>72.62</v>
      </c>
      <c r="EM968" s="2" t="n">
        <v>0</v>
      </c>
      <c r="EN968" s="2" t="n">
        <v>86.08</v>
      </c>
      <c r="EO968" s="2" t="n">
        <v>86.08</v>
      </c>
      <c r="EP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16/08/2027</t>
        </is>
      </c>
      <c r="E969" s="2" t="inlineStr">
        <is>
          <t>19/07/2028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4.94</v>
      </c>
      <c r="CS969" s="2" t="n">
        <v>4.94</v>
      </c>
      <c r="CT969" s="2" t="n">
        <v>0</v>
      </c>
      <c r="CU969" s="2" t="n">
        <v>8.08</v>
      </c>
      <c r="CV969" s="2" t="n">
        <v>8.08</v>
      </c>
      <c r="CW969" s="2" t="n">
        <v>0</v>
      </c>
      <c r="CX969" s="2" t="n">
        <v>14.77</v>
      </c>
      <c r="CY969" s="2" t="n">
        <v>14.25</v>
      </c>
      <c r="CZ969" s="2" t="n">
        <v>0</v>
      </c>
      <c r="DA969" s="2" t="n">
        <v>18.76</v>
      </c>
      <c r="DB969" s="2" t="n">
        <v>18.76</v>
      </c>
      <c r="DC969" s="2" t="n">
        <v>0</v>
      </c>
      <c r="DD969" s="2" t="n">
        <v>23.88</v>
      </c>
      <c r="DE969" s="2" t="n">
        <v>23.88</v>
      </c>
      <c r="DF969" s="2" t="n">
        <v>0</v>
      </c>
      <c r="DG969" s="2" t="n">
        <v>35.64</v>
      </c>
      <c r="DH969" s="2" t="n">
        <v>31.38</v>
      </c>
      <c r="DI969" s="2" t="n">
        <v>0</v>
      </c>
      <c r="DJ969" s="2" t="n">
        <v>49.75</v>
      </c>
      <c r="DK969" s="2" t="n">
        <v>49.75</v>
      </c>
      <c r="DL969" s="2" t="n">
        <v>0</v>
      </c>
      <c r="DM969" s="2" t="n">
        <v>64.09</v>
      </c>
      <c r="DN969" s="2" t="n">
        <v>64.09</v>
      </c>
      <c r="DO969" s="2" t="n">
        <v>0</v>
      </c>
      <c r="DP969" s="2" t="n">
        <v>72.62</v>
      </c>
      <c r="DQ969" s="2" t="n">
        <v>72.62</v>
      </c>
      <c r="DR969" s="2" t="n">
        <v>0</v>
      </c>
      <c r="DS969" s="2" t="n">
        <v>86.08</v>
      </c>
      <c r="DT969" s="2" t="n">
        <v>86.08</v>
      </c>
      <c r="DU969" s="2" t="n">
        <v>0</v>
      </c>
      <c r="DV969" s="2" t="n">
        <v>94.61</v>
      </c>
      <c r="DW969" s="2" t="n">
        <v>94.61</v>
      </c>
      <c r="DX969" s="2" t="n">
        <v>0</v>
      </c>
      <c r="DY969" s="2" t="n">
        <v>100</v>
      </c>
      <c r="DZ969" s="2" t="n">
        <v>100</v>
      </c>
      <c r="EA969" s="2" t="n">
        <v>0</v>
      </c>
      <c r="EB969" s="2" t="n">
        <v>100</v>
      </c>
      <c r="EC969" s="2" t="n">
        <v>100</v>
      </c>
      <c r="ED969" s="2" t="n">
        <v>0</v>
      </c>
      <c r="EE969" s="2" t="n">
        <v>49.75</v>
      </c>
      <c r="EF969" s="2" t="n">
        <v>49.75</v>
      </c>
      <c r="EG969" s="2" t="n">
        <v>0</v>
      </c>
      <c r="EH969" s="2" t="n">
        <v>64.09</v>
      </c>
      <c r="EI969" s="2" t="n">
        <v>64.09</v>
      </c>
      <c r="EJ969" s="2" t="n">
        <v>0</v>
      </c>
      <c r="EK969" s="2" t="n">
        <v>72.62</v>
      </c>
      <c r="EL969" s="2" t="n">
        <v>72.62</v>
      </c>
      <c r="EM969" s="2" t="n">
        <v>0</v>
      </c>
      <c r="EN969" s="2" t="n">
        <v>86.08</v>
      </c>
      <c r="EO969" s="2" t="n">
        <v>86.08</v>
      </c>
      <c r="EP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16/08/2027</t>
        </is>
      </c>
      <c r="E970" s="2" t="inlineStr">
        <is>
          <t>19/07/2028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4.94</v>
      </c>
      <c r="CS970" s="2" t="n">
        <v>4.94</v>
      </c>
      <c r="CT970" s="2" t="n">
        <v>0</v>
      </c>
      <c r="CU970" s="2" t="n">
        <v>8.08</v>
      </c>
      <c r="CV970" s="2" t="n">
        <v>8.08</v>
      </c>
      <c r="CW970" s="2" t="n">
        <v>0</v>
      </c>
      <c r="CX970" s="2" t="n">
        <v>14.77</v>
      </c>
      <c r="CY970" s="2" t="n">
        <v>14.25</v>
      </c>
      <c r="CZ970" s="2" t="n">
        <v>0</v>
      </c>
      <c r="DA970" s="2" t="n">
        <v>18.76</v>
      </c>
      <c r="DB970" s="2" t="n">
        <v>18.76</v>
      </c>
      <c r="DC970" s="2" t="n">
        <v>0</v>
      </c>
      <c r="DD970" s="2" t="n">
        <v>23.88</v>
      </c>
      <c r="DE970" s="2" t="n">
        <v>23.88</v>
      </c>
      <c r="DF970" s="2" t="n">
        <v>0</v>
      </c>
      <c r="DG970" s="2" t="n">
        <v>35.64</v>
      </c>
      <c r="DH970" s="2" t="n">
        <v>31.38</v>
      </c>
      <c r="DI970" s="2" t="n">
        <v>0</v>
      </c>
      <c r="DJ970" s="2" t="n">
        <v>49.75</v>
      </c>
      <c r="DK970" s="2" t="n">
        <v>49.75</v>
      </c>
      <c r="DL970" s="2" t="n">
        <v>0</v>
      </c>
      <c r="DM970" s="2" t="n">
        <v>64.09</v>
      </c>
      <c r="DN970" s="2" t="n">
        <v>64.09</v>
      </c>
      <c r="DO970" s="2" t="n">
        <v>0</v>
      </c>
      <c r="DP970" s="2" t="n">
        <v>72.62</v>
      </c>
      <c r="DQ970" s="2" t="n">
        <v>72.62</v>
      </c>
      <c r="DR970" s="2" t="n">
        <v>0</v>
      </c>
      <c r="DS970" s="2" t="n">
        <v>86.08</v>
      </c>
      <c r="DT970" s="2" t="n">
        <v>86.08</v>
      </c>
      <c r="DU970" s="2" t="n">
        <v>0</v>
      </c>
      <c r="DV970" s="2" t="n">
        <v>94.61</v>
      </c>
      <c r="DW970" s="2" t="n">
        <v>94.61</v>
      </c>
      <c r="DX970" s="2" t="n">
        <v>0</v>
      </c>
      <c r="DY970" s="2" t="n">
        <v>100</v>
      </c>
      <c r="DZ970" s="2" t="n">
        <v>100</v>
      </c>
      <c r="EA970" s="2" t="n">
        <v>0</v>
      </c>
      <c r="EB970" s="2" t="n">
        <v>100</v>
      </c>
      <c r="EC970" s="2" t="n">
        <v>100</v>
      </c>
      <c r="ED970" s="2" t="n">
        <v>0</v>
      </c>
      <c r="EE970" s="2" t="n">
        <v>49.75</v>
      </c>
      <c r="EF970" s="2" t="n">
        <v>49.75</v>
      </c>
      <c r="EG970" s="2" t="n">
        <v>0</v>
      </c>
      <c r="EH970" s="2" t="n">
        <v>64.09</v>
      </c>
      <c r="EI970" s="2" t="n">
        <v>64.09</v>
      </c>
      <c r="EJ970" s="2" t="n">
        <v>0</v>
      </c>
      <c r="EK970" s="2" t="n">
        <v>72.62</v>
      </c>
      <c r="EL970" s="2" t="n">
        <v>72.62</v>
      </c>
      <c r="EM970" s="2" t="n">
        <v>0</v>
      </c>
      <c r="EN970" s="2" t="n">
        <v>86.08</v>
      </c>
      <c r="EO970" s="2" t="n">
        <v>86.08</v>
      </c>
      <c r="EP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16/08/2027</t>
        </is>
      </c>
      <c r="E971" s="2" t="inlineStr">
        <is>
          <t>19/07/2028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4.94</v>
      </c>
      <c r="CS971" s="2" t="n">
        <v>4.94</v>
      </c>
      <c r="CT971" s="2" t="n">
        <v>0</v>
      </c>
      <c r="CU971" s="2" t="n">
        <v>8.08</v>
      </c>
      <c r="CV971" s="2" t="n">
        <v>8.08</v>
      </c>
      <c r="CW971" s="2" t="n">
        <v>0</v>
      </c>
      <c r="CX971" s="2" t="n">
        <v>14.77</v>
      </c>
      <c r="CY971" s="2" t="n">
        <v>14.25</v>
      </c>
      <c r="CZ971" s="2" t="n">
        <v>0</v>
      </c>
      <c r="DA971" s="2" t="n">
        <v>18.76</v>
      </c>
      <c r="DB971" s="2" t="n">
        <v>18.76</v>
      </c>
      <c r="DC971" s="2" t="n">
        <v>0</v>
      </c>
      <c r="DD971" s="2" t="n">
        <v>23.88</v>
      </c>
      <c r="DE971" s="2" t="n">
        <v>23.88</v>
      </c>
      <c r="DF971" s="2" t="n">
        <v>0</v>
      </c>
      <c r="DG971" s="2" t="n">
        <v>35.64</v>
      </c>
      <c r="DH971" s="2" t="n">
        <v>31.38</v>
      </c>
      <c r="DI971" s="2" t="n">
        <v>0</v>
      </c>
      <c r="DJ971" s="2" t="n">
        <v>49.75</v>
      </c>
      <c r="DK971" s="2" t="n">
        <v>49.75</v>
      </c>
      <c r="DL971" s="2" t="n">
        <v>0</v>
      </c>
      <c r="DM971" s="2" t="n">
        <v>64.09</v>
      </c>
      <c r="DN971" s="2" t="n">
        <v>64.09</v>
      </c>
      <c r="DO971" s="2" t="n">
        <v>0</v>
      </c>
      <c r="DP971" s="2" t="n">
        <v>72.62</v>
      </c>
      <c r="DQ971" s="2" t="n">
        <v>72.62</v>
      </c>
      <c r="DR971" s="2" t="n">
        <v>0</v>
      </c>
      <c r="DS971" s="2" t="n">
        <v>86.08</v>
      </c>
      <c r="DT971" s="2" t="n">
        <v>86.08</v>
      </c>
      <c r="DU971" s="2" t="n">
        <v>0</v>
      </c>
      <c r="DV971" s="2" t="n">
        <v>94.61</v>
      </c>
      <c r="DW971" s="2" t="n">
        <v>94.61</v>
      </c>
      <c r="DX971" s="2" t="n">
        <v>0</v>
      </c>
      <c r="DY971" s="2" t="n">
        <v>100</v>
      </c>
      <c r="DZ971" s="2" t="n">
        <v>100</v>
      </c>
      <c r="EA971" s="2" t="n">
        <v>0</v>
      </c>
      <c r="EB971" s="2" t="n">
        <v>100</v>
      </c>
      <c r="EC971" s="2" t="n">
        <v>100</v>
      </c>
      <c r="ED971" s="2" t="n">
        <v>0</v>
      </c>
      <c r="EE971" s="2" t="n">
        <v>49.75</v>
      </c>
      <c r="EF971" s="2" t="n">
        <v>49.75</v>
      </c>
      <c r="EG971" s="2" t="n">
        <v>0</v>
      </c>
      <c r="EH971" s="2" t="n">
        <v>64.09</v>
      </c>
      <c r="EI971" s="2" t="n">
        <v>64.09</v>
      </c>
      <c r="EJ971" s="2" t="n">
        <v>0</v>
      </c>
      <c r="EK971" s="2" t="n">
        <v>72.62</v>
      </c>
      <c r="EL971" s="2" t="n">
        <v>72.62</v>
      </c>
      <c r="EM971" s="2" t="n">
        <v>0</v>
      </c>
      <c r="EN971" s="2" t="n">
        <v>86.08</v>
      </c>
      <c r="EO971" s="2" t="n">
        <v>86.08</v>
      </c>
      <c r="EP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16/08/2027</t>
        </is>
      </c>
      <c r="E972" s="2" t="inlineStr">
        <is>
          <t>19/07/2028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4.94</v>
      </c>
      <c r="CS972" s="2" t="n">
        <v>4.94</v>
      </c>
      <c r="CT972" s="2" t="n">
        <v>0</v>
      </c>
      <c r="CU972" s="2" t="n">
        <v>8.08</v>
      </c>
      <c r="CV972" s="2" t="n">
        <v>8.08</v>
      </c>
      <c r="CW972" s="2" t="n">
        <v>0</v>
      </c>
      <c r="CX972" s="2" t="n">
        <v>14.77</v>
      </c>
      <c r="CY972" s="2" t="n">
        <v>14.25</v>
      </c>
      <c r="CZ972" s="2" t="n">
        <v>0</v>
      </c>
      <c r="DA972" s="2" t="n">
        <v>18.76</v>
      </c>
      <c r="DB972" s="2" t="n">
        <v>18.76</v>
      </c>
      <c r="DC972" s="2" t="n">
        <v>0</v>
      </c>
      <c r="DD972" s="2" t="n">
        <v>23.88</v>
      </c>
      <c r="DE972" s="2" t="n">
        <v>23.88</v>
      </c>
      <c r="DF972" s="2" t="n">
        <v>0</v>
      </c>
      <c r="DG972" s="2" t="n">
        <v>35.64</v>
      </c>
      <c r="DH972" s="2" t="n">
        <v>31.38</v>
      </c>
      <c r="DI972" s="2" t="n">
        <v>0</v>
      </c>
      <c r="DJ972" s="2" t="n">
        <v>49.75</v>
      </c>
      <c r="DK972" s="2" t="n">
        <v>49.75</v>
      </c>
      <c r="DL972" s="2" t="n">
        <v>0</v>
      </c>
      <c r="DM972" s="2" t="n">
        <v>64.09</v>
      </c>
      <c r="DN972" s="2" t="n">
        <v>64.09</v>
      </c>
      <c r="DO972" s="2" t="n">
        <v>0</v>
      </c>
      <c r="DP972" s="2" t="n">
        <v>72.62</v>
      </c>
      <c r="DQ972" s="2" t="n">
        <v>72.62</v>
      </c>
      <c r="DR972" s="2" t="n">
        <v>0</v>
      </c>
      <c r="DS972" s="2" t="n">
        <v>86.08</v>
      </c>
      <c r="DT972" s="2" t="n">
        <v>86.08</v>
      </c>
      <c r="DU972" s="2" t="n">
        <v>0</v>
      </c>
      <c r="DV972" s="2" t="n">
        <v>94.61</v>
      </c>
      <c r="DW972" s="2" t="n">
        <v>94.61</v>
      </c>
      <c r="DX972" s="2" t="n">
        <v>0</v>
      </c>
      <c r="DY972" s="2" t="n">
        <v>100</v>
      </c>
      <c r="DZ972" s="2" t="n">
        <v>100</v>
      </c>
      <c r="EA972" s="2" t="n">
        <v>0</v>
      </c>
      <c r="EB972" s="2" t="n">
        <v>100</v>
      </c>
      <c r="EC972" s="2" t="n">
        <v>100</v>
      </c>
      <c r="ED972" s="2" t="n">
        <v>0</v>
      </c>
      <c r="EE972" s="2" t="n">
        <v>49.75</v>
      </c>
      <c r="EF972" s="2" t="n">
        <v>49.75</v>
      </c>
      <c r="EG972" s="2" t="n">
        <v>0</v>
      </c>
      <c r="EH972" s="2" t="n">
        <v>64.09</v>
      </c>
      <c r="EI972" s="2" t="n">
        <v>64.09</v>
      </c>
      <c r="EJ972" s="2" t="n">
        <v>0</v>
      </c>
      <c r="EK972" s="2" t="n">
        <v>72.62</v>
      </c>
      <c r="EL972" s="2" t="n">
        <v>72.62</v>
      </c>
      <c r="EM972" s="2" t="n">
        <v>0</v>
      </c>
      <c r="EN972" s="2" t="n">
        <v>86.08</v>
      </c>
      <c r="EO972" s="2" t="n">
        <v>86.08</v>
      </c>
      <c r="EP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16/08/2027</t>
        </is>
      </c>
      <c r="E973" s="2" t="inlineStr">
        <is>
          <t>19/07/2028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4.94</v>
      </c>
      <c r="CS973" s="2" t="n">
        <v>4.94</v>
      </c>
      <c r="CT973" s="2" t="n">
        <v>0</v>
      </c>
      <c r="CU973" s="2" t="n">
        <v>8.08</v>
      </c>
      <c r="CV973" s="2" t="n">
        <v>8.08</v>
      </c>
      <c r="CW973" s="2" t="n">
        <v>0</v>
      </c>
      <c r="CX973" s="2" t="n">
        <v>14.77</v>
      </c>
      <c r="CY973" s="2" t="n">
        <v>14.25</v>
      </c>
      <c r="CZ973" s="2" t="n">
        <v>0</v>
      </c>
      <c r="DA973" s="2" t="n">
        <v>18.76</v>
      </c>
      <c r="DB973" s="2" t="n">
        <v>18.76</v>
      </c>
      <c r="DC973" s="2" t="n">
        <v>0</v>
      </c>
      <c r="DD973" s="2" t="n">
        <v>23.88</v>
      </c>
      <c r="DE973" s="2" t="n">
        <v>23.88</v>
      </c>
      <c r="DF973" s="2" t="n">
        <v>0</v>
      </c>
      <c r="DG973" s="2" t="n">
        <v>35.64</v>
      </c>
      <c r="DH973" s="2" t="n">
        <v>31.38</v>
      </c>
      <c r="DI973" s="2" t="n">
        <v>0</v>
      </c>
      <c r="DJ973" s="2" t="n">
        <v>49.75</v>
      </c>
      <c r="DK973" s="2" t="n">
        <v>49.75</v>
      </c>
      <c r="DL973" s="2" t="n">
        <v>0</v>
      </c>
      <c r="DM973" s="2" t="n">
        <v>64.09</v>
      </c>
      <c r="DN973" s="2" t="n">
        <v>64.09</v>
      </c>
      <c r="DO973" s="2" t="n">
        <v>0</v>
      </c>
      <c r="DP973" s="2" t="n">
        <v>72.62</v>
      </c>
      <c r="DQ973" s="2" t="n">
        <v>72.62</v>
      </c>
      <c r="DR973" s="2" t="n">
        <v>0</v>
      </c>
      <c r="DS973" s="2" t="n">
        <v>86.08</v>
      </c>
      <c r="DT973" s="2" t="n">
        <v>86.08</v>
      </c>
      <c r="DU973" s="2" t="n">
        <v>0</v>
      </c>
      <c r="DV973" s="2" t="n">
        <v>94.61</v>
      </c>
      <c r="DW973" s="2" t="n">
        <v>94.61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49.75</v>
      </c>
      <c r="EF973" s="2" t="n">
        <v>49.75</v>
      </c>
      <c r="EG973" s="2" t="n">
        <v>0</v>
      </c>
      <c r="EH973" s="2" t="n">
        <v>64.09</v>
      </c>
      <c r="EI973" s="2" t="n">
        <v>64.09</v>
      </c>
      <c r="EJ973" s="2" t="n">
        <v>0</v>
      </c>
      <c r="EK973" s="2" t="n">
        <v>72.62</v>
      </c>
      <c r="EL973" s="2" t="n">
        <v>72.62</v>
      </c>
      <c r="EM973" s="2" t="n">
        <v>0</v>
      </c>
      <c r="EN973" s="2" t="n">
        <v>86.08</v>
      </c>
      <c r="EO973" s="2" t="n">
        <v>86.08</v>
      </c>
      <c r="EP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16/08/2027</t>
        </is>
      </c>
      <c r="E974" s="2" t="inlineStr">
        <is>
          <t>19/07/2028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4.94</v>
      </c>
      <c r="CS974" s="2" t="n">
        <v>4.94</v>
      </c>
      <c r="CT974" s="2" t="n">
        <v>0</v>
      </c>
      <c r="CU974" s="2" t="n">
        <v>8.08</v>
      </c>
      <c r="CV974" s="2" t="n">
        <v>8.08</v>
      </c>
      <c r="CW974" s="2" t="n">
        <v>0</v>
      </c>
      <c r="CX974" s="2" t="n">
        <v>14.77</v>
      </c>
      <c r="CY974" s="2" t="n">
        <v>14.25</v>
      </c>
      <c r="CZ974" s="2" t="n">
        <v>0</v>
      </c>
      <c r="DA974" s="2" t="n">
        <v>18.76</v>
      </c>
      <c r="DB974" s="2" t="n">
        <v>18.76</v>
      </c>
      <c r="DC974" s="2" t="n">
        <v>0</v>
      </c>
      <c r="DD974" s="2" t="n">
        <v>23.88</v>
      </c>
      <c r="DE974" s="2" t="n">
        <v>23.88</v>
      </c>
      <c r="DF974" s="2" t="n">
        <v>0</v>
      </c>
      <c r="DG974" s="2" t="n">
        <v>35.64</v>
      </c>
      <c r="DH974" s="2" t="n">
        <v>31.38</v>
      </c>
      <c r="DI974" s="2" t="n">
        <v>0</v>
      </c>
      <c r="DJ974" s="2" t="n">
        <v>49.75</v>
      </c>
      <c r="DK974" s="2" t="n">
        <v>49.75</v>
      </c>
      <c r="DL974" s="2" t="n">
        <v>0</v>
      </c>
      <c r="DM974" s="2" t="n">
        <v>64.09</v>
      </c>
      <c r="DN974" s="2" t="n">
        <v>64.09</v>
      </c>
      <c r="DO974" s="2" t="n">
        <v>0</v>
      </c>
      <c r="DP974" s="2" t="n">
        <v>72.62</v>
      </c>
      <c r="DQ974" s="2" t="n">
        <v>72.62</v>
      </c>
      <c r="DR974" s="2" t="n">
        <v>0</v>
      </c>
      <c r="DS974" s="2" t="n">
        <v>86.08</v>
      </c>
      <c r="DT974" s="2" t="n">
        <v>86.08</v>
      </c>
      <c r="DU974" s="2" t="n">
        <v>0</v>
      </c>
      <c r="DV974" s="2" t="n">
        <v>94.61</v>
      </c>
      <c r="DW974" s="2" t="n">
        <v>94.61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49.75</v>
      </c>
      <c r="EF974" s="2" t="n">
        <v>49.75</v>
      </c>
      <c r="EG974" s="2" t="n">
        <v>0</v>
      </c>
      <c r="EH974" s="2" t="n">
        <v>64.09</v>
      </c>
      <c r="EI974" s="2" t="n">
        <v>64.09</v>
      </c>
      <c r="EJ974" s="2" t="n">
        <v>0</v>
      </c>
      <c r="EK974" s="2" t="n">
        <v>72.62</v>
      </c>
      <c r="EL974" s="2" t="n">
        <v>72.62</v>
      </c>
      <c r="EM974" s="2" t="n">
        <v>0</v>
      </c>
      <c r="EN974" s="2" t="n">
        <v>86.08</v>
      </c>
      <c r="EO974" s="2" t="n">
        <v>86.08</v>
      </c>
      <c r="EP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16/08/2027</t>
        </is>
      </c>
      <c r="E975" s="2" t="inlineStr">
        <is>
          <t>19/07/2028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4.94</v>
      </c>
      <c r="CS975" s="2" t="n">
        <v>4.94</v>
      </c>
      <c r="CT975" s="2" t="n">
        <v>0</v>
      </c>
      <c r="CU975" s="2" t="n">
        <v>8.08</v>
      </c>
      <c r="CV975" s="2" t="n">
        <v>8.08</v>
      </c>
      <c r="CW975" s="2" t="n">
        <v>0</v>
      </c>
      <c r="CX975" s="2" t="n">
        <v>14.77</v>
      </c>
      <c r="CY975" s="2" t="n">
        <v>14.25</v>
      </c>
      <c r="CZ975" s="2" t="n">
        <v>0</v>
      </c>
      <c r="DA975" s="2" t="n">
        <v>18.76</v>
      </c>
      <c r="DB975" s="2" t="n">
        <v>18.76</v>
      </c>
      <c r="DC975" s="2" t="n">
        <v>0</v>
      </c>
      <c r="DD975" s="2" t="n">
        <v>23.88</v>
      </c>
      <c r="DE975" s="2" t="n">
        <v>23.88</v>
      </c>
      <c r="DF975" s="2" t="n">
        <v>0</v>
      </c>
      <c r="DG975" s="2" t="n">
        <v>35.64</v>
      </c>
      <c r="DH975" s="2" t="n">
        <v>31.38</v>
      </c>
      <c r="DI975" s="2" t="n">
        <v>0</v>
      </c>
      <c r="DJ975" s="2" t="n">
        <v>49.75</v>
      </c>
      <c r="DK975" s="2" t="n">
        <v>49.75</v>
      </c>
      <c r="DL975" s="2" t="n">
        <v>0</v>
      </c>
      <c r="DM975" s="2" t="n">
        <v>64.09</v>
      </c>
      <c r="DN975" s="2" t="n">
        <v>64.09</v>
      </c>
      <c r="DO975" s="2" t="n">
        <v>0</v>
      </c>
      <c r="DP975" s="2" t="n">
        <v>72.62</v>
      </c>
      <c r="DQ975" s="2" t="n">
        <v>72.62</v>
      </c>
      <c r="DR975" s="2" t="n">
        <v>0</v>
      </c>
      <c r="DS975" s="2" t="n">
        <v>86.08</v>
      </c>
      <c r="DT975" s="2" t="n">
        <v>86.08</v>
      </c>
      <c r="DU975" s="2" t="n">
        <v>0</v>
      </c>
      <c r="DV975" s="2" t="n">
        <v>94.61</v>
      </c>
      <c r="DW975" s="2" t="n">
        <v>94.61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49.75</v>
      </c>
      <c r="EF975" s="2" t="n">
        <v>49.75</v>
      </c>
      <c r="EG975" s="2" t="n">
        <v>0</v>
      </c>
      <c r="EH975" s="2" t="n">
        <v>64.09</v>
      </c>
      <c r="EI975" s="2" t="n">
        <v>64.09</v>
      </c>
      <c r="EJ975" s="2" t="n">
        <v>0</v>
      </c>
      <c r="EK975" s="2" t="n">
        <v>72.62</v>
      </c>
      <c r="EL975" s="2" t="n">
        <v>72.62</v>
      </c>
      <c r="EM975" s="2" t="n">
        <v>0</v>
      </c>
      <c r="EN975" s="2" t="n">
        <v>86.08</v>
      </c>
      <c r="EO975" s="2" t="n">
        <v>86.08</v>
      </c>
      <c r="EP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16/08/2027</t>
        </is>
      </c>
      <c r="E976" s="2" t="inlineStr">
        <is>
          <t>19/07/2028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4.94</v>
      </c>
      <c r="CS976" s="2" t="n">
        <v>4.94</v>
      </c>
      <c r="CT976" s="2" t="n">
        <v>0</v>
      </c>
      <c r="CU976" s="2" t="n">
        <v>8.08</v>
      </c>
      <c r="CV976" s="2" t="n">
        <v>8.08</v>
      </c>
      <c r="CW976" s="2" t="n">
        <v>0</v>
      </c>
      <c r="CX976" s="2" t="n">
        <v>14.77</v>
      </c>
      <c r="CY976" s="2" t="n">
        <v>14.25</v>
      </c>
      <c r="CZ976" s="2" t="n">
        <v>0</v>
      </c>
      <c r="DA976" s="2" t="n">
        <v>18.76</v>
      </c>
      <c r="DB976" s="2" t="n">
        <v>18.76</v>
      </c>
      <c r="DC976" s="2" t="n">
        <v>0</v>
      </c>
      <c r="DD976" s="2" t="n">
        <v>23.88</v>
      </c>
      <c r="DE976" s="2" t="n">
        <v>23.88</v>
      </c>
      <c r="DF976" s="2" t="n">
        <v>0</v>
      </c>
      <c r="DG976" s="2" t="n">
        <v>35.64</v>
      </c>
      <c r="DH976" s="2" t="n">
        <v>31.38</v>
      </c>
      <c r="DI976" s="2" t="n">
        <v>0</v>
      </c>
      <c r="DJ976" s="2" t="n">
        <v>49.75</v>
      </c>
      <c r="DK976" s="2" t="n">
        <v>49.75</v>
      </c>
      <c r="DL976" s="2" t="n">
        <v>0</v>
      </c>
      <c r="DM976" s="2" t="n">
        <v>64.09</v>
      </c>
      <c r="DN976" s="2" t="n">
        <v>64.09</v>
      </c>
      <c r="DO976" s="2" t="n">
        <v>0</v>
      </c>
      <c r="DP976" s="2" t="n">
        <v>72.62</v>
      </c>
      <c r="DQ976" s="2" t="n">
        <v>72.62</v>
      </c>
      <c r="DR976" s="2" t="n">
        <v>0</v>
      </c>
      <c r="DS976" s="2" t="n">
        <v>86.08</v>
      </c>
      <c r="DT976" s="2" t="n">
        <v>86.08</v>
      </c>
      <c r="DU976" s="2" t="n">
        <v>0</v>
      </c>
      <c r="DV976" s="2" t="n">
        <v>94.61</v>
      </c>
      <c r="DW976" s="2" t="n">
        <v>94.61</v>
      </c>
      <c r="DX976" s="2" t="n">
        <v>0</v>
      </c>
      <c r="DY976" s="2" t="n">
        <v>100</v>
      </c>
      <c r="DZ976" s="2" t="n">
        <v>100</v>
      </c>
      <c r="EA976" s="2" t="n">
        <v>0</v>
      </c>
      <c r="EB976" s="2" t="n">
        <v>100</v>
      </c>
      <c r="EC976" s="2" t="n">
        <v>100</v>
      </c>
      <c r="ED976" s="2" t="n">
        <v>0</v>
      </c>
      <c r="EE976" s="2" t="n">
        <v>49.75</v>
      </c>
      <c r="EF976" s="2" t="n">
        <v>49.75</v>
      </c>
      <c r="EG976" s="2" t="n">
        <v>0</v>
      </c>
      <c r="EH976" s="2" t="n">
        <v>64.09</v>
      </c>
      <c r="EI976" s="2" t="n">
        <v>64.09</v>
      </c>
      <c r="EJ976" s="2" t="n">
        <v>0</v>
      </c>
      <c r="EK976" s="2" t="n">
        <v>72.62</v>
      </c>
      <c r="EL976" s="2" t="n">
        <v>72.62</v>
      </c>
      <c r="EM976" s="2" t="n">
        <v>0</v>
      </c>
      <c r="EN976" s="2" t="n">
        <v>86.08</v>
      </c>
      <c r="EO976" s="2" t="n">
        <v>86.08</v>
      </c>
      <c r="EP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16/08/2027</t>
        </is>
      </c>
      <c r="E977" s="2" t="inlineStr">
        <is>
          <t>19/07/2028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4.94</v>
      </c>
      <c r="CS977" s="2" t="n">
        <v>4.94</v>
      </c>
      <c r="CT977" s="2" t="n">
        <v>0</v>
      </c>
      <c r="CU977" s="2" t="n">
        <v>8.08</v>
      </c>
      <c r="CV977" s="2" t="n">
        <v>8.08</v>
      </c>
      <c r="CW977" s="2" t="n">
        <v>0</v>
      </c>
      <c r="CX977" s="2" t="n">
        <v>14.77</v>
      </c>
      <c r="CY977" s="2" t="n">
        <v>14.25</v>
      </c>
      <c r="CZ977" s="2" t="n">
        <v>0</v>
      </c>
      <c r="DA977" s="2" t="n">
        <v>18.76</v>
      </c>
      <c r="DB977" s="2" t="n">
        <v>18.76</v>
      </c>
      <c r="DC977" s="2" t="n">
        <v>0</v>
      </c>
      <c r="DD977" s="2" t="n">
        <v>23.88</v>
      </c>
      <c r="DE977" s="2" t="n">
        <v>23.88</v>
      </c>
      <c r="DF977" s="2" t="n">
        <v>0</v>
      </c>
      <c r="DG977" s="2" t="n">
        <v>35.64</v>
      </c>
      <c r="DH977" s="2" t="n">
        <v>31.38</v>
      </c>
      <c r="DI977" s="2" t="n">
        <v>0</v>
      </c>
      <c r="DJ977" s="2" t="n">
        <v>49.75</v>
      </c>
      <c r="DK977" s="2" t="n">
        <v>49.75</v>
      </c>
      <c r="DL977" s="2" t="n">
        <v>0</v>
      </c>
      <c r="DM977" s="2" t="n">
        <v>64.09</v>
      </c>
      <c r="DN977" s="2" t="n">
        <v>64.09</v>
      </c>
      <c r="DO977" s="2" t="n">
        <v>0</v>
      </c>
      <c r="DP977" s="2" t="n">
        <v>72.62</v>
      </c>
      <c r="DQ977" s="2" t="n">
        <v>72.62</v>
      </c>
      <c r="DR977" s="2" t="n">
        <v>0</v>
      </c>
      <c r="DS977" s="2" t="n">
        <v>86.08</v>
      </c>
      <c r="DT977" s="2" t="n">
        <v>86.08</v>
      </c>
      <c r="DU977" s="2" t="n">
        <v>0</v>
      </c>
      <c r="DV977" s="2" t="n">
        <v>94.61</v>
      </c>
      <c r="DW977" s="2" t="n">
        <v>94.61</v>
      </c>
      <c r="DX977" s="2" t="n">
        <v>0</v>
      </c>
      <c r="DY977" s="2" t="n">
        <v>100</v>
      </c>
      <c r="DZ977" s="2" t="n">
        <v>100</v>
      </c>
      <c r="EA977" s="2" t="n">
        <v>0</v>
      </c>
      <c r="EB977" s="2" t="n">
        <v>100</v>
      </c>
      <c r="EC977" s="2" t="n">
        <v>100</v>
      </c>
      <c r="ED977" s="2" t="n">
        <v>0</v>
      </c>
      <c r="EE977" s="2" t="n">
        <v>49.75</v>
      </c>
      <c r="EF977" s="2" t="n">
        <v>49.75</v>
      </c>
      <c r="EG977" s="2" t="n">
        <v>0</v>
      </c>
      <c r="EH977" s="2" t="n">
        <v>64.09</v>
      </c>
      <c r="EI977" s="2" t="n">
        <v>64.09</v>
      </c>
      <c r="EJ977" s="2" t="n">
        <v>0</v>
      </c>
      <c r="EK977" s="2" t="n">
        <v>72.62</v>
      </c>
      <c r="EL977" s="2" t="n">
        <v>72.62</v>
      </c>
      <c r="EM977" s="2" t="n">
        <v>0</v>
      </c>
      <c r="EN977" s="2" t="n">
        <v>86.08</v>
      </c>
      <c r="EO977" s="2" t="n">
        <v>86.08</v>
      </c>
      <c r="EP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16/08/2027</t>
        </is>
      </c>
      <c r="E978" s="2" t="inlineStr">
        <is>
          <t>19/07/2028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4.94</v>
      </c>
      <c r="CS978" s="2" t="n">
        <v>4.94</v>
      </c>
      <c r="CT978" s="2" t="n">
        <v>0</v>
      </c>
      <c r="CU978" s="2" t="n">
        <v>8.08</v>
      </c>
      <c r="CV978" s="2" t="n">
        <v>8.08</v>
      </c>
      <c r="CW978" s="2" t="n">
        <v>0</v>
      </c>
      <c r="CX978" s="2" t="n">
        <v>14.77</v>
      </c>
      <c r="CY978" s="2" t="n">
        <v>14.25</v>
      </c>
      <c r="CZ978" s="2" t="n">
        <v>0</v>
      </c>
      <c r="DA978" s="2" t="n">
        <v>18.76</v>
      </c>
      <c r="DB978" s="2" t="n">
        <v>18.76</v>
      </c>
      <c r="DC978" s="2" t="n">
        <v>0</v>
      </c>
      <c r="DD978" s="2" t="n">
        <v>23.88</v>
      </c>
      <c r="DE978" s="2" t="n">
        <v>23.88</v>
      </c>
      <c r="DF978" s="2" t="n">
        <v>0</v>
      </c>
      <c r="DG978" s="2" t="n">
        <v>35.64</v>
      </c>
      <c r="DH978" s="2" t="n">
        <v>31.38</v>
      </c>
      <c r="DI978" s="2" t="n">
        <v>0</v>
      </c>
      <c r="DJ978" s="2" t="n">
        <v>49.75</v>
      </c>
      <c r="DK978" s="2" t="n">
        <v>49.75</v>
      </c>
      <c r="DL978" s="2" t="n">
        <v>0</v>
      </c>
      <c r="DM978" s="2" t="n">
        <v>64.09</v>
      </c>
      <c r="DN978" s="2" t="n">
        <v>64.09</v>
      </c>
      <c r="DO978" s="2" t="n">
        <v>0</v>
      </c>
      <c r="DP978" s="2" t="n">
        <v>72.62</v>
      </c>
      <c r="DQ978" s="2" t="n">
        <v>72.62</v>
      </c>
      <c r="DR978" s="2" t="n">
        <v>0</v>
      </c>
      <c r="DS978" s="2" t="n">
        <v>86.08</v>
      </c>
      <c r="DT978" s="2" t="n">
        <v>86.08</v>
      </c>
      <c r="DU978" s="2" t="n">
        <v>0</v>
      </c>
      <c r="DV978" s="2" t="n">
        <v>94.61</v>
      </c>
      <c r="DW978" s="2" t="n">
        <v>94.61</v>
      </c>
      <c r="DX978" s="2" t="n">
        <v>0</v>
      </c>
      <c r="DY978" s="2" t="n">
        <v>100</v>
      </c>
      <c r="DZ978" s="2" t="n">
        <v>100</v>
      </c>
      <c r="EA978" s="2" t="n">
        <v>0</v>
      </c>
      <c r="EB978" s="2" t="n">
        <v>100</v>
      </c>
      <c r="EC978" s="2" t="n">
        <v>100</v>
      </c>
      <c r="ED978" s="2" t="n">
        <v>0</v>
      </c>
      <c r="EE978" s="2" t="n">
        <v>49.75</v>
      </c>
      <c r="EF978" s="2" t="n">
        <v>49.75</v>
      </c>
      <c r="EG978" s="2" t="n">
        <v>0</v>
      </c>
      <c r="EH978" s="2" t="n">
        <v>64.09</v>
      </c>
      <c r="EI978" s="2" t="n">
        <v>64.09</v>
      </c>
      <c r="EJ978" s="2" t="n">
        <v>0</v>
      </c>
      <c r="EK978" s="2" t="n">
        <v>72.62</v>
      </c>
      <c r="EL978" s="2" t="n">
        <v>72.62</v>
      </c>
      <c r="EM978" s="2" t="n">
        <v>0</v>
      </c>
      <c r="EN978" s="2" t="n">
        <v>86.08</v>
      </c>
      <c r="EO978" s="2" t="n">
        <v>86.08</v>
      </c>
      <c r="EP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16/08/2027</t>
        </is>
      </c>
      <c r="E979" s="2" t="inlineStr">
        <is>
          <t>19/07/2028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4.94</v>
      </c>
      <c r="CS979" s="2" t="n">
        <v>4.94</v>
      </c>
      <c r="CT979" s="2" t="n">
        <v>0</v>
      </c>
      <c r="CU979" s="2" t="n">
        <v>9.48</v>
      </c>
      <c r="CV979" s="2" t="n">
        <v>9.48</v>
      </c>
      <c r="CW979" s="2" t="n">
        <v>0</v>
      </c>
      <c r="CX979" s="2" t="n">
        <v>15.47</v>
      </c>
      <c r="CY979" s="2" t="n">
        <v>15.23</v>
      </c>
      <c r="CZ979" s="2" t="n">
        <v>0</v>
      </c>
      <c r="DA979" s="2" t="n">
        <v>18.76</v>
      </c>
      <c r="DB979" s="2" t="n">
        <v>18.76</v>
      </c>
      <c r="DC979" s="2" t="n">
        <v>0</v>
      </c>
      <c r="DD979" s="2" t="n">
        <v>24.44</v>
      </c>
      <c r="DE979" s="2" t="n">
        <v>24.44</v>
      </c>
      <c r="DF979" s="2" t="n">
        <v>0</v>
      </c>
      <c r="DG979" s="2" t="n">
        <v>35.64</v>
      </c>
      <c r="DH979" s="2" t="n">
        <v>31.38</v>
      </c>
      <c r="DI979" s="2" t="n">
        <v>0</v>
      </c>
      <c r="DJ979" s="2" t="n">
        <v>49.75</v>
      </c>
      <c r="DK979" s="2" t="n">
        <v>49.75</v>
      </c>
      <c r="DL979" s="2" t="n">
        <v>0</v>
      </c>
      <c r="DM979" s="2" t="n">
        <v>64.09</v>
      </c>
      <c r="DN979" s="2" t="n">
        <v>64.09</v>
      </c>
      <c r="DO979" s="2" t="n">
        <v>0</v>
      </c>
      <c r="DP979" s="2" t="n">
        <v>72.62</v>
      </c>
      <c r="DQ979" s="2" t="n">
        <v>72.62</v>
      </c>
      <c r="DR979" s="2" t="n">
        <v>0</v>
      </c>
      <c r="DS979" s="2" t="n">
        <v>86.08</v>
      </c>
      <c r="DT979" s="2" t="n">
        <v>86.08</v>
      </c>
      <c r="DU979" s="2" t="n">
        <v>0</v>
      </c>
      <c r="DV979" s="2" t="n">
        <v>94.61</v>
      </c>
      <c r="DW979" s="2" t="n">
        <v>94.61</v>
      </c>
      <c r="DX979" s="2" t="n">
        <v>0</v>
      </c>
      <c r="DY979" s="2" t="n">
        <v>100</v>
      </c>
      <c r="DZ979" s="2" t="n">
        <v>100</v>
      </c>
      <c r="EA979" s="2" t="n">
        <v>0</v>
      </c>
      <c r="EB979" s="2" t="n">
        <v>100</v>
      </c>
      <c r="EC979" s="2" t="n">
        <v>100</v>
      </c>
      <c r="ED979" s="2" t="n">
        <v>0</v>
      </c>
      <c r="EE979" s="2" t="n">
        <v>49.75</v>
      </c>
      <c r="EF979" s="2" t="n">
        <v>49.75</v>
      </c>
      <c r="EG979" s="2" t="n">
        <v>0</v>
      </c>
      <c r="EH979" s="2" t="n">
        <v>64.09</v>
      </c>
      <c r="EI979" s="2" t="n">
        <v>64.09</v>
      </c>
      <c r="EJ979" s="2" t="n">
        <v>0</v>
      </c>
      <c r="EK979" s="2" t="n">
        <v>72.62</v>
      </c>
      <c r="EL979" s="2" t="n">
        <v>72.62</v>
      </c>
      <c r="EM979" s="2" t="n">
        <v>0</v>
      </c>
      <c r="EN979" s="2" t="n">
        <v>86.08</v>
      </c>
      <c r="EO979" s="2" t="n">
        <v>86.08</v>
      </c>
      <c r="EP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16/08/2027</t>
        </is>
      </c>
      <c r="E980" s="2" t="inlineStr">
        <is>
          <t>19/07/2028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4.94</v>
      </c>
      <c r="CS980" s="2" t="n">
        <v>4.94</v>
      </c>
      <c r="CT980" s="2" t="n">
        <v>0</v>
      </c>
      <c r="CU980" s="2" t="n">
        <v>10.68</v>
      </c>
      <c r="CV980" s="2" t="n">
        <v>10.68</v>
      </c>
      <c r="CW980" s="2" t="n">
        <v>0</v>
      </c>
      <c r="CX980" s="2" t="n">
        <v>16.07</v>
      </c>
      <c r="CY980" s="2" t="n">
        <v>16.07</v>
      </c>
      <c r="CZ980" s="2" t="n">
        <v>0</v>
      </c>
      <c r="DA980" s="2" t="n">
        <v>18.76</v>
      </c>
      <c r="DB980" s="2" t="n">
        <v>18.76</v>
      </c>
      <c r="DC980" s="2" t="n">
        <v>0</v>
      </c>
      <c r="DD980" s="2" t="n">
        <v>24.93</v>
      </c>
      <c r="DE980" s="2" t="n">
        <v>24.93</v>
      </c>
      <c r="DF980" s="2" t="n">
        <v>0</v>
      </c>
      <c r="DG980" s="2" t="n">
        <v>35.64</v>
      </c>
      <c r="DH980" s="2" t="n">
        <v>31.38</v>
      </c>
      <c r="DI980" s="2" t="n">
        <v>0</v>
      </c>
      <c r="DJ980" s="2" t="n">
        <v>49.75</v>
      </c>
      <c r="DK980" s="2" t="n">
        <v>49.75</v>
      </c>
      <c r="DL980" s="2" t="n">
        <v>0</v>
      </c>
      <c r="DM980" s="2" t="n">
        <v>64.09</v>
      </c>
      <c r="DN980" s="2" t="n">
        <v>64.09</v>
      </c>
      <c r="DO980" s="2" t="n">
        <v>0</v>
      </c>
      <c r="DP980" s="2" t="n">
        <v>72.62</v>
      </c>
      <c r="DQ980" s="2" t="n">
        <v>72.62</v>
      </c>
      <c r="DR980" s="2" t="n">
        <v>0</v>
      </c>
      <c r="DS980" s="2" t="n">
        <v>86.08</v>
      </c>
      <c r="DT980" s="2" t="n">
        <v>86.08</v>
      </c>
      <c r="DU980" s="2" t="n">
        <v>0</v>
      </c>
      <c r="DV980" s="2" t="n">
        <v>94.61</v>
      </c>
      <c r="DW980" s="2" t="n">
        <v>94.61</v>
      </c>
      <c r="DX980" s="2" t="n">
        <v>0</v>
      </c>
      <c r="DY980" s="2" t="n">
        <v>100</v>
      </c>
      <c r="DZ980" s="2" t="n">
        <v>100</v>
      </c>
      <c r="EA980" s="2" t="n">
        <v>0</v>
      </c>
      <c r="EB980" s="2" t="n">
        <v>100</v>
      </c>
      <c r="EC980" s="2" t="n">
        <v>100</v>
      </c>
      <c r="ED980" s="2" t="n">
        <v>0</v>
      </c>
      <c r="EE980" s="2" t="n">
        <v>49.75</v>
      </c>
      <c r="EF980" s="2" t="n">
        <v>49.75</v>
      </c>
      <c r="EG980" s="2" t="n">
        <v>0</v>
      </c>
      <c r="EH980" s="2" t="n">
        <v>64.09</v>
      </c>
      <c r="EI980" s="2" t="n">
        <v>64.09</v>
      </c>
      <c r="EJ980" s="2" t="n">
        <v>0</v>
      </c>
      <c r="EK980" s="2" t="n">
        <v>72.62</v>
      </c>
      <c r="EL980" s="2" t="n">
        <v>72.62</v>
      </c>
      <c r="EM980" s="2" t="n">
        <v>0</v>
      </c>
      <c r="EN980" s="2" t="n">
        <v>86.08</v>
      </c>
      <c r="EO980" s="2" t="n">
        <v>86.08</v>
      </c>
      <c r="EP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16/08/2027</t>
        </is>
      </c>
      <c r="E981" s="2" t="inlineStr">
        <is>
          <t>19/07/2028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4.94</v>
      </c>
      <c r="CS981" s="2" t="n">
        <v>4.94</v>
      </c>
      <c r="CT981" s="2" t="n">
        <v>0</v>
      </c>
      <c r="CU981" s="2" t="n">
        <v>10.68</v>
      </c>
      <c r="CV981" s="2" t="n">
        <v>10.68</v>
      </c>
      <c r="CW981" s="2" t="n">
        <v>0</v>
      </c>
      <c r="CX981" s="2" t="n">
        <v>16.07</v>
      </c>
      <c r="CY981" s="2" t="n">
        <v>16.07</v>
      </c>
      <c r="CZ981" s="2" t="n">
        <v>0</v>
      </c>
      <c r="DA981" s="2" t="n">
        <v>18.76</v>
      </c>
      <c r="DB981" s="2" t="n">
        <v>18.76</v>
      </c>
      <c r="DC981" s="2" t="n">
        <v>0</v>
      </c>
      <c r="DD981" s="2" t="n">
        <v>24.93</v>
      </c>
      <c r="DE981" s="2" t="n">
        <v>24.93</v>
      </c>
      <c r="DF981" s="2" t="n">
        <v>0</v>
      </c>
      <c r="DG981" s="2" t="n">
        <v>35.64</v>
      </c>
      <c r="DH981" s="2" t="n">
        <v>31.38</v>
      </c>
      <c r="DI981" s="2" t="n">
        <v>0</v>
      </c>
      <c r="DJ981" s="2" t="n">
        <v>49.75</v>
      </c>
      <c r="DK981" s="2" t="n">
        <v>49.75</v>
      </c>
      <c r="DL981" s="2" t="n">
        <v>0</v>
      </c>
      <c r="DM981" s="2" t="n">
        <v>64.09</v>
      </c>
      <c r="DN981" s="2" t="n">
        <v>64.09</v>
      </c>
      <c r="DO981" s="2" t="n">
        <v>0</v>
      </c>
      <c r="DP981" s="2" t="n">
        <v>72.62</v>
      </c>
      <c r="DQ981" s="2" t="n">
        <v>72.62</v>
      </c>
      <c r="DR981" s="2" t="n">
        <v>0</v>
      </c>
      <c r="DS981" s="2" t="n">
        <v>86.08</v>
      </c>
      <c r="DT981" s="2" t="n">
        <v>86.08</v>
      </c>
      <c r="DU981" s="2" t="n">
        <v>0</v>
      </c>
      <c r="DV981" s="2" t="n">
        <v>94.61</v>
      </c>
      <c r="DW981" s="2" t="n">
        <v>94.61</v>
      </c>
      <c r="DX981" s="2" t="n">
        <v>0</v>
      </c>
      <c r="DY981" s="2" t="n">
        <v>100</v>
      </c>
      <c r="DZ981" s="2" t="n">
        <v>100</v>
      </c>
      <c r="EA981" s="2" t="n">
        <v>0</v>
      </c>
      <c r="EB981" s="2" t="n">
        <v>100</v>
      </c>
      <c r="EC981" s="2" t="n">
        <v>100</v>
      </c>
      <c r="ED981" s="2" t="n">
        <v>0</v>
      </c>
      <c r="EE981" s="2" t="n">
        <v>49.75</v>
      </c>
      <c r="EF981" s="2" t="n">
        <v>49.75</v>
      </c>
      <c r="EG981" s="2" t="n">
        <v>0</v>
      </c>
      <c r="EH981" s="2" t="n">
        <v>64.09</v>
      </c>
      <c r="EI981" s="2" t="n">
        <v>64.09</v>
      </c>
      <c r="EJ981" s="2" t="n">
        <v>0</v>
      </c>
      <c r="EK981" s="2" t="n">
        <v>72.62</v>
      </c>
      <c r="EL981" s="2" t="n">
        <v>72.62</v>
      </c>
      <c r="EM981" s="2" t="n">
        <v>0</v>
      </c>
      <c r="EN981" s="2" t="n">
        <v>86.08</v>
      </c>
      <c r="EO981" s="2" t="n">
        <v>86.08</v>
      </c>
      <c r="EP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16/08/2027</t>
        </is>
      </c>
      <c r="E982" s="2" t="inlineStr">
        <is>
          <t>19/07/2028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4.94</v>
      </c>
      <c r="CS982" s="2" t="n">
        <v>4.94</v>
      </c>
      <c r="CT982" s="2" t="n">
        <v>0</v>
      </c>
      <c r="CU982" s="2" t="n">
        <v>8.08</v>
      </c>
      <c r="CV982" s="2" t="n">
        <v>8.08</v>
      </c>
      <c r="CW982" s="2" t="n">
        <v>0</v>
      </c>
      <c r="CX982" s="2" t="n">
        <v>14.77</v>
      </c>
      <c r="CY982" s="2" t="n">
        <v>14.25</v>
      </c>
      <c r="CZ982" s="2" t="n">
        <v>0</v>
      </c>
      <c r="DA982" s="2" t="n">
        <v>18.76</v>
      </c>
      <c r="DB982" s="2" t="n">
        <v>18.76</v>
      </c>
      <c r="DC982" s="2" t="n">
        <v>0</v>
      </c>
      <c r="DD982" s="2" t="n">
        <v>23.88</v>
      </c>
      <c r="DE982" s="2" t="n">
        <v>23.88</v>
      </c>
      <c r="DF982" s="2" t="n">
        <v>0</v>
      </c>
      <c r="DG982" s="2" t="n">
        <v>35.64</v>
      </c>
      <c r="DH982" s="2" t="n">
        <v>31.38</v>
      </c>
      <c r="DI982" s="2" t="n">
        <v>0</v>
      </c>
      <c r="DJ982" s="2" t="n">
        <v>49.75</v>
      </c>
      <c r="DK982" s="2" t="n">
        <v>49.75</v>
      </c>
      <c r="DL982" s="2" t="n">
        <v>0</v>
      </c>
      <c r="DM982" s="2" t="n">
        <v>64.09</v>
      </c>
      <c r="DN982" s="2" t="n">
        <v>64.09</v>
      </c>
      <c r="DO982" s="2" t="n">
        <v>0</v>
      </c>
      <c r="DP982" s="2" t="n">
        <v>72.62</v>
      </c>
      <c r="DQ982" s="2" t="n">
        <v>72.62</v>
      </c>
      <c r="DR982" s="2" t="n">
        <v>0</v>
      </c>
      <c r="DS982" s="2" t="n">
        <v>86.08</v>
      </c>
      <c r="DT982" s="2" t="n">
        <v>86.08</v>
      </c>
      <c r="DU982" s="2" t="n">
        <v>0</v>
      </c>
      <c r="DV982" s="2" t="n">
        <v>94.61</v>
      </c>
      <c r="DW982" s="2" t="n">
        <v>94.61</v>
      </c>
      <c r="DX982" s="2" t="n">
        <v>0</v>
      </c>
      <c r="DY982" s="2" t="n">
        <v>100</v>
      </c>
      <c r="DZ982" s="2" t="n">
        <v>100</v>
      </c>
      <c r="EA982" s="2" t="n">
        <v>0</v>
      </c>
      <c r="EB982" s="2" t="n">
        <v>100</v>
      </c>
      <c r="EC982" s="2" t="n">
        <v>100</v>
      </c>
      <c r="ED982" s="2" t="n">
        <v>0</v>
      </c>
      <c r="EE982" s="2" t="n">
        <v>49.75</v>
      </c>
      <c r="EF982" s="2" t="n">
        <v>49.75</v>
      </c>
      <c r="EG982" s="2" t="n">
        <v>0</v>
      </c>
      <c r="EH982" s="2" t="n">
        <v>64.09</v>
      </c>
      <c r="EI982" s="2" t="n">
        <v>64.09</v>
      </c>
      <c r="EJ982" s="2" t="n">
        <v>0</v>
      </c>
      <c r="EK982" s="2" t="n">
        <v>72.62</v>
      </c>
      <c r="EL982" s="2" t="n">
        <v>72.62</v>
      </c>
      <c r="EM982" s="2" t="n">
        <v>0</v>
      </c>
      <c r="EN982" s="2" t="n">
        <v>86.08</v>
      </c>
      <c r="EO982" s="2" t="n">
        <v>86.08</v>
      </c>
      <c r="EP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16/08/2027</t>
        </is>
      </c>
      <c r="E983" s="2" t="inlineStr">
        <is>
          <t>19/07/2028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4.94</v>
      </c>
      <c r="CS983" s="2" t="n">
        <v>4.94</v>
      </c>
      <c r="CT983" s="2" t="n">
        <v>0</v>
      </c>
      <c r="CU983" s="2" t="n">
        <v>8.08</v>
      </c>
      <c r="CV983" s="2" t="n">
        <v>8.08</v>
      </c>
      <c r="CW983" s="2" t="n">
        <v>0</v>
      </c>
      <c r="CX983" s="2" t="n">
        <v>14.77</v>
      </c>
      <c r="CY983" s="2" t="n">
        <v>14.25</v>
      </c>
      <c r="CZ983" s="2" t="n">
        <v>0</v>
      </c>
      <c r="DA983" s="2" t="n">
        <v>18.76</v>
      </c>
      <c r="DB983" s="2" t="n">
        <v>18.76</v>
      </c>
      <c r="DC983" s="2" t="n">
        <v>0</v>
      </c>
      <c r="DD983" s="2" t="n">
        <v>23.88</v>
      </c>
      <c r="DE983" s="2" t="n">
        <v>23.88</v>
      </c>
      <c r="DF983" s="2" t="n">
        <v>0</v>
      </c>
      <c r="DG983" s="2" t="n">
        <v>35.64</v>
      </c>
      <c r="DH983" s="2" t="n">
        <v>31.38</v>
      </c>
      <c r="DI983" s="2" t="n">
        <v>0</v>
      </c>
      <c r="DJ983" s="2" t="n">
        <v>49.75</v>
      </c>
      <c r="DK983" s="2" t="n">
        <v>49.75</v>
      </c>
      <c r="DL983" s="2" t="n">
        <v>0</v>
      </c>
      <c r="DM983" s="2" t="n">
        <v>64.09</v>
      </c>
      <c r="DN983" s="2" t="n">
        <v>64.09</v>
      </c>
      <c r="DO983" s="2" t="n">
        <v>0</v>
      </c>
      <c r="DP983" s="2" t="n">
        <v>72.62</v>
      </c>
      <c r="DQ983" s="2" t="n">
        <v>72.62</v>
      </c>
      <c r="DR983" s="2" t="n">
        <v>0</v>
      </c>
      <c r="DS983" s="2" t="n">
        <v>86.08</v>
      </c>
      <c r="DT983" s="2" t="n">
        <v>86.08</v>
      </c>
      <c r="DU983" s="2" t="n">
        <v>0</v>
      </c>
      <c r="DV983" s="2" t="n">
        <v>94.61</v>
      </c>
      <c r="DW983" s="2" t="n">
        <v>94.61</v>
      </c>
      <c r="DX983" s="2" t="n">
        <v>0</v>
      </c>
      <c r="DY983" s="2" t="n">
        <v>100</v>
      </c>
      <c r="DZ983" s="2" t="n">
        <v>100</v>
      </c>
      <c r="EA983" s="2" t="n">
        <v>0</v>
      </c>
      <c r="EB983" s="2" t="n">
        <v>100</v>
      </c>
      <c r="EC983" s="2" t="n">
        <v>100</v>
      </c>
      <c r="ED983" s="2" t="n">
        <v>0</v>
      </c>
      <c r="EE983" s="2" t="n">
        <v>49.75</v>
      </c>
      <c r="EF983" s="2" t="n">
        <v>49.75</v>
      </c>
      <c r="EG983" s="2" t="n">
        <v>0</v>
      </c>
      <c r="EH983" s="2" t="n">
        <v>64.09</v>
      </c>
      <c r="EI983" s="2" t="n">
        <v>64.09</v>
      </c>
      <c r="EJ983" s="2" t="n">
        <v>0</v>
      </c>
      <c r="EK983" s="2" t="n">
        <v>72.62</v>
      </c>
      <c r="EL983" s="2" t="n">
        <v>72.62</v>
      </c>
      <c r="EM983" s="2" t="n">
        <v>0</v>
      </c>
      <c r="EN983" s="2" t="n">
        <v>86.08</v>
      </c>
      <c r="EO983" s="2" t="n">
        <v>86.08</v>
      </c>
      <c r="EP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16/08/2027</t>
        </is>
      </c>
      <c r="E984" s="2" t="inlineStr">
        <is>
          <t>19/07/2028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4.94</v>
      </c>
      <c r="CS984" s="2" t="n">
        <v>4.94</v>
      </c>
      <c r="CT984" s="2" t="n">
        <v>0</v>
      </c>
      <c r="CU984" s="2" t="n">
        <v>8.08</v>
      </c>
      <c r="CV984" s="2" t="n">
        <v>8.08</v>
      </c>
      <c r="CW984" s="2" t="n">
        <v>0</v>
      </c>
      <c r="CX984" s="2" t="n">
        <v>14.77</v>
      </c>
      <c r="CY984" s="2" t="n">
        <v>14.25</v>
      </c>
      <c r="CZ984" s="2" t="n">
        <v>0</v>
      </c>
      <c r="DA984" s="2" t="n">
        <v>18.76</v>
      </c>
      <c r="DB984" s="2" t="n">
        <v>18.76</v>
      </c>
      <c r="DC984" s="2" t="n">
        <v>0</v>
      </c>
      <c r="DD984" s="2" t="n">
        <v>23.88</v>
      </c>
      <c r="DE984" s="2" t="n">
        <v>23.88</v>
      </c>
      <c r="DF984" s="2" t="n">
        <v>0</v>
      </c>
      <c r="DG984" s="2" t="n">
        <v>35.64</v>
      </c>
      <c r="DH984" s="2" t="n">
        <v>31.38</v>
      </c>
      <c r="DI984" s="2" t="n">
        <v>0</v>
      </c>
      <c r="DJ984" s="2" t="n">
        <v>49.75</v>
      </c>
      <c r="DK984" s="2" t="n">
        <v>49.75</v>
      </c>
      <c r="DL984" s="2" t="n">
        <v>0</v>
      </c>
      <c r="DM984" s="2" t="n">
        <v>64.09</v>
      </c>
      <c r="DN984" s="2" t="n">
        <v>64.09</v>
      </c>
      <c r="DO984" s="2" t="n">
        <v>0</v>
      </c>
      <c r="DP984" s="2" t="n">
        <v>72.62</v>
      </c>
      <c r="DQ984" s="2" t="n">
        <v>72.62</v>
      </c>
      <c r="DR984" s="2" t="n">
        <v>0</v>
      </c>
      <c r="DS984" s="2" t="n">
        <v>86.08</v>
      </c>
      <c r="DT984" s="2" t="n">
        <v>86.08</v>
      </c>
      <c r="DU984" s="2" t="n">
        <v>0</v>
      </c>
      <c r="DV984" s="2" t="n">
        <v>94.61</v>
      </c>
      <c r="DW984" s="2" t="n">
        <v>94.61</v>
      </c>
      <c r="DX984" s="2" t="n">
        <v>0</v>
      </c>
      <c r="DY984" s="2" t="n">
        <v>100</v>
      </c>
      <c r="DZ984" s="2" t="n">
        <v>100</v>
      </c>
      <c r="EA984" s="2" t="n">
        <v>0</v>
      </c>
      <c r="EB984" s="2" t="n">
        <v>100</v>
      </c>
      <c r="EC984" s="2" t="n">
        <v>100</v>
      </c>
      <c r="ED984" s="2" t="n">
        <v>0</v>
      </c>
      <c r="EE984" s="2" t="n">
        <v>49.75</v>
      </c>
      <c r="EF984" s="2" t="n">
        <v>49.75</v>
      </c>
      <c r="EG984" s="2" t="n">
        <v>0</v>
      </c>
      <c r="EH984" s="2" t="n">
        <v>64.09</v>
      </c>
      <c r="EI984" s="2" t="n">
        <v>64.09</v>
      </c>
      <c r="EJ984" s="2" t="n">
        <v>0</v>
      </c>
      <c r="EK984" s="2" t="n">
        <v>72.62</v>
      </c>
      <c r="EL984" s="2" t="n">
        <v>72.62</v>
      </c>
      <c r="EM984" s="2" t="n">
        <v>0</v>
      </c>
      <c r="EN984" s="2" t="n">
        <v>86.08</v>
      </c>
      <c r="EO984" s="2" t="n">
        <v>86.08</v>
      </c>
      <c r="EP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16/08/2027</t>
        </is>
      </c>
      <c r="E985" s="2" t="inlineStr">
        <is>
          <t>19/07/2028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4.94</v>
      </c>
      <c r="CS985" s="2" t="n">
        <v>4.94</v>
      </c>
      <c r="CT985" s="2" t="n">
        <v>0</v>
      </c>
      <c r="CU985" s="2" t="n">
        <v>8.08</v>
      </c>
      <c r="CV985" s="2" t="n">
        <v>8.08</v>
      </c>
      <c r="CW985" s="2" t="n">
        <v>0</v>
      </c>
      <c r="CX985" s="2" t="n">
        <v>14.77</v>
      </c>
      <c r="CY985" s="2" t="n">
        <v>14.25</v>
      </c>
      <c r="CZ985" s="2" t="n">
        <v>0</v>
      </c>
      <c r="DA985" s="2" t="n">
        <v>18.76</v>
      </c>
      <c r="DB985" s="2" t="n">
        <v>18.76</v>
      </c>
      <c r="DC985" s="2" t="n">
        <v>0</v>
      </c>
      <c r="DD985" s="2" t="n">
        <v>23.88</v>
      </c>
      <c r="DE985" s="2" t="n">
        <v>23.88</v>
      </c>
      <c r="DF985" s="2" t="n">
        <v>0</v>
      </c>
      <c r="DG985" s="2" t="n">
        <v>35.64</v>
      </c>
      <c r="DH985" s="2" t="n">
        <v>31.38</v>
      </c>
      <c r="DI985" s="2" t="n">
        <v>0</v>
      </c>
      <c r="DJ985" s="2" t="n">
        <v>49.75</v>
      </c>
      <c r="DK985" s="2" t="n">
        <v>49.75</v>
      </c>
      <c r="DL985" s="2" t="n">
        <v>0</v>
      </c>
      <c r="DM985" s="2" t="n">
        <v>64.09</v>
      </c>
      <c r="DN985" s="2" t="n">
        <v>64.09</v>
      </c>
      <c r="DO985" s="2" t="n">
        <v>0</v>
      </c>
      <c r="DP985" s="2" t="n">
        <v>72.62</v>
      </c>
      <c r="DQ985" s="2" t="n">
        <v>72.62</v>
      </c>
      <c r="DR985" s="2" t="n">
        <v>0</v>
      </c>
      <c r="DS985" s="2" t="n">
        <v>86.08</v>
      </c>
      <c r="DT985" s="2" t="n">
        <v>86.08</v>
      </c>
      <c r="DU985" s="2" t="n">
        <v>0</v>
      </c>
      <c r="DV985" s="2" t="n">
        <v>94.61</v>
      </c>
      <c r="DW985" s="2" t="n">
        <v>94.61</v>
      </c>
      <c r="DX985" s="2" t="n">
        <v>0</v>
      </c>
      <c r="DY985" s="2" t="n">
        <v>100</v>
      </c>
      <c r="DZ985" s="2" t="n">
        <v>100</v>
      </c>
      <c r="EA985" s="2" t="n">
        <v>0</v>
      </c>
      <c r="EB985" s="2" t="n">
        <v>100</v>
      </c>
      <c r="EC985" s="2" t="n">
        <v>100</v>
      </c>
      <c r="ED985" s="2" t="n">
        <v>0</v>
      </c>
      <c r="EE985" s="2" t="n">
        <v>49.75</v>
      </c>
      <c r="EF985" s="2" t="n">
        <v>49.75</v>
      </c>
      <c r="EG985" s="2" t="n">
        <v>0</v>
      </c>
      <c r="EH985" s="2" t="n">
        <v>64.09</v>
      </c>
      <c r="EI985" s="2" t="n">
        <v>64.09</v>
      </c>
      <c r="EJ985" s="2" t="n">
        <v>0</v>
      </c>
      <c r="EK985" s="2" t="n">
        <v>72.62</v>
      </c>
      <c r="EL985" s="2" t="n">
        <v>72.62</v>
      </c>
      <c r="EM985" s="2" t="n">
        <v>0</v>
      </c>
      <c r="EN985" s="2" t="n">
        <v>86.08</v>
      </c>
      <c r="EO985" s="2" t="n">
        <v>86.08</v>
      </c>
      <c r="EP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16/08/2027</t>
        </is>
      </c>
      <c r="E986" s="2" t="inlineStr">
        <is>
          <t>19/07/2028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4.94</v>
      </c>
      <c r="CS986" s="2" t="n">
        <v>4.94</v>
      </c>
      <c r="CT986" s="2" t="n">
        <v>0</v>
      </c>
      <c r="CU986" s="2" t="n">
        <v>8.08</v>
      </c>
      <c r="CV986" s="2" t="n">
        <v>8.08</v>
      </c>
      <c r="CW986" s="2" t="n">
        <v>0</v>
      </c>
      <c r="CX986" s="2" t="n">
        <v>14.77</v>
      </c>
      <c r="CY986" s="2" t="n">
        <v>14.25</v>
      </c>
      <c r="CZ986" s="2" t="n">
        <v>0</v>
      </c>
      <c r="DA986" s="2" t="n">
        <v>18.76</v>
      </c>
      <c r="DB986" s="2" t="n">
        <v>18.76</v>
      </c>
      <c r="DC986" s="2" t="n">
        <v>0</v>
      </c>
      <c r="DD986" s="2" t="n">
        <v>23.88</v>
      </c>
      <c r="DE986" s="2" t="n">
        <v>23.88</v>
      </c>
      <c r="DF986" s="2" t="n">
        <v>0</v>
      </c>
      <c r="DG986" s="2" t="n">
        <v>35.64</v>
      </c>
      <c r="DH986" s="2" t="n">
        <v>31.38</v>
      </c>
      <c r="DI986" s="2" t="n">
        <v>0</v>
      </c>
      <c r="DJ986" s="2" t="n">
        <v>49.75</v>
      </c>
      <c r="DK986" s="2" t="n">
        <v>49.75</v>
      </c>
      <c r="DL986" s="2" t="n">
        <v>0</v>
      </c>
      <c r="DM986" s="2" t="n">
        <v>64.09</v>
      </c>
      <c r="DN986" s="2" t="n">
        <v>64.09</v>
      </c>
      <c r="DO986" s="2" t="n">
        <v>0</v>
      </c>
      <c r="DP986" s="2" t="n">
        <v>72.62</v>
      </c>
      <c r="DQ986" s="2" t="n">
        <v>72.62</v>
      </c>
      <c r="DR986" s="2" t="n">
        <v>0</v>
      </c>
      <c r="DS986" s="2" t="n">
        <v>86.08</v>
      </c>
      <c r="DT986" s="2" t="n">
        <v>86.08</v>
      </c>
      <c r="DU986" s="2" t="n">
        <v>0</v>
      </c>
      <c r="DV986" s="2" t="n">
        <v>94.61</v>
      </c>
      <c r="DW986" s="2" t="n">
        <v>94.61</v>
      </c>
      <c r="DX986" s="2" t="n">
        <v>0</v>
      </c>
      <c r="DY986" s="2" t="n">
        <v>100</v>
      </c>
      <c r="DZ986" s="2" t="n">
        <v>100</v>
      </c>
      <c r="EA986" s="2" t="n">
        <v>0</v>
      </c>
      <c r="EB986" s="2" t="n">
        <v>100</v>
      </c>
      <c r="EC986" s="2" t="n">
        <v>100</v>
      </c>
      <c r="ED986" s="2" t="n">
        <v>0</v>
      </c>
      <c r="EE986" s="2" t="n">
        <v>49.75</v>
      </c>
      <c r="EF986" s="2" t="n">
        <v>49.75</v>
      </c>
      <c r="EG986" s="2" t="n">
        <v>0</v>
      </c>
      <c r="EH986" s="2" t="n">
        <v>64.09</v>
      </c>
      <c r="EI986" s="2" t="n">
        <v>64.09</v>
      </c>
      <c r="EJ986" s="2" t="n">
        <v>0</v>
      </c>
      <c r="EK986" s="2" t="n">
        <v>72.62</v>
      </c>
      <c r="EL986" s="2" t="n">
        <v>72.62</v>
      </c>
      <c r="EM986" s="2" t="n">
        <v>0</v>
      </c>
      <c r="EN986" s="2" t="n">
        <v>86.08</v>
      </c>
      <c r="EO986" s="2" t="n">
        <v>86.08</v>
      </c>
      <c r="EP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16/08/2027</t>
        </is>
      </c>
      <c r="E987" s="2" t="inlineStr">
        <is>
          <t>19/07/2028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4.94</v>
      </c>
      <c r="CS987" s="2" t="n">
        <v>4.94</v>
      </c>
      <c r="CT987" s="2" t="n">
        <v>0</v>
      </c>
      <c r="CU987" s="2" t="n">
        <v>8.08</v>
      </c>
      <c r="CV987" s="2" t="n">
        <v>8.08</v>
      </c>
      <c r="CW987" s="2" t="n">
        <v>0</v>
      </c>
      <c r="CX987" s="2" t="n">
        <v>14.77</v>
      </c>
      <c r="CY987" s="2" t="n">
        <v>14.25</v>
      </c>
      <c r="CZ987" s="2" t="n">
        <v>0</v>
      </c>
      <c r="DA987" s="2" t="n">
        <v>18.76</v>
      </c>
      <c r="DB987" s="2" t="n">
        <v>18.76</v>
      </c>
      <c r="DC987" s="2" t="n">
        <v>0</v>
      </c>
      <c r="DD987" s="2" t="n">
        <v>23.88</v>
      </c>
      <c r="DE987" s="2" t="n">
        <v>23.88</v>
      </c>
      <c r="DF987" s="2" t="n">
        <v>0</v>
      </c>
      <c r="DG987" s="2" t="n">
        <v>35.64</v>
      </c>
      <c r="DH987" s="2" t="n">
        <v>31.38</v>
      </c>
      <c r="DI987" s="2" t="n">
        <v>0</v>
      </c>
      <c r="DJ987" s="2" t="n">
        <v>49.75</v>
      </c>
      <c r="DK987" s="2" t="n">
        <v>49.75</v>
      </c>
      <c r="DL987" s="2" t="n">
        <v>0</v>
      </c>
      <c r="DM987" s="2" t="n">
        <v>64.09</v>
      </c>
      <c r="DN987" s="2" t="n">
        <v>64.09</v>
      </c>
      <c r="DO987" s="2" t="n">
        <v>0</v>
      </c>
      <c r="DP987" s="2" t="n">
        <v>72.62</v>
      </c>
      <c r="DQ987" s="2" t="n">
        <v>72.62</v>
      </c>
      <c r="DR987" s="2" t="n">
        <v>0</v>
      </c>
      <c r="DS987" s="2" t="n">
        <v>86.08</v>
      </c>
      <c r="DT987" s="2" t="n">
        <v>86.08</v>
      </c>
      <c r="DU987" s="2" t="n">
        <v>0</v>
      </c>
      <c r="DV987" s="2" t="n">
        <v>94.61</v>
      </c>
      <c r="DW987" s="2" t="n">
        <v>94.61</v>
      </c>
      <c r="DX987" s="2" t="n">
        <v>0</v>
      </c>
      <c r="DY987" s="2" t="n">
        <v>100</v>
      </c>
      <c r="DZ987" s="2" t="n">
        <v>100</v>
      </c>
      <c r="EA987" s="2" t="n">
        <v>0</v>
      </c>
      <c r="EB987" s="2" t="n">
        <v>100</v>
      </c>
      <c r="EC987" s="2" t="n">
        <v>100</v>
      </c>
      <c r="ED987" s="2" t="n">
        <v>0</v>
      </c>
      <c r="EE987" s="2" t="n">
        <v>49.75</v>
      </c>
      <c r="EF987" s="2" t="n">
        <v>49.75</v>
      </c>
      <c r="EG987" s="2" t="n">
        <v>0</v>
      </c>
      <c r="EH987" s="2" t="n">
        <v>64.09</v>
      </c>
      <c r="EI987" s="2" t="n">
        <v>64.09</v>
      </c>
      <c r="EJ987" s="2" t="n">
        <v>0</v>
      </c>
      <c r="EK987" s="2" t="n">
        <v>72.62</v>
      </c>
      <c r="EL987" s="2" t="n">
        <v>72.62</v>
      </c>
      <c r="EM987" s="2" t="n">
        <v>0</v>
      </c>
      <c r="EN987" s="2" t="n">
        <v>86.08</v>
      </c>
      <c r="EO987" s="2" t="n">
        <v>86.08</v>
      </c>
      <c r="EP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16/08/2027</t>
        </is>
      </c>
      <c r="E988" s="2" t="inlineStr">
        <is>
          <t>19/07/2028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4.94</v>
      </c>
      <c r="CS988" s="2" t="n">
        <v>4.94</v>
      </c>
      <c r="CT988" s="2" t="n">
        <v>0</v>
      </c>
      <c r="CU988" s="2" t="n">
        <v>8.08</v>
      </c>
      <c r="CV988" s="2" t="n">
        <v>8.08</v>
      </c>
      <c r="CW988" s="2" t="n">
        <v>0</v>
      </c>
      <c r="CX988" s="2" t="n">
        <v>14.77</v>
      </c>
      <c r="CY988" s="2" t="n">
        <v>14.25</v>
      </c>
      <c r="CZ988" s="2" t="n">
        <v>0</v>
      </c>
      <c r="DA988" s="2" t="n">
        <v>18.76</v>
      </c>
      <c r="DB988" s="2" t="n">
        <v>18.76</v>
      </c>
      <c r="DC988" s="2" t="n">
        <v>0</v>
      </c>
      <c r="DD988" s="2" t="n">
        <v>23.88</v>
      </c>
      <c r="DE988" s="2" t="n">
        <v>23.88</v>
      </c>
      <c r="DF988" s="2" t="n">
        <v>0</v>
      </c>
      <c r="DG988" s="2" t="n">
        <v>35.64</v>
      </c>
      <c r="DH988" s="2" t="n">
        <v>31.38</v>
      </c>
      <c r="DI988" s="2" t="n">
        <v>0</v>
      </c>
      <c r="DJ988" s="2" t="n">
        <v>49.75</v>
      </c>
      <c r="DK988" s="2" t="n">
        <v>49.75</v>
      </c>
      <c r="DL988" s="2" t="n">
        <v>0</v>
      </c>
      <c r="DM988" s="2" t="n">
        <v>64.09</v>
      </c>
      <c r="DN988" s="2" t="n">
        <v>64.09</v>
      </c>
      <c r="DO988" s="2" t="n">
        <v>0</v>
      </c>
      <c r="DP988" s="2" t="n">
        <v>72.62</v>
      </c>
      <c r="DQ988" s="2" t="n">
        <v>72.62</v>
      </c>
      <c r="DR988" s="2" t="n">
        <v>0</v>
      </c>
      <c r="DS988" s="2" t="n">
        <v>86.08</v>
      </c>
      <c r="DT988" s="2" t="n">
        <v>86.08</v>
      </c>
      <c r="DU988" s="2" t="n">
        <v>0</v>
      </c>
      <c r="DV988" s="2" t="n">
        <v>94.61</v>
      </c>
      <c r="DW988" s="2" t="n">
        <v>94.61</v>
      </c>
      <c r="DX988" s="2" t="n">
        <v>0</v>
      </c>
      <c r="DY988" s="2" t="n">
        <v>100</v>
      </c>
      <c r="DZ988" s="2" t="n">
        <v>100</v>
      </c>
      <c r="EA988" s="2" t="n">
        <v>0</v>
      </c>
      <c r="EB988" s="2" t="n">
        <v>100</v>
      </c>
      <c r="EC988" s="2" t="n">
        <v>100</v>
      </c>
      <c r="ED988" s="2" t="n">
        <v>0</v>
      </c>
      <c r="EE988" s="2" t="n">
        <v>49.75</v>
      </c>
      <c r="EF988" s="2" t="n">
        <v>49.75</v>
      </c>
      <c r="EG988" s="2" t="n">
        <v>0</v>
      </c>
      <c r="EH988" s="2" t="n">
        <v>64.09</v>
      </c>
      <c r="EI988" s="2" t="n">
        <v>64.09</v>
      </c>
      <c r="EJ988" s="2" t="n">
        <v>0</v>
      </c>
      <c r="EK988" s="2" t="n">
        <v>72.62</v>
      </c>
      <c r="EL988" s="2" t="n">
        <v>72.62</v>
      </c>
      <c r="EM988" s="2" t="n">
        <v>0</v>
      </c>
      <c r="EN988" s="2" t="n">
        <v>86.08</v>
      </c>
      <c r="EO988" s="2" t="n">
        <v>86.08</v>
      </c>
      <c r="EP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16/08/2027</t>
        </is>
      </c>
      <c r="E989" s="2" t="inlineStr">
        <is>
          <t>19/07/2028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4.94</v>
      </c>
      <c r="CS989" s="2" t="n">
        <v>4.94</v>
      </c>
      <c r="CT989" s="2" t="n">
        <v>0</v>
      </c>
      <c r="CU989" s="2" t="n">
        <v>8.08</v>
      </c>
      <c r="CV989" s="2" t="n">
        <v>8.08</v>
      </c>
      <c r="CW989" s="2" t="n">
        <v>0</v>
      </c>
      <c r="CX989" s="2" t="n">
        <v>14.77</v>
      </c>
      <c r="CY989" s="2" t="n">
        <v>14.25</v>
      </c>
      <c r="CZ989" s="2" t="n">
        <v>0</v>
      </c>
      <c r="DA989" s="2" t="n">
        <v>18.76</v>
      </c>
      <c r="DB989" s="2" t="n">
        <v>18.76</v>
      </c>
      <c r="DC989" s="2" t="n">
        <v>0</v>
      </c>
      <c r="DD989" s="2" t="n">
        <v>23.88</v>
      </c>
      <c r="DE989" s="2" t="n">
        <v>23.88</v>
      </c>
      <c r="DF989" s="2" t="n">
        <v>0</v>
      </c>
      <c r="DG989" s="2" t="n">
        <v>35.64</v>
      </c>
      <c r="DH989" s="2" t="n">
        <v>31.38</v>
      </c>
      <c r="DI989" s="2" t="n">
        <v>0</v>
      </c>
      <c r="DJ989" s="2" t="n">
        <v>49.75</v>
      </c>
      <c r="DK989" s="2" t="n">
        <v>49.75</v>
      </c>
      <c r="DL989" s="2" t="n">
        <v>0</v>
      </c>
      <c r="DM989" s="2" t="n">
        <v>64.09</v>
      </c>
      <c r="DN989" s="2" t="n">
        <v>64.09</v>
      </c>
      <c r="DO989" s="2" t="n">
        <v>0</v>
      </c>
      <c r="DP989" s="2" t="n">
        <v>72.62</v>
      </c>
      <c r="DQ989" s="2" t="n">
        <v>72.62</v>
      </c>
      <c r="DR989" s="2" t="n">
        <v>0</v>
      </c>
      <c r="DS989" s="2" t="n">
        <v>86.08</v>
      </c>
      <c r="DT989" s="2" t="n">
        <v>86.08</v>
      </c>
      <c r="DU989" s="2" t="n">
        <v>0</v>
      </c>
      <c r="DV989" s="2" t="n">
        <v>94.61</v>
      </c>
      <c r="DW989" s="2" t="n">
        <v>94.61</v>
      </c>
      <c r="DX989" s="2" t="n">
        <v>0</v>
      </c>
      <c r="DY989" s="2" t="n">
        <v>100</v>
      </c>
      <c r="DZ989" s="2" t="n">
        <v>100</v>
      </c>
      <c r="EA989" s="2" t="n">
        <v>0</v>
      </c>
      <c r="EB989" s="2" t="n">
        <v>100</v>
      </c>
      <c r="EC989" s="2" t="n">
        <v>100</v>
      </c>
      <c r="ED989" s="2" t="n">
        <v>0</v>
      </c>
      <c r="EE989" s="2" t="n">
        <v>49.75</v>
      </c>
      <c r="EF989" s="2" t="n">
        <v>49.75</v>
      </c>
      <c r="EG989" s="2" t="n">
        <v>0</v>
      </c>
      <c r="EH989" s="2" t="n">
        <v>64.09</v>
      </c>
      <c r="EI989" s="2" t="n">
        <v>64.09</v>
      </c>
      <c r="EJ989" s="2" t="n">
        <v>0</v>
      </c>
      <c r="EK989" s="2" t="n">
        <v>72.62</v>
      </c>
      <c r="EL989" s="2" t="n">
        <v>72.62</v>
      </c>
      <c r="EM989" s="2" t="n">
        <v>0</v>
      </c>
      <c r="EN989" s="2" t="n">
        <v>86.08</v>
      </c>
      <c r="EO989" s="2" t="n">
        <v>86.08</v>
      </c>
      <c r="EP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16/08/2027</t>
        </is>
      </c>
      <c r="E990" s="2" t="inlineStr">
        <is>
          <t>19/07/2028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4.94</v>
      </c>
      <c r="CS990" s="2" t="n">
        <v>4.94</v>
      </c>
      <c r="CT990" s="2" t="n">
        <v>0</v>
      </c>
      <c r="CU990" s="2" t="n">
        <v>8.08</v>
      </c>
      <c r="CV990" s="2" t="n">
        <v>8.08</v>
      </c>
      <c r="CW990" s="2" t="n">
        <v>0</v>
      </c>
      <c r="CX990" s="2" t="n">
        <v>14.77</v>
      </c>
      <c r="CY990" s="2" t="n">
        <v>14.25</v>
      </c>
      <c r="CZ990" s="2" t="n">
        <v>0</v>
      </c>
      <c r="DA990" s="2" t="n">
        <v>18.76</v>
      </c>
      <c r="DB990" s="2" t="n">
        <v>18.76</v>
      </c>
      <c r="DC990" s="2" t="n">
        <v>0</v>
      </c>
      <c r="DD990" s="2" t="n">
        <v>23.88</v>
      </c>
      <c r="DE990" s="2" t="n">
        <v>23.88</v>
      </c>
      <c r="DF990" s="2" t="n">
        <v>0</v>
      </c>
      <c r="DG990" s="2" t="n">
        <v>35.64</v>
      </c>
      <c r="DH990" s="2" t="n">
        <v>31.38</v>
      </c>
      <c r="DI990" s="2" t="n">
        <v>0</v>
      </c>
      <c r="DJ990" s="2" t="n">
        <v>49.75</v>
      </c>
      <c r="DK990" s="2" t="n">
        <v>49.75</v>
      </c>
      <c r="DL990" s="2" t="n">
        <v>0</v>
      </c>
      <c r="DM990" s="2" t="n">
        <v>64.09</v>
      </c>
      <c r="DN990" s="2" t="n">
        <v>64.09</v>
      </c>
      <c r="DO990" s="2" t="n">
        <v>0</v>
      </c>
      <c r="DP990" s="2" t="n">
        <v>72.62</v>
      </c>
      <c r="DQ990" s="2" t="n">
        <v>72.62</v>
      </c>
      <c r="DR990" s="2" t="n">
        <v>0</v>
      </c>
      <c r="DS990" s="2" t="n">
        <v>86.08</v>
      </c>
      <c r="DT990" s="2" t="n">
        <v>86.08</v>
      </c>
      <c r="DU990" s="2" t="n">
        <v>0</v>
      </c>
      <c r="DV990" s="2" t="n">
        <v>94.61</v>
      </c>
      <c r="DW990" s="2" t="n">
        <v>94.61</v>
      </c>
      <c r="DX990" s="2" t="n">
        <v>0</v>
      </c>
      <c r="DY990" s="2" t="n">
        <v>100</v>
      </c>
      <c r="DZ990" s="2" t="n">
        <v>100</v>
      </c>
      <c r="EA990" s="2" t="n">
        <v>0</v>
      </c>
      <c r="EB990" s="2" t="n">
        <v>100</v>
      </c>
      <c r="EC990" s="2" t="n">
        <v>100</v>
      </c>
      <c r="ED990" s="2" t="n">
        <v>0</v>
      </c>
      <c r="EE990" s="2" t="n">
        <v>49.75</v>
      </c>
      <c r="EF990" s="2" t="n">
        <v>49.75</v>
      </c>
      <c r="EG990" s="2" t="n">
        <v>0</v>
      </c>
      <c r="EH990" s="2" t="n">
        <v>64.09</v>
      </c>
      <c r="EI990" s="2" t="n">
        <v>64.09</v>
      </c>
      <c r="EJ990" s="2" t="n">
        <v>0</v>
      </c>
      <c r="EK990" s="2" t="n">
        <v>72.62</v>
      </c>
      <c r="EL990" s="2" t="n">
        <v>72.62</v>
      </c>
      <c r="EM990" s="2" t="n">
        <v>0</v>
      </c>
      <c r="EN990" s="2" t="n">
        <v>86.08</v>
      </c>
      <c r="EO990" s="2" t="n">
        <v>86.08</v>
      </c>
      <c r="EP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16/08/2027</t>
        </is>
      </c>
      <c r="E991" s="2" t="inlineStr">
        <is>
          <t>19/07/2028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4.94</v>
      </c>
      <c r="CS991" s="2" t="n">
        <v>4.94</v>
      </c>
      <c r="CT991" s="2" t="n">
        <v>0</v>
      </c>
      <c r="CU991" s="2" t="n">
        <v>8.08</v>
      </c>
      <c r="CV991" s="2" t="n">
        <v>8.08</v>
      </c>
      <c r="CW991" s="2" t="n">
        <v>0</v>
      </c>
      <c r="CX991" s="2" t="n">
        <v>14.77</v>
      </c>
      <c r="CY991" s="2" t="n">
        <v>14.25</v>
      </c>
      <c r="CZ991" s="2" t="n">
        <v>0</v>
      </c>
      <c r="DA991" s="2" t="n">
        <v>18.76</v>
      </c>
      <c r="DB991" s="2" t="n">
        <v>18.76</v>
      </c>
      <c r="DC991" s="2" t="n">
        <v>0</v>
      </c>
      <c r="DD991" s="2" t="n">
        <v>23.88</v>
      </c>
      <c r="DE991" s="2" t="n">
        <v>23.88</v>
      </c>
      <c r="DF991" s="2" t="n">
        <v>0</v>
      </c>
      <c r="DG991" s="2" t="n">
        <v>35.64</v>
      </c>
      <c r="DH991" s="2" t="n">
        <v>31.38</v>
      </c>
      <c r="DI991" s="2" t="n">
        <v>0</v>
      </c>
      <c r="DJ991" s="2" t="n">
        <v>49.75</v>
      </c>
      <c r="DK991" s="2" t="n">
        <v>49.75</v>
      </c>
      <c r="DL991" s="2" t="n">
        <v>0</v>
      </c>
      <c r="DM991" s="2" t="n">
        <v>64.09</v>
      </c>
      <c r="DN991" s="2" t="n">
        <v>64.09</v>
      </c>
      <c r="DO991" s="2" t="n">
        <v>0</v>
      </c>
      <c r="DP991" s="2" t="n">
        <v>72.62</v>
      </c>
      <c r="DQ991" s="2" t="n">
        <v>72.62</v>
      </c>
      <c r="DR991" s="2" t="n">
        <v>0</v>
      </c>
      <c r="DS991" s="2" t="n">
        <v>86.08</v>
      </c>
      <c r="DT991" s="2" t="n">
        <v>86.08</v>
      </c>
      <c r="DU991" s="2" t="n">
        <v>0</v>
      </c>
      <c r="DV991" s="2" t="n">
        <v>94.61</v>
      </c>
      <c r="DW991" s="2" t="n">
        <v>94.61</v>
      </c>
      <c r="DX991" s="2" t="n">
        <v>0</v>
      </c>
      <c r="DY991" s="2" t="n">
        <v>100</v>
      </c>
      <c r="DZ991" s="2" t="n">
        <v>100</v>
      </c>
      <c r="EA991" s="2" t="n">
        <v>0</v>
      </c>
      <c r="EB991" s="2" t="n">
        <v>100</v>
      </c>
      <c r="EC991" s="2" t="n">
        <v>100</v>
      </c>
      <c r="ED991" s="2" t="n">
        <v>0</v>
      </c>
      <c r="EE991" s="2" t="n">
        <v>49.75</v>
      </c>
      <c r="EF991" s="2" t="n">
        <v>49.75</v>
      </c>
      <c r="EG991" s="2" t="n">
        <v>0</v>
      </c>
      <c r="EH991" s="2" t="n">
        <v>64.09</v>
      </c>
      <c r="EI991" s="2" t="n">
        <v>64.09</v>
      </c>
      <c r="EJ991" s="2" t="n">
        <v>0</v>
      </c>
      <c r="EK991" s="2" t="n">
        <v>72.62</v>
      </c>
      <c r="EL991" s="2" t="n">
        <v>72.62</v>
      </c>
      <c r="EM991" s="2" t="n">
        <v>0</v>
      </c>
      <c r="EN991" s="2" t="n">
        <v>86.08</v>
      </c>
      <c r="EO991" s="2" t="n">
        <v>86.08</v>
      </c>
      <c r="EP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16/08/2027</t>
        </is>
      </c>
      <c r="E992" s="2" t="inlineStr">
        <is>
          <t>19/07/2028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4.94</v>
      </c>
      <c r="CS992" s="2" t="n">
        <v>4.94</v>
      </c>
      <c r="CT992" s="2" t="n">
        <v>0</v>
      </c>
      <c r="CU992" s="2" t="n">
        <v>8.08</v>
      </c>
      <c r="CV992" s="2" t="n">
        <v>8.08</v>
      </c>
      <c r="CW992" s="2" t="n">
        <v>0</v>
      </c>
      <c r="CX992" s="2" t="n">
        <v>14.77</v>
      </c>
      <c r="CY992" s="2" t="n">
        <v>14.25</v>
      </c>
      <c r="CZ992" s="2" t="n">
        <v>0</v>
      </c>
      <c r="DA992" s="2" t="n">
        <v>18.76</v>
      </c>
      <c r="DB992" s="2" t="n">
        <v>18.76</v>
      </c>
      <c r="DC992" s="2" t="n">
        <v>0</v>
      </c>
      <c r="DD992" s="2" t="n">
        <v>23.88</v>
      </c>
      <c r="DE992" s="2" t="n">
        <v>23.88</v>
      </c>
      <c r="DF992" s="2" t="n">
        <v>0</v>
      </c>
      <c r="DG992" s="2" t="n">
        <v>35.64</v>
      </c>
      <c r="DH992" s="2" t="n">
        <v>31.38</v>
      </c>
      <c r="DI992" s="2" t="n">
        <v>0</v>
      </c>
      <c r="DJ992" s="2" t="n">
        <v>49.75</v>
      </c>
      <c r="DK992" s="2" t="n">
        <v>49.75</v>
      </c>
      <c r="DL992" s="2" t="n">
        <v>0</v>
      </c>
      <c r="DM992" s="2" t="n">
        <v>64.09</v>
      </c>
      <c r="DN992" s="2" t="n">
        <v>64.09</v>
      </c>
      <c r="DO992" s="2" t="n">
        <v>0</v>
      </c>
      <c r="DP992" s="2" t="n">
        <v>72.62</v>
      </c>
      <c r="DQ992" s="2" t="n">
        <v>72.62</v>
      </c>
      <c r="DR992" s="2" t="n">
        <v>0</v>
      </c>
      <c r="DS992" s="2" t="n">
        <v>86.08</v>
      </c>
      <c r="DT992" s="2" t="n">
        <v>86.08</v>
      </c>
      <c r="DU992" s="2" t="n">
        <v>0</v>
      </c>
      <c r="DV992" s="2" t="n">
        <v>94.61</v>
      </c>
      <c r="DW992" s="2" t="n">
        <v>94.61</v>
      </c>
      <c r="DX992" s="2" t="n">
        <v>0</v>
      </c>
      <c r="DY992" s="2" t="n">
        <v>100</v>
      </c>
      <c r="DZ992" s="2" t="n">
        <v>100</v>
      </c>
      <c r="EA992" s="2" t="n">
        <v>0</v>
      </c>
      <c r="EB992" s="2" t="n">
        <v>100</v>
      </c>
      <c r="EC992" s="2" t="n">
        <v>100</v>
      </c>
      <c r="ED992" s="2" t="n">
        <v>0</v>
      </c>
      <c r="EE992" s="2" t="n">
        <v>49.75</v>
      </c>
      <c r="EF992" s="2" t="n">
        <v>49.75</v>
      </c>
      <c r="EG992" s="2" t="n">
        <v>0</v>
      </c>
      <c r="EH992" s="2" t="n">
        <v>64.09</v>
      </c>
      <c r="EI992" s="2" t="n">
        <v>64.09</v>
      </c>
      <c r="EJ992" s="2" t="n">
        <v>0</v>
      </c>
      <c r="EK992" s="2" t="n">
        <v>72.62</v>
      </c>
      <c r="EL992" s="2" t="n">
        <v>72.62</v>
      </c>
      <c r="EM992" s="2" t="n">
        <v>0</v>
      </c>
      <c r="EN992" s="2" t="n">
        <v>86.08</v>
      </c>
      <c r="EO992" s="2" t="n">
        <v>86.08</v>
      </c>
      <c r="EP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16/08/2027</t>
        </is>
      </c>
      <c r="E993" s="2" t="inlineStr">
        <is>
          <t>19/07/2028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4.94</v>
      </c>
      <c r="CS993" s="2" t="n">
        <v>4.94</v>
      </c>
      <c r="CT993" s="2" t="n">
        <v>0</v>
      </c>
      <c r="CU993" s="2" t="n">
        <v>8.08</v>
      </c>
      <c r="CV993" s="2" t="n">
        <v>8.08</v>
      </c>
      <c r="CW993" s="2" t="n">
        <v>0</v>
      </c>
      <c r="CX993" s="2" t="n">
        <v>14.77</v>
      </c>
      <c r="CY993" s="2" t="n">
        <v>14.25</v>
      </c>
      <c r="CZ993" s="2" t="n">
        <v>0</v>
      </c>
      <c r="DA993" s="2" t="n">
        <v>18.76</v>
      </c>
      <c r="DB993" s="2" t="n">
        <v>18.76</v>
      </c>
      <c r="DC993" s="2" t="n">
        <v>0</v>
      </c>
      <c r="DD993" s="2" t="n">
        <v>23.88</v>
      </c>
      <c r="DE993" s="2" t="n">
        <v>23.88</v>
      </c>
      <c r="DF993" s="2" t="n">
        <v>0</v>
      </c>
      <c r="DG993" s="2" t="n">
        <v>35.64</v>
      </c>
      <c r="DH993" s="2" t="n">
        <v>31.38</v>
      </c>
      <c r="DI993" s="2" t="n">
        <v>0</v>
      </c>
      <c r="DJ993" s="2" t="n">
        <v>49.75</v>
      </c>
      <c r="DK993" s="2" t="n">
        <v>49.75</v>
      </c>
      <c r="DL993" s="2" t="n">
        <v>0</v>
      </c>
      <c r="DM993" s="2" t="n">
        <v>64.09</v>
      </c>
      <c r="DN993" s="2" t="n">
        <v>64.09</v>
      </c>
      <c r="DO993" s="2" t="n">
        <v>0</v>
      </c>
      <c r="DP993" s="2" t="n">
        <v>72.62</v>
      </c>
      <c r="DQ993" s="2" t="n">
        <v>72.62</v>
      </c>
      <c r="DR993" s="2" t="n">
        <v>0</v>
      </c>
      <c r="DS993" s="2" t="n">
        <v>86.08</v>
      </c>
      <c r="DT993" s="2" t="n">
        <v>86.08</v>
      </c>
      <c r="DU993" s="2" t="n">
        <v>0</v>
      </c>
      <c r="DV993" s="2" t="n">
        <v>94.61</v>
      </c>
      <c r="DW993" s="2" t="n">
        <v>94.61</v>
      </c>
      <c r="DX993" s="2" t="n">
        <v>0</v>
      </c>
      <c r="DY993" s="2" t="n">
        <v>100</v>
      </c>
      <c r="DZ993" s="2" t="n">
        <v>100</v>
      </c>
      <c r="EA993" s="2" t="n">
        <v>0</v>
      </c>
      <c r="EB993" s="2" t="n">
        <v>100</v>
      </c>
      <c r="EC993" s="2" t="n">
        <v>100</v>
      </c>
      <c r="ED993" s="2" t="n">
        <v>0</v>
      </c>
      <c r="EE993" s="2" t="n">
        <v>49.75</v>
      </c>
      <c r="EF993" s="2" t="n">
        <v>49.75</v>
      </c>
      <c r="EG993" s="2" t="n">
        <v>0</v>
      </c>
      <c r="EH993" s="2" t="n">
        <v>64.09</v>
      </c>
      <c r="EI993" s="2" t="n">
        <v>64.09</v>
      </c>
      <c r="EJ993" s="2" t="n">
        <v>0</v>
      </c>
      <c r="EK993" s="2" t="n">
        <v>72.62</v>
      </c>
      <c r="EL993" s="2" t="n">
        <v>72.62</v>
      </c>
      <c r="EM993" s="2" t="n">
        <v>0</v>
      </c>
      <c r="EN993" s="2" t="n">
        <v>86.08</v>
      </c>
      <c r="EO993" s="2" t="n">
        <v>86.08</v>
      </c>
      <c r="EP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16/08/2027</t>
        </is>
      </c>
      <c r="E994" s="2" t="inlineStr">
        <is>
          <t>19/07/2028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4.94</v>
      </c>
      <c r="CS994" s="2" t="n">
        <v>4.94</v>
      </c>
      <c r="CT994" s="2" t="n">
        <v>0</v>
      </c>
      <c r="CU994" s="2" t="n">
        <v>8.08</v>
      </c>
      <c r="CV994" s="2" t="n">
        <v>8.08</v>
      </c>
      <c r="CW994" s="2" t="n">
        <v>0</v>
      </c>
      <c r="CX994" s="2" t="n">
        <v>14.77</v>
      </c>
      <c r="CY994" s="2" t="n">
        <v>14.25</v>
      </c>
      <c r="CZ994" s="2" t="n">
        <v>0</v>
      </c>
      <c r="DA994" s="2" t="n">
        <v>18.76</v>
      </c>
      <c r="DB994" s="2" t="n">
        <v>18.76</v>
      </c>
      <c r="DC994" s="2" t="n">
        <v>0</v>
      </c>
      <c r="DD994" s="2" t="n">
        <v>23.88</v>
      </c>
      <c r="DE994" s="2" t="n">
        <v>23.88</v>
      </c>
      <c r="DF994" s="2" t="n">
        <v>0</v>
      </c>
      <c r="DG994" s="2" t="n">
        <v>35.64</v>
      </c>
      <c r="DH994" s="2" t="n">
        <v>31.38</v>
      </c>
      <c r="DI994" s="2" t="n">
        <v>0</v>
      </c>
      <c r="DJ994" s="2" t="n">
        <v>49.75</v>
      </c>
      <c r="DK994" s="2" t="n">
        <v>49.75</v>
      </c>
      <c r="DL994" s="2" t="n">
        <v>0</v>
      </c>
      <c r="DM994" s="2" t="n">
        <v>64.09</v>
      </c>
      <c r="DN994" s="2" t="n">
        <v>64.09</v>
      </c>
      <c r="DO994" s="2" t="n">
        <v>0</v>
      </c>
      <c r="DP994" s="2" t="n">
        <v>72.62</v>
      </c>
      <c r="DQ994" s="2" t="n">
        <v>72.62</v>
      </c>
      <c r="DR994" s="2" t="n">
        <v>0</v>
      </c>
      <c r="DS994" s="2" t="n">
        <v>86.08</v>
      </c>
      <c r="DT994" s="2" t="n">
        <v>86.08</v>
      </c>
      <c r="DU994" s="2" t="n">
        <v>0</v>
      </c>
      <c r="DV994" s="2" t="n">
        <v>94.61</v>
      </c>
      <c r="DW994" s="2" t="n">
        <v>94.61</v>
      </c>
      <c r="DX994" s="2" t="n">
        <v>0</v>
      </c>
      <c r="DY994" s="2" t="n">
        <v>100</v>
      </c>
      <c r="DZ994" s="2" t="n">
        <v>100</v>
      </c>
      <c r="EA994" s="2" t="n">
        <v>0</v>
      </c>
      <c r="EB994" s="2" t="n">
        <v>100</v>
      </c>
      <c r="EC994" s="2" t="n">
        <v>100</v>
      </c>
      <c r="ED994" s="2" t="n">
        <v>0</v>
      </c>
      <c r="EE994" s="2" t="n">
        <v>49.75</v>
      </c>
      <c r="EF994" s="2" t="n">
        <v>49.75</v>
      </c>
      <c r="EG994" s="2" t="n">
        <v>0</v>
      </c>
      <c r="EH994" s="2" t="n">
        <v>64.09</v>
      </c>
      <c r="EI994" s="2" t="n">
        <v>64.09</v>
      </c>
      <c r="EJ994" s="2" t="n">
        <v>0</v>
      </c>
      <c r="EK994" s="2" t="n">
        <v>72.62</v>
      </c>
      <c r="EL994" s="2" t="n">
        <v>72.62</v>
      </c>
      <c r="EM994" s="2" t="n">
        <v>0</v>
      </c>
      <c r="EN994" s="2" t="n">
        <v>86.08</v>
      </c>
      <c r="EO994" s="2" t="n">
        <v>86.08</v>
      </c>
      <c r="EP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16/08/2027</t>
        </is>
      </c>
      <c r="E995" s="2" t="inlineStr">
        <is>
          <t>19/07/2028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4.94</v>
      </c>
      <c r="CS995" s="2" t="n">
        <v>4.94</v>
      </c>
      <c r="CT995" s="2" t="n">
        <v>0</v>
      </c>
      <c r="CU995" s="2" t="n">
        <v>8.08</v>
      </c>
      <c r="CV995" s="2" t="n">
        <v>8.08</v>
      </c>
      <c r="CW995" s="2" t="n">
        <v>0</v>
      </c>
      <c r="CX995" s="2" t="n">
        <v>14.77</v>
      </c>
      <c r="CY995" s="2" t="n">
        <v>14.25</v>
      </c>
      <c r="CZ995" s="2" t="n">
        <v>0</v>
      </c>
      <c r="DA995" s="2" t="n">
        <v>18.76</v>
      </c>
      <c r="DB995" s="2" t="n">
        <v>18.76</v>
      </c>
      <c r="DC995" s="2" t="n">
        <v>0</v>
      </c>
      <c r="DD995" s="2" t="n">
        <v>23.88</v>
      </c>
      <c r="DE995" s="2" t="n">
        <v>23.88</v>
      </c>
      <c r="DF995" s="2" t="n">
        <v>0</v>
      </c>
      <c r="DG995" s="2" t="n">
        <v>35.64</v>
      </c>
      <c r="DH995" s="2" t="n">
        <v>31.38</v>
      </c>
      <c r="DI995" s="2" t="n">
        <v>0</v>
      </c>
      <c r="DJ995" s="2" t="n">
        <v>49.75</v>
      </c>
      <c r="DK995" s="2" t="n">
        <v>49.75</v>
      </c>
      <c r="DL995" s="2" t="n">
        <v>0</v>
      </c>
      <c r="DM995" s="2" t="n">
        <v>64.09</v>
      </c>
      <c r="DN995" s="2" t="n">
        <v>64.09</v>
      </c>
      <c r="DO995" s="2" t="n">
        <v>0</v>
      </c>
      <c r="DP995" s="2" t="n">
        <v>72.62</v>
      </c>
      <c r="DQ995" s="2" t="n">
        <v>72.62</v>
      </c>
      <c r="DR995" s="2" t="n">
        <v>0</v>
      </c>
      <c r="DS995" s="2" t="n">
        <v>86.08</v>
      </c>
      <c r="DT995" s="2" t="n">
        <v>86.08</v>
      </c>
      <c r="DU995" s="2" t="n">
        <v>0</v>
      </c>
      <c r="DV995" s="2" t="n">
        <v>94.61</v>
      </c>
      <c r="DW995" s="2" t="n">
        <v>94.61</v>
      </c>
      <c r="DX995" s="2" t="n">
        <v>0</v>
      </c>
      <c r="DY995" s="2" t="n">
        <v>100</v>
      </c>
      <c r="DZ995" s="2" t="n">
        <v>100</v>
      </c>
      <c r="EA995" s="2" t="n">
        <v>0</v>
      </c>
      <c r="EB995" s="2" t="n">
        <v>100</v>
      </c>
      <c r="EC995" s="2" t="n">
        <v>100</v>
      </c>
      <c r="ED995" s="2" t="n">
        <v>0</v>
      </c>
      <c r="EE995" s="2" t="n">
        <v>49.75</v>
      </c>
      <c r="EF995" s="2" t="n">
        <v>49.75</v>
      </c>
      <c r="EG995" s="2" t="n">
        <v>0</v>
      </c>
      <c r="EH995" s="2" t="n">
        <v>64.09</v>
      </c>
      <c r="EI995" s="2" t="n">
        <v>64.09</v>
      </c>
      <c r="EJ995" s="2" t="n">
        <v>0</v>
      </c>
      <c r="EK995" s="2" t="n">
        <v>72.62</v>
      </c>
      <c r="EL995" s="2" t="n">
        <v>72.62</v>
      </c>
      <c r="EM995" s="2" t="n">
        <v>0</v>
      </c>
      <c r="EN995" s="2" t="n">
        <v>86.08</v>
      </c>
      <c r="EO995" s="2" t="n">
        <v>86.08</v>
      </c>
      <c r="EP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16/08/2027</t>
        </is>
      </c>
      <c r="E996" s="2" t="inlineStr">
        <is>
          <t>19/07/2028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4.94</v>
      </c>
      <c r="CS996" s="2" t="n">
        <v>4.94</v>
      </c>
      <c r="CT996" s="2" t="n">
        <v>0</v>
      </c>
      <c r="CU996" s="2" t="n">
        <v>8.08</v>
      </c>
      <c r="CV996" s="2" t="n">
        <v>8.08</v>
      </c>
      <c r="CW996" s="2" t="n">
        <v>0</v>
      </c>
      <c r="CX996" s="2" t="n">
        <v>14.77</v>
      </c>
      <c r="CY996" s="2" t="n">
        <v>14.25</v>
      </c>
      <c r="CZ996" s="2" t="n">
        <v>0</v>
      </c>
      <c r="DA996" s="2" t="n">
        <v>18.76</v>
      </c>
      <c r="DB996" s="2" t="n">
        <v>18.76</v>
      </c>
      <c r="DC996" s="2" t="n">
        <v>0</v>
      </c>
      <c r="DD996" s="2" t="n">
        <v>23.88</v>
      </c>
      <c r="DE996" s="2" t="n">
        <v>23.88</v>
      </c>
      <c r="DF996" s="2" t="n">
        <v>0</v>
      </c>
      <c r="DG996" s="2" t="n">
        <v>35.64</v>
      </c>
      <c r="DH996" s="2" t="n">
        <v>31.38</v>
      </c>
      <c r="DI996" s="2" t="n">
        <v>0</v>
      </c>
      <c r="DJ996" s="2" t="n">
        <v>49.75</v>
      </c>
      <c r="DK996" s="2" t="n">
        <v>49.75</v>
      </c>
      <c r="DL996" s="2" t="n">
        <v>0</v>
      </c>
      <c r="DM996" s="2" t="n">
        <v>64.09</v>
      </c>
      <c r="DN996" s="2" t="n">
        <v>64.09</v>
      </c>
      <c r="DO996" s="2" t="n">
        <v>0</v>
      </c>
      <c r="DP996" s="2" t="n">
        <v>72.62</v>
      </c>
      <c r="DQ996" s="2" t="n">
        <v>72.62</v>
      </c>
      <c r="DR996" s="2" t="n">
        <v>0</v>
      </c>
      <c r="DS996" s="2" t="n">
        <v>86.08</v>
      </c>
      <c r="DT996" s="2" t="n">
        <v>86.08</v>
      </c>
      <c r="DU996" s="2" t="n">
        <v>0</v>
      </c>
      <c r="DV996" s="2" t="n">
        <v>94.61</v>
      </c>
      <c r="DW996" s="2" t="n">
        <v>94.61</v>
      </c>
      <c r="DX996" s="2" t="n">
        <v>0</v>
      </c>
      <c r="DY996" s="2" t="n">
        <v>100</v>
      </c>
      <c r="DZ996" s="2" t="n">
        <v>100</v>
      </c>
      <c r="EA996" s="2" t="n">
        <v>0</v>
      </c>
      <c r="EB996" s="2" t="n">
        <v>100</v>
      </c>
      <c r="EC996" s="2" t="n">
        <v>100</v>
      </c>
      <c r="ED996" s="2" t="n">
        <v>0</v>
      </c>
      <c r="EE996" s="2" t="n">
        <v>49.75</v>
      </c>
      <c r="EF996" s="2" t="n">
        <v>49.75</v>
      </c>
      <c r="EG996" s="2" t="n">
        <v>0</v>
      </c>
      <c r="EH996" s="2" t="n">
        <v>64.09</v>
      </c>
      <c r="EI996" s="2" t="n">
        <v>64.09</v>
      </c>
      <c r="EJ996" s="2" t="n">
        <v>0</v>
      </c>
      <c r="EK996" s="2" t="n">
        <v>72.62</v>
      </c>
      <c r="EL996" s="2" t="n">
        <v>72.62</v>
      </c>
      <c r="EM996" s="2" t="n">
        <v>0</v>
      </c>
      <c r="EN996" s="2" t="n">
        <v>86.08</v>
      </c>
      <c r="EO996" s="2" t="n">
        <v>86.08</v>
      </c>
      <c r="EP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16/08/2027</t>
        </is>
      </c>
      <c r="E997" s="2" t="inlineStr">
        <is>
          <t>19/07/2028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4.94</v>
      </c>
      <c r="CS997" s="2" t="n">
        <v>4.94</v>
      </c>
      <c r="CT997" s="2" t="n">
        <v>0</v>
      </c>
      <c r="CU997" s="2" t="n">
        <v>8.08</v>
      </c>
      <c r="CV997" s="2" t="n">
        <v>8.08</v>
      </c>
      <c r="CW997" s="2" t="n">
        <v>0</v>
      </c>
      <c r="CX997" s="2" t="n">
        <v>14.77</v>
      </c>
      <c r="CY997" s="2" t="n">
        <v>14.25</v>
      </c>
      <c r="CZ997" s="2" t="n">
        <v>0</v>
      </c>
      <c r="DA997" s="2" t="n">
        <v>18.76</v>
      </c>
      <c r="DB997" s="2" t="n">
        <v>18.76</v>
      </c>
      <c r="DC997" s="2" t="n">
        <v>0</v>
      </c>
      <c r="DD997" s="2" t="n">
        <v>23.88</v>
      </c>
      <c r="DE997" s="2" t="n">
        <v>23.88</v>
      </c>
      <c r="DF997" s="2" t="n">
        <v>0</v>
      </c>
      <c r="DG997" s="2" t="n">
        <v>35.64</v>
      </c>
      <c r="DH997" s="2" t="n">
        <v>31.38</v>
      </c>
      <c r="DI997" s="2" t="n">
        <v>0</v>
      </c>
      <c r="DJ997" s="2" t="n">
        <v>49.75</v>
      </c>
      <c r="DK997" s="2" t="n">
        <v>49.75</v>
      </c>
      <c r="DL997" s="2" t="n">
        <v>0</v>
      </c>
      <c r="DM997" s="2" t="n">
        <v>64.09</v>
      </c>
      <c r="DN997" s="2" t="n">
        <v>64.09</v>
      </c>
      <c r="DO997" s="2" t="n">
        <v>0</v>
      </c>
      <c r="DP997" s="2" t="n">
        <v>72.62</v>
      </c>
      <c r="DQ997" s="2" t="n">
        <v>72.62</v>
      </c>
      <c r="DR997" s="2" t="n">
        <v>0</v>
      </c>
      <c r="DS997" s="2" t="n">
        <v>86.08</v>
      </c>
      <c r="DT997" s="2" t="n">
        <v>86.08</v>
      </c>
      <c r="DU997" s="2" t="n">
        <v>0</v>
      </c>
      <c r="DV997" s="2" t="n">
        <v>94.61</v>
      </c>
      <c r="DW997" s="2" t="n">
        <v>94.61</v>
      </c>
      <c r="DX997" s="2" t="n">
        <v>0</v>
      </c>
      <c r="DY997" s="2" t="n">
        <v>100</v>
      </c>
      <c r="DZ997" s="2" t="n">
        <v>100</v>
      </c>
      <c r="EA997" s="2" t="n">
        <v>0</v>
      </c>
      <c r="EB997" s="2" t="n">
        <v>100</v>
      </c>
      <c r="EC997" s="2" t="n">
        <v>100</v>
      </c>
      <c r="ED997" s="2" t="n">
        <v>0</v>
      </c>
      <c r="EE997" s="2" t="n">
        <v>49.75</v>
      </c>
      <c r="EF997" s="2" t="n">
        <v>49.75</v>
      </c>
      <c r="EG997" s="2" t="n">
        <v>0</v>
      </c>
      <c r="EH997" s="2" t="n">
        <v>64.09</v>
      </c>
      <c r="EI997" s="2" t="n">
        <v>64.09</v>
      </c>
      <c r="EJ997" s="2" t="n">
        <v>0</v>
      </c>
      <c r="EK997" s="2" t="n">
        <v>72.62</v>
      </c>
      <c r="EL997" s="2" t="n">
        <v>72.62</v>
      </c>
      <c r="EM997" s="2" t="n">
        <v>0</v>
      </c>
      <c r="EN997" s="2" t="n">
        <v>86.08</v>
      </c>
      <c r="EO997" s="2" t="n">
        <v>86.08</v>
      </c>
      <c r="EP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16/08/2027</t>
        </is>
      </c>
      <c r="E998" s="2" t="inlineStr">
        <is>
          <t>19/07/2028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4.94</v>
      </c>
      <c r="CS998" s="2" t="n">
        <v>4.94</v>
      </c>
      <c r="CT998" s="2" t="n">
        <v>0</v>
      </c>
      <c r="CU998" s="2" t="n">
        <v>8.08</v>
      </c>
      <c r="CV998" s="2" t="n">
        <v>8.08</v>
      </c>
      <c r="CW998" s="2" t="n">
        <v>0</v>
      </c>
      <c r="CX998" s="2" t="n">
        <v>14.77</v>
      </c>
      <c r="CY998" s="2" t="n">
        <v>14.25</v>
      </c>
      <c r="CZ998" s="2" t="n">
        <v>0</v>
      </c>
      <c r="DA998" s="2" t="n">
        <v>18.76</v>
      </c>
      <c r="DB998" s="2" t="n">
        <v>18.76</v>
      </c>
      <c r="DC998" s="2" t="n">
        <v>0</v>
      </c>
      <c r="DD998" s="2" t="n">
        <v>23.88</v>
      </c>
      <c r="DE998" s="2" t="n">
        <v>23.88</v>
      </c>
      <c r="DF998" s="2" t="n">
        <v>0</v>
      </c>
      <c r="DG998" s="2" t="n">
        <v>35.64</v>
      </c>
      <c r="DH998" s="2" t="n">
        <v>31.38</v>
      </c>
      <c r="DI998" s="2" t="n">
        <v>0</v>
      </c>
      <c r="DJ998" s="2" t="n">
        <v>49.75</v>
      </c>
      <c r="DK998" s="2" t="n">
        <v>49.75</v>
      </c>
      <c r="DL998" s="2" t="n">
        <v>0</v>
      </c>
      <c r="DM998" s="2" t="n">
        <v>64.09</v>
      </c>
      <c r="DN998" s="2" t="n">
        <v>64.09</v>
      </c>
      <c r="DO998" s="2" t="n">
        <v>0</v>
      </c>
      <c r="DP998" s="2" t="n">
        <v>72.62</v>
      </c>
      <c r="DQ998" s="2" t="n">
        <v>72.62</v>
      </c>
      <c r="DR998" s="2" t="n">
        <v>0</v>
      </c>
      <c r="DS998" s="2" t="n">
        <v>86.08</v>
      </c>
      <c r="DT998" s="2" t="n">
        <v>86.08</v>
      </c>
      <c r="DU998" s="2" t="n">
        <v>0</v>
      </c>
      <c r="DV998" s="2" t="n">
        <v>94.61</v>
      </c>
      <c r="DW998" s="2" t="n">
        <v>94.61</v>
      </c>
      <c r="DX998" s="2" t="n">
        <v>0</v>
      </c>
      <c r="DY998" s="2" t="n">
        <v>100</v>
      </c>
      <c r="DZ998" s="2" t="n">
        <v>100</v>
      </c>
      <c r="EA998" s="2" t="n">
        <v>0</v>
      </c>
      <c r="EB998" s="2" t="n">
        <v>100</v>
      </c>
      <c r="EC998" s="2" t="n">
        <v>100</v>
      </c>
      <c r="ED998" s="2" t="n">
        <v>0</v>
      </c>
      <c r="EE998" s="2" t="n">
        <v>49.75</v>
      </c>
      <c r="EF998" s="2" t="n">
        <v>49.75</v>
      </c>
      <c r="EG998" s="2" t="n">
        <v>0</v>
      </c>
      <c r="EH998" s="2" t="n">
        <v>64.09</v>
      </c>
      <c r="EI998" s="2" t="n">
        <v>64.09</v>
      </c>
      <c r="EJ998" s="2" t="n">
        <v>0</v>
      </c>
      <c r="EK998" s="2" t="n">
        <v>72.62</v>
      </c>
      <c r="EL998" s="2" t="n">
        <v>72.62</v>
      </c>
      <c r="EM998" s="2" t="n">
        <v>0</v>
      </c>
      <c r="EN998" s="2" t="n">
        <v>86.08</v>
      </c>
      <c r="EO998" s="2" t="n">
        <v>86.08</v>
      </c>
      <c r="EP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16/08/2027</t>
        </is>
      </c>
      <c r="E999" s="2" t="inlineStr">
        <is>
          <t>19/07/2028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4.94</v>
      </c>
      <c r="CS999" s="2" t="n">
        <v>4.94</v>
      </c>
      <c r="CT999" s="2" t="n">
        <v>0</v>
      </c>
      <c r="CU999" s="2" t="n">
        <v>8.08</v>
      </c>
      <c r="CV999" s="2" t="n">
        <v>8.08</v>
      </c>
      <c r="CW999" s="2" t="n">
        <v>0</v>
      </c>
      <c r="CX999" s="2" t="n">
        <v>14.77</v>
      </c>
      <c r="CY999" s="2" t="n">
        <v>14.25</v>
      </c>
      <c r="CZ999" s="2" t="n">
        <v>0</v>
      </c>
      <c r="DA999" s="2" t="n">
        <v>18.76</v>
      </c>
      <c r="DB999" s="2" t="n">
        <v>18.76</v>
      </c>
      <c r="DC999" s="2" t="n">
        <v>0</v>
      </c>
      <c r="DD999" s="2" t="n">
        <v>23.88</v>
      </c>
      <c r="DE999" s="2" t="n">
        <v>23.88</v>
      </c>
      <c r="DF999" s="2" t="n">
        <v>0</v>
      </c>
      <c r="DG999" s="2" t="n">
        <v>35.64</v>
      </c>
      <c r="DH999" s="2" t="n">
        <v>31.38</v>
      </c>
      <c r="DI999" s="2" t="n">
        <v>0</v>
      </c>
      <c r="DJ999" s="2" t="n">
        <v>49.75</v>
      </c>
      <c r="DK999" s="2" t="n">
        <v>49.75</v>
      </c>
      <c r="DL999" s="2" t="n">
        <v>0</v>
      </c>
      <c r="DM999" s="2" t="n">
        <v>64.09</v>
      </c>
      <c r="DN999" s="2" t="n">
        <v>64.09</v>
      </c>
      <c r="DO999" s="2" t="n">
        <v>0</v>
      </c>
      <c r="DP999" s="2" t="n">
        <v>72.62</v>
      </c>
      <c r="DQ999" s="2" t="n">
        <v>72.62</v>
      </c>
      <c r="DR999" s="2" t="n">
        <v>0</v>
      </c>
      <c r="DS999" s="2" t="n">
        <v>86.08</v>
      </c>
      <c r="DT999" s="2" t="n">
        <v>86.08</v>
      </c>
      <c r="DU999" s="2" t="n">
        <v>0</v>
      </c>
      <c r="DV999" s="2" t="n">
        <v>94.61</v>
      </c>
      <c r="DW999" s="2" t="n">
        <v>94.61</v>
      </c>
      <c r="DX999" s="2" t="n">
        <v>0</v>
      </c>
      <c r="DY999" s="2" t="n">
        <v>100</v>
      </c>
      <c r="DZ999" s="2" t="n">
        <v>100</v>
      </c>
      <c r="EA999" s="2" t="n">
        <v>0</v>
      </c>
      <c r="EB999" s="2" t="n">
        <v>100</v>
      </c>
      <c r="EC999" s="2" t="n">
        <v>100</v>
      </c>
      <c r="ED999" s="2" t="n">
        <v>0</v>
      </c>
      <c r="EE999" s="2" t="n">
        <v>49.75</v>
      </c>
      <c r="EF999" s="2" t="n">
        <v>49.75</v>
      </c>
      <c r="EG999" s="2" t="n">
        <v>0</v>
      </c>
      <c r="EH999" s="2" t="n">
        <v>64.09</v>
      </c>
      <c r="EI999" s="2" t="n">
        <v>64.09</v>
      </c>
      <c r="EJ999" s="2" t="n">
        <v>0</v>
      </c>
      <c r="EK999" s="2" t="n">
        <v>72.62</v>
      </c>
      <c r="EL999" s="2" t="n">
        <v>72.62</v>
      </c>
      <c r="EM999" s="2" t="n">
        <v>0</v>
      </c>
      <c r="EN999" s="2" t="n">
        <v>86.08</v>
      </c>
      <c r="EO999" s="2" t="n">
        <v>86.08</v>
      </c>
      <c r="EP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16/08/2027</t>
        </is>
      </c>
      <c r="E1000" s="2" t="inlineStr">
        <is>
          <t>19/07/2028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4.94</v>
      </c>
      <c r="CS1000" s="2" t="n">
        <v>4.94</v>
      </c>
      <c r="CT1000" s="2" t="n">
        <v>0</v>
      </c>
      <c r="CU1000" s="2" t="n">
        <v>8.08</v>
      </c>
      <c r="CV1000" s="2" t="n">
        <v>8.08</v>
      </c>
      <c r="CW1000" s="2" t="n">
        <v>0</v>
      </c>
      <c r="CX1000" s="2" t="n">
        <v>14.77</v>
      </c>
      <c r="CY1000" s="2" t="n">
        <v>14.25</v>
      </c>
      <c r="CZ1000" s="2" t="n">
        <v>0</v>
      </c>
      <c r="DA1000" s="2" t="n">
        <v>18.76</v>
      </c>
      <c r="DB1000" s="2" t="n">
        <v>18.76</v>
      </c>
      <c r="DC1000" s="2" t="n">
        <v>0</v>
      </c>
      <c r="DD1000" s="2" t="n">
        <v>23.88</v>
      </c>
      <c r="DE1000" s="2" t="n">
        <v>23.88</v>
      </c>
      <c r="DF1000" s="2" t="n">
        <v>0</v>
      </c>
      <c r="DG1000" s="2" t="n">
        <v>35.64</v>
      </c>
      <c r="DH1000" s="2" t="n">
        <v>31.38</v>
      </c>
      <c r="DI1000" s="2" t="n">
        <v>0</v>
      </c>
      <c r="DJ1000" s="2" t="n">
        <v>49.75</v>
      </c>
      <c r="DK1000" s="2" t="n">
        <v>49.75</v>
      </c>
      <c r="DL1000" s="2" t="n">
        <v>0</v>
      </c>
      <c r="DM1000" s="2" t="n">
        <v>64.09</v>
      </c>
      <c r="DN1000" s="2" t="n">
        <v>64.09</v>
      </c>
      <c r="DO1000" s="2" t="n">
        <v>0</v>
      </c>
      <c r="DP1000" s="2" t="n">
        <v>72.62</v>
      </c>
      <c r="DQ1000" s="2" t="n">
        <v>72.62</v>
      </c>
      <c r="DR1000" s="2" t="n">
        <v>0</v>
      </c>
      <c r="DS1000" s="2" t="n">
        <v>86.08</v>
      </c>
      <c r="DT1000" s="2" t="n">
        <v>86.08</v>
      </c>
      <c r="DU1000" s="2" t="n">
        <v>0</v>
      </c>
      <c r="DV1000" s="2" t="n">
        <v>94.61</v>
      </c>
      <c r="DW1000" s="2" t="n">
        <v>94.61</v>
      </c>
      <c r="DX1000" s="2" t="n">
        <v>0</v>
      </c>
      <c r="DY1000" s="2" t="n">
        <v>100</v>
      </c>
      <c r="DZ1000" s="2" t="n">
        <v>100</v>
      </c>
      <c r="EA1000" s="2" t="n">
        <v>0</v>
      </c>
      <c r="EB1000" s="2" t="n">
        <v>100</v>
      </c>
      <c r="EC1000" s="2" t="n">
        <v>100</v>
      </c>
      <c r="ED1000" s="2" t="n">
        <v>0</v>
      </c>
      <c r="EE1000" s="2" t="n">
        <v>49.75</v>
      </c>
      <c r="EF1000" s="2" t="n">
        <v>49.75</v>
      </c>
      <c r="EG1000" s="2" t="n">
        <v>0</v>
      </c>
      <c r="EH1000" s="2" t="n">
        <v>64.09</v>
      </c>
      <c r="EI1000" s="2" t="n">
        <v>64.09</v>
      </c>
      <c r="EJ1000" s="2" t="n">
        <v>0</v>
      </c>
      <c r="EK1000" s="2" t="n">
        <v>72.62</v>
      </c>
      <c r="EL1000" s="2" t="n">
        <v>72.62</v>
      </c>
      <c r="EM1000" s="2" t="n">
        <v>0</v>
      </c>
      <c r="EN1000" s="2" t="n">
        <v>86.08</v>
      </c>
      <c r="EO1000" s="2" t="n">
        <v>86.08</v>
      </c>
      <c r="EP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16/08/2027</t>
        </is>
      </c>
      <c r="E1001" s="2" t="inlineStr">
        <is>
          <t>19/07/2028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4.94</v>
      </c>
      <c r="CS1001" s="2" t="n">
        <v>4.94</v>
      </c>
      <c r="CT1001" s="2" t="n">
        <v>0</v>
      </c>
      <c r="CU1001" s="2" t="n">
        <v>8.08</v>
      </c>
      <c r="CV1001" s="2" t="n">
        <v>8.08</v>
      </c>
      <c r="CW1001" s="2" t="n">
        <v>0</v>
      </c>
      <c r="CX1001" s="2" t="n">
        <v>14.77</v>
      </c>
      <c r="CY1001" s="2" t="n">
        <v>14.25</v>
      </c>
      <c r="CZ1001" s="2" t="n">
        <v>0</v>
      </c>
      <c r="DA1001" s="2" t="n">
        <v>18.76</v>
      </c>
      <c r="DB1001" s="2" t="n">
        <v>18.76</v>
      </c>
      <c r="DC1001" s="2" t="n">
        <v>0</v>
      </c>
      <c r="DD1001" s="2" t="n">
        <v>23.88</v>
      </c>
      <c r="DE1001" s="2" t="n">
        <v>23.88</v>
      </c>
      <c r="DF1001" s="2" t="n">
        <v>0</v>
      </c>
      <c r="DG1001" s="2" t="n">
        <v>35.64</v>
      </c>
      <c r="DH1001" s="2" t="n">
        <v>31.38</v>
      </c>
      <c r="DI1001" s="2" t="n">
        <v>0</v>
      </c>
      <c r="DJ1001" s="2" t="n">
        <v>49.75</v>
      </c>
      <c r="DK1001" s="2" t="n">
        <v>49.75</v>
      </c>
      <c r="DL1001" s="2" t="n">
        <v>0</v>
      </c>
      <c r="DM1001" s="2" t="n">
        <v>64.09</v>
      </c>
      <c r="DN1001" s="2" t="n">
        <v>64.09</v>
      </c>
      <c r="DO1001" s="2" t="n">
        <v>0</v>
      </c>
      <c r="DP1001" s="2" t="n">
        <v>72.62</v>
      </c>
      <c r="DQ1001" s="2" t="n">
        <v>72.62</v>
      </c>
      <c r="DR1001" s="2" t="n">
        <v>0</v>
      </c>
      <c r="DS1001" s="2" t="n">
        <v>86.08</v>
      </c>
      <c r="DT1001" s="2" t="n">
        <v>86.08</v>
      </c>
      <c r="DU1001" s="2" t="n">
        <v>0</v>
      </c>
      <c r="DV1001" s="2" t="n">
        <v>94.61</v>
      </c>
      <c r="DW1001" s="2" t="n">
        <v>94.61</v>
      </c>
      <c r="DX1001" s="2" t="n">
        <v>0</v>
      </c>
      <c r="DY1001" s="2" t="n">
        <v>100</v>
      </c>
      <c r="DZ1001" s="2" t="n">
        <v>100</v>
      </c>
      <c r="EA1001" s="2" t="n">
        <v>0</v>
      </c>
      <c r="EB1001" s="2" t="n">
        <v>100</v>
      </c>
      <c r="EC1001" s="2" t="n">
        <v>100</v>
      </c>
      <c r="ED1001" s="2" t="n">
        <v>0</v>
      </c>
      <c r="EE1001" s="2" t="n">
        <v>49.75</v>
      </c>
      <c r="EF1001" s="2" t="n">
        <v>49.75</v>
      </c>
      <c r="EG1001" s="2" t="n">
        <v>0</v>
      </c>
      <c r="EH1001" s="2" t="n">
        <v>64.09</v>
      </c>
      <c r="EI1001" s="2" t="n">
        <v>64.09</v>
      </c>
      <c r="EJ1001" s="2" t="n">
        <v>0</v>
      </c>
      <c r="EK1001" s="2" t="n">
        <v>72.62</v>
      </c>
      <c r="EL1001" s="2" t="n">
        <v>72.62</v>
      </c>
      <c r="EM1001" s="2" t="n">
        <v>0</v>
      </c>
      <c r="EN1001" s="2" t="n">
        <v>86.08</v>
      </c>
      <c r="EO1001" s="2" t="n">
        <v>86.08</v>
      </c>
      <c r="EP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16/08/2027</t>
        </is>
      </c>
      <c r="E1002" s="2" t="inlineStr">
        <is>
          <t>19/07/2028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4.76</v>
      </c>
      <c r="CS1002" s="2" t="n">
        <v>4.76</v>
      </c>
      <c r="CT1002" s="2" t="n">
        <v>0</v>
      </c>
      <c r="CU1002" s="2" t="n">
        <v>8.27</v>
      </c>
      <c r="CV1002" s="2" t="n">
        <v>8.27</v>
      </c>
      <c r="CW1002" s="2" t="n">
        <v>0</v>
      </c>
      <c r="CX1002" s="2" t="n">
        <v>14.99</v>
      </c>
      <c r="CY1002" s="2" t="n">
        <v>14.38</v>
      </c>
      <c r="CZ1002" s="2" t="n">
        <v>0</v>
      </c>
      <c r="DA1002" s="2" t="n">
        <v>19.12</v>
      </c>
      <c r="DB1002" s="2" t="n">
        <v>19.12</v>
      </c>
      <c r="DC1002" s="2" t="n">
        <v>0</v>
      </c>
      <c r="DD1002" s="2" t="n">
        <v>24.05</v>
      </c>
      <c r="DE1002" s="2" t="n">
        <v>24.05</v>
      </c>
      <c r="DF1002" s="2" t="n">
        <v>0</v>
      </c>
      <c r="DG1002" s="2" t="n">
        <v>37.79</v>
      </c>
      <c r="DH1002" s="2" t="n">
        <v>33.85</v>
      </c>
      <c r="DI1002" s="2" t="n">
        <v>0</v>
      </c>
      <c r="DJ1002" s="2" t="n">
        <v>51.57</v>
      </c>
      <c r="DK1002" s="2" t="n">
        <v>51.57</v>
      </c>
      <c r="DL1002" s="2" t="n">
        <v>0</v>
      </c>
      <c r="DM1002" s="2" t="n">
        <v>65.40000000000001</v>
      </c>
      <c r="DN1002" s="2" t="n">
        <v>65.40000000000001</v>
      </c>
      <c r="DO1002" s="2" t="n">
        <v>0</v>
      </c>
      <c r="DP1002" s="2" t="n">
        <v>73.62</v>
      </c>
      <c r="DQ1002" s="2" t="n">
        <v>73.62</v>
      </c>
      <c r="DR1002" s="2" t="n">
        <v>0</v>
      </c>
      <c r="DS1002" s="2" t="n">
        <v>86.59</v>
      </c>
      <c r="DT1002" s="2" t="n">
        <v>86.59</v>
      </c>
      <c r="DU1002" s="2" t="n">
        <v>0</v>
      </c>
      <c r="DV1002" s="2" t="n">
        <v>94.81</v>
      </c>
      <c r="DW1002" s="2" t="n">
        <v>94.81</v>
      </c>
      <c r="DX1002" s="2" t="n">
        <v>0</v>
      </c>
      <c r="DY1002" s="2" t="n">
        <v>100</v>
      </c>
      <c r="DZ1002" s="2" t="n">
        <v>100</v>
      </c>
      <c r="EA1002" s="2" t="n">
        <v>0</v>
      </c>
      <c r="EB1002" s="2" t="n">
        <v>100</v>
      </c>
      <c r="EC1002" s="2" t="n">
        <v>100</v>
      </c>
      <c r="ED1002" s="2" t="n">
        <v>0</v>
      </c>
      <c r="EE1002" s="2" t="n">
        <v>51.57</v>
      </c>
      <c r="EF1002" s="2" t="n">
        <v>51.57</v>
      </c>
      <c r="EG1002" s="2" t="n">
        <v>0</v>
      </c>
      <c r="EH1002" s="2" t="n">
        <v>65.40000000000001</v>
      </c>
      <c r="EI1002" s="2" t="n">
        <v>65.40000000000001</v>
      </c>
      <c r="EJ1002" s="2" t="n">
        <v>0</v>
      </c>
      <c r="EK1002" s="2" t="n">
        <v>73.62</v>
      </c>
      <c r="EL1002" s="2" t="n">
        <v>73.62</v>
      </c>
      <c r="EM1002" s="2" t="n">
        <v>0</v>
      </c>
      <c r="EN1002" s="2" t="n">
        <v>86.59</v>
      </c>
      <c r="EO1002" s="2" t="n">
        <v>86.59</v>
      </c>
      <c r="EP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16/08/2027</t>
        </is>
      </c>
      <c r="E1003" s="2" t="inlineStr">
        <is>
          <t>19/07/2028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4.94</v>
      </c>
      <c r="CS1003" s="2" t="n">
        <v>4.94</v>
      </c>
      <c r="CT1003" s="2" t="n">
        <v>0</v>
      </c>
      <c r="CU1003" s="2" t="n">
        <v>8.08</v>
      </c>
      <c r="CV1003" s="2" t="n">
        <v>8.08</v>
      </c>
      <c r="CW1003" s="2" t="n">
        <v>0</v>
      </c>
      <c r="CX1003" s="2" t="n">
        <v>14.77</v>
      </c>
      <c r="CY1003" s="2" t="n">
        <v>14.25</v>
      </c>
      <c r="CZ1003" s="2" t="n">
        <v>0</v>
      </c>
      <c r="DA1003" s="2" t="n">
        <v>18.76</v>
      </c>
      <c r="DB1003" s="2" t="n">
        <v>18.76</v>
      </c>
      <c r="DC1003" s="2" t="n">
        <v>0</v>
      </c>
      <c r="DD1003" s="2" t="n">
        <v>23.88</v>
      </c>
      <c r="DE1003" s="2" t="n">
        <v>23.88</v>
      </c>
      <c r="DF1003" s="2" t="n">
        <v>0</v>
      </c>
      <c r="DG1003" s="2" t="n">
        <v>35.64</v>
      </c>
      <c r="DH1003" s="2" t="n">
        <v>31.38</v>
      </c>
      <c r="DI1003" s="2" t="n">
        <v>0</v>
      </c>
      <c r="DJ1003" s="2" t="n">
        <v>49.75</v>
      </c>
      <c r="DK1003" s="2" t="n">
        <v>49.75</v>
      </c>
      <c r="DL1003" s="2" t="n">
        <v>0</v>
      </c>
      <c r="DM1003" s="2" t="n">
        <v>64.09</v>
      </c>
      <c r="DN1003" s="2" t="n">
        <v>64.09</v>
      </c>
      <c r="DO1003" s="2" t="n">
        <v>0</v>
      </c>
      <c r="DP1003" s="2" t="n">
        <v>72.62</v>
      </c>
      <c r="DQ1003" s="2" t="n">
        <v>72.62</v>
      </c>
      <c r="DR1003" s="2" t="n">
        <v>0</v>
      </c>
      <c r="DS1003" s="2" t="n">
        <v>86.08</v>
      </c>
      <c r="DT1003" s="2" t="n">
        <v>86.08</v>
      </c>
      <c r="DU1003" s="2" t="n">
        <v>0</v>
      </c>
      <c r="DV1003" s="2" t="n">
        <v>94.61</v>
      </c>
      <c r="DW1003" s="2" t="n">
        <v>94.61</v>
      </c>
      <c r="DX1003" s="2" t="n">
        <v>0</v>
      </c>
      <c r="DY1003" s="2" t="n">
        <v>100</v>
      </c>
      <c r="DZ1003" s="2" t="n">
        <v>100</v>
      </c>
      <c r="EA1003" s="2" t="n">
        <v>0</v>
      </c>
      <c r="EB1003" s="2" t="n">
        <v>100</v>
      </c>
      <c r="EC1003" s="2" t="n">
        <v>100</v>
      </c>
      <c r="ED1003" s="2" t="n">
        <v>0</v>
      </c>
      <c r="EE1003" s="2" t="n">
        <v>49.75</v>
      </c>
      <c r="EF1003" s="2" t="n">
        <v>49.75</v>
      </c>
      <c r="EG1003" s="2" t="n">
        <v>0</v>
      </c>
      <c r="EH1003" s="2" t="n">
        <v>64.09</v>
      </c>
      <c r="EI1003" s="2" t="n">
        <v>64.09</v>
      </c>
      <c r="EJ1003" s="2" t="n">
        <v>0</v>
      </c>
      <c r="EK1003" s="2" t="n">
        <v>72.62</v>
      </c>
      <c r="EL1003" s="2" t="n">
        <v>72.62</v>
      </c>
      <c r="EM1003" s="2" t="n">
        <v>0</v>
      </c>
      <c r="EN1003" s="2" t="n">
        <v>86.08</v>
      </c>
      <c r="EO1003" s="2" t="n">
        <v>86.08</v>
      </c>
      <c r="EP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16/08/2027</t>
        </is>
      </c>
      <c r="E1004" s="2" t="inlineStr">
        <is>
          <t>19/07/2028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4.94</v>
      </c>
      <c r="CS1004" s="2" t="n">
        <v>4.94</v>
      </c>
      <c r="CT1004" s="2" t="n">
        <v>0</v>
      </c>
      <c r="CU1004" s="2" t="n">
        <v>8.08</v>
      </c>
      <c r="CV1004" s="2" t="n">
        <v>8.08</v>
      </c>
      <c r="CW1004" s="2" t="n">
        <v>0</v>
      </c>
      <c r="CX1004" s="2" t="n">
        <v>14.77</v>
      </c>
      <c r="CY1004" s="2" t="n">
        <v>14.25</v>
      </c>
      <c r="CZ1004" s="2" t="n">
        <v>0</v>
      </c>
      <c r="DA1004" s="2" t="n">
        <v>18.76</v>
      </c>
      <c r="DB1004" s="2" t="n">
        <v>18.76</v>
      </c>
      <c r="DC1004" s="2" t="n">
        <v>0</v>
      </c>
      <c r="DD1004" s="2" t="n">
        <v>23.88</v>
      </c>
      <c r="DE1004" s="2" t="n">
        <v>23.88</v>
      </c>
      <c r="DF1004" s="2" t="n">
        <v>0</v>
      </c>
      <c r="DG1004" s="2" t="n">
        <v>35.64</v>
      </c>
      <c r="DH1004" s="2" t="n">
        <v>31.38</v>
      </c>
      <c r="DI1004" s="2" t="n">
        <v>0</v>
      </c>
      <c r="DJ1004" s="2" t="n">
        <v>49.75</v>
      </c>
      <c r="DK1004" s="2" t="n">
        <v>49.75</v>
      </c>
      <c r="DL1004" s="2" t="n">
        <v>0</v>
      </c>
      <c r="DM1004" s="2" t="n">
        <v>64.09</v>
      </c>
      <c r="DN1004" s="2" t="n">
        <v>64.09</v>
      </c>
      <c r="DO1004" s="2" t="n">
        <v>0</v>
      </c>
      <c r="DP1004" s="2" t="n">
        <v>72.62</v>
      </c>
      <c r="DQ1004" s="2" t="n">
        <v>72.62</v>
      </c>
      <c r="DR1004" s="2" t="n">
        <v>0</v>
      </c>
      <c r="DS1004" s="2" t="n">
        <v>86.08</v>
      </c>
      <c r="DT1004" s="2" t="n">
        <v>86.08</v>
      </c>
      <c r="DU1004" s="2" t="n">
        <v>0</v>
      </c>
      <c r="DV1004" s="2" t="n">
        <v>94.61</v>
      </c>
      <c r="DW1004" s="2" t="n">
        <v>94.61</v>
      </c>
      <c r="DX1004" s="2" t="n">
        <v>0</v>
      </c>
      <c r="DY1004" s="2" t="n">
        <v>100</v>
      </c>
      <c r="DZ1004" s="2" t="n">
        <v>100</v>
      </c>
      <c r="EA1004" s="2" t="n">
        <v>0</v>
      </c>
      <c r="EB1004" s="2" t="n">
        <v>100</v>
      </c>
      <c r="EC1004" s="2" t="n">
        <v>100</v>
      </c>
      <c r="ED1004" s="2" t="n">
        <v>0</v>
      </c>
      <c r="EE1004" s="2" t="n">
        <v>49.75</v>
      </c>
      <c r="EF1004" s="2" t="n">
        <v>49.75</v>
      </c>
      <c r="EG1004" s="2" t="n">
        <v>0</v>
      </c>
      <c r="EH1004" s="2" t="n">
        <v>64.09</v>
      </c>
      <c r="EI1004" s="2" t="n">
        <v>64.09</v>
      </c>
      <c r="EJ1004" s="2" t="n">
        <v>0</v>
      </c>
      <c r="EK1004" s="2" t="n">
        <v>72.62</v>
      </c>
      <c r="EL1004" s="2" t="n">
        <v>72.62</v>
      </c>
      <c r="EM1004" s="2" t="n">
        <v>0</v>
      </c>
      <c r="EN1004" s="2" t="n">
        <v>86.08</v>
      </c>
      <c r="EO1004" s="2" t="n">
        <v>86.08</v>
      </c>
      <c r="EP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16/08/2027</t>
        </is>
      </c>
      <c r="E1005" s="2" t="inlineStr">
        <is>
          <t>19/07/2028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4.94</v>
      </c>
      <c r="CS1005" s="2" t="n">
        <v>4.94</v>
      </c>
      <c r="CT1005" s="2" t="n">
        <v>0</v>
      </c>
      <c r="CU1005" s="2" t="n">
        <v>8.08</v>
      </c>
      <c r="CV1005" s="2" t="n">
        <v>8.08</v>
      </c>
      <c r="CW1005" s="2" t="n">
        <v>0</v>
      </c>
      <c r="CX1005" s="2" t="n">
        <v>14.77</v>
      </c>
      <c r="CY1005" s="2" t="n">
        <v>14.25</v>
      </c>
      <c r="CZ1005" s="2" t="n">
        <v>0</v>
      </c>
      <c r="DA1005" s="2" t="n">
        <v>18.76</v>
      </c>
      <c r="DB1005" s="2" t="n">
        <v>18.76</v>
      </c>
      <c r="DC1005" s="2" t="n">
        <v>0</v>
      </c>
      <c r="DD1005" s="2" t="n">
        <v>23.88</v>
      </c>
      <c r="DE1005" s="2" t="n">
        <v>23.88</v>
      </c>
      <c r="DF1005" s="2" t="n">
        <v>0</v>
      </c>
      <c r="DG1005" s="2" t="n">
        <v>35.64</v>
      </c>
      <c r="DH1005" s="2" t="n">
        <v>31.38</v>
      </c>
      <c r="DI1005" s="2" t="n">
        <v>0</v>
      </c>
      <c r="DJ1005" s="2" t="n">
        <v>49.75</v>
      </c>
      <c r="DK1005" s="2" t="n">
        <v>49.75</v>
      </c>
      <c r="DL1005" s="2" t="n">
        <v>0</v>
      </c>
      <c r="DM1005" s="2" t="n">
        <v>64.09</v>
      </c>
      <c r="DN1005" s="2" t="n">
        <v>64.09</v>
      </c>
      <c r="DO1005" s="2" t="n">
        <v>0</v>
      </c>
      <c r="DP1005" s="2" t="n">
        <v>72.62</v>
      </c>
      <c r="DQ1005" s="2" t="n">
        <v>72.62</v>
      </c>
      <c r="DR1005" s="2" t="n">
        <v>0</v>
      </c>
      <c r="DS1005" s="2" t="n">
        <v>86.08</v>
      </c>
      <c r="DT1005" s="2" t="n">
        <v>86.08</v>
      </c>
      <c r="DU1005" s="2" t="n">
        <v>0</v>
      </c>
      <c r="DV1005" s="2" t="n">
        <v>94.61</v>
      </c>
      <c r="DW1005" s="2" t="n">
        <v>94.61</v>
      </c>
      <c r="DX1005" s="2" t="n">
        <v>0</v>
      </c>
      <c r="DY1005" s="2" t="n">
        <v>100</v>
      </c>
      <c r="DZ1005" s="2" t="n">
        <v>100</v>
      </c>
      <c r="EA1005" s="2" t="n">
        <v>0</v>
      </c>
      <c r="EB1005" s="2" t="n">
        <v>100</v>
      </c>
      <c r="EC1005" s="2" t="n">
        <v>100</v>
      </c>
      <c r="ED1005" s="2" t="n">
        <v>0</v>
      </c>
      <c r="EE1005" s="2" t="n">
        <v>49.75</v>
      </c>
      <c r="EF1005" s="2" t="n">
        <v>49.75</v>
      </c>
      <c r="EG1005" s="2" t="n">
        <v>0</v>
      </c>
      <c r="EH1005" s="2" t="n">
        <v>64.09</v>
      </c>
      <c r="EI1005" s="2" t="n">
        <v>64.09</v>
      </c>
      <c r="EJ1005" s="2" t="n">
        <v>0</v>
      </c>
      <c r="EK1005" s="2" t="n">
        <v>72.62</v>
      </c>
      <c r="EL1005" s="2" t="n">
        <v>72.62</v>
      </c>
      <c r="EM1005" s="2" t="n">
        <v>0</v>
      </c>
      <c r="EN1005" s="2" t="n">
        <v>86.08</v>
      </c>
      <c r="EO1005" s="2" t="n">
        <v>86.08</v>
      </c>
      <c r="EP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16/08/2027</t>
        </is>
      </c>
      <c r="E1006" s="2" t="inlineStr">
        <is>
          <t>19/07/2028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4.94</v>
      </c>
      <c r="CS1006" s="2" t="n">
        <v>4.94</v>
      </c>
      <c r="CT1006" s="2" t="n">
        <v>0</v>
      </c>
      <c r="CU1006" s="2" t="n">
        <v>8.08</v>
      </c>
      <c r="CV1006" s="2" t="n">
        <v>8.08</v>
      </c>
      <c r="CW1006" s="2" t="n">
        <v>0</v>
      </c>
      <c r="CX1006" s="2" t="n">
        <v>14.77</v>
      </c>
      <c r="CY1006" s="2" t="n">
        <v>14.25</v>
      </c>
      <c r="CZ1006" s="2" t="n">
        <v>0</v>
      </c>
      <c r="DA1006" s="2" t="n">
        <v>18.76</v>
      </c>
      <c r="DB1006" s="2" t="n">
        <v>18.76</v>
      </c>
      <c r="DC1006" s="2" t="n">
        <v>0</v>
      </c>
      <c r="DD1006" s="2" t="n">
        <v>23.88</v>
      </c>
      <c r="DE1006" s="2" t="n">
        <v>23.88</v>
      </c>
      <c r="DF1006" s="2" t="n">
        <v>0</v>
      </c>
      <c r="DG1006" s="2" t="n">
        <v>35.64</v>
      </c>
      <c r="DH1006" s="2" t="n">
        <v>31.38</v>
      </c>
      <c r="DI1006" s="2" t="n">
        <v>0</v>
      </c>
      <c r="DJ1006" s="2" t="n">
        <v>49.75</v>
      </c>
      <c r="DK1006" s="2" t="n">
        <v>49.75</v>
      </c>
      <c r="DL1006" s="2" t="n">
        <v>0</v>
      </c>
      <c r="DM1006" s="2" t="n">
        <v>64.09</v>
      </c>
      <c r="DN1006" s="2" t="n">
        <v>64.09</v>
      </c>
      <c r="DO1006" s="2" t="n">
        <v>0</v>
      </c>
      <c r="DP1006" s="2" t="n">
        <v>72.62</v>
      </c>
      <c r="DQ1006" s="2" t="n">
        <v>72.62</v>
      </c>
      <c r="DR1006" s="2" t="n">
        <v>0</v>
      </c>
      <c r="DS1006" s="2" t="n">
        <v>86.08</v>
      </c>
      <c r="DT1006" s="2" t="n">
        <v>86.08</v>
      </c>
      <c r="DU1006" s="2" t="n">
        <v>0</v>
      </c>
      <c r="DV1006" s="2" t="n">
        <v>94.61</v>
      </c>
      <c r="DW1006" s="2" t="n">
        <v>94.61</v>
      </c>
      <c r="DX1006" s="2" t="n">
        <v>0</v>
      </c>
      <c r="DY1006" s="2" t="n">
        <v>100</v>
      </c>
      <c r="DZ1006" s="2" t="n">
        <v>100</v>
      </c>
      <c r="EA1006" s="2" t="n">
        <v>0</v>
      </c>
      <c r="EB1006" s="2" t="n">
        <v>100</v>
      </c>
      <c r="EC1006" s="2" t="n">
        <v>100</v>
      </c>
      <c r="ED1006" s="2" t="n">
        <v>0</v>
      </c>
      <c r="EE1006" s="2" t="n">
        <v>49.75</v>
      </c>
      <c r="EF1006" s="2" t="n">
        <v>49.75</v>
      </c>
      <c r="EG1006" s="2" t="n">
        <v>0</v>
      </c>
      <c r="EH1006" s="2" t="n">
        <v>64.09</v>
      </c>
      <c r="EI1006" s="2" t="n">
        <v>64.09</v>
      </c>
      <c r="EJ1006" s="2" t="n">
        <v>0</v>
      </c>
      <c r="EK1006" s="2" t="n">
        <v>72.62</v>
      </c>
      <c r="EL1006" s="2" t="n">
        <v>72.62</v>
      </c>
      <c r="EM1006" s="2" t="n">
        <v>0</v>
      </c>
      <c r="EN1006" s="2" t="n">
        <v>86.08</v>
      </c>
      <c r="EO1006" s="2" t="n">
        <v>86.08</v>
      </c>
      <c r="EP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16/08/2027</t>
        </is>
      </c>
      <c r="E1007" s="2" t="inlineStr">
        <is>
          <t>19/07/2028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4.7</v>
      </c>
      <c r="CS1007" s="2" t="n">
        <v>4.7</v>
      </c>
      <c r="CT1007" s="2" t="n">
        <v>0</v>
      </c>
      <c r="CU1007" s="2" t="n">
        <v>7.69</v>
      </c>
      <c r="CV1007" s="2" t="n">
        <v>7.69</v>
      </c>
      <c r="CW1007" s="2" t="n">
        <v>0</v>
      </c>
      <c r="CX1007" s="2" t="n">
        <v>14.74</v>
      </c>
      <c r="CY1007" s="2" t="n">
        <v>13.97</v>
      </c>
      <c r="CZ1007" s="2" t="n">
        <v>0</v>
      </c>
      <c r="DA1007" s="2" t="n">
        <v>19.23</v>
      </c>
      <c r="DB1007" s="2" t="n">
        <v>19.23</v>
      </c>
      <c r="DC1007" s="2" t="n">
        <v>0</v>
      </c>
      <c r="DD1007" s="2" t="n">
        <v>23.85</v>
      </c>
      <c r="DE1007" s="2" t="n">
        <v>23.85</v>
      </c>
      <c r="DF1007" s="2" t="n">
        <v>0</v>
      </c>
      <c r="DG1007" s="2" t="n">
        <v>38.46</v>
      </c>
      <c r="DH1007" s="2" t="n">
        <v>34.62</v>
      </c>
      <c r="DI1007" s="2" t="n">
        <v>0</v>
      </c>
      <c r="DJ1007" s="2" t="n">
        <v>52.14</v>
      </c>
      <c r="DK1007" s="2" t="n">
        <v>52.14</v>
      </c>
      <c r="DL1007" s="2" t="n">
        <v>0</v>
      </c>
      <c r="DM1007" s="2" t="n">
        <v>65.81</v>
      </c>
      <c r="DN1007" s="2" t="n">
        <v>65.81</v>
      </c>
      <c r="DO1007" s="2" t="n">
        <v>0</v>
      </c>
      <c r="DP1007" s="2" t="n">
        <v>73.93000000000001</v>
      </c>
      <c r="DQ1007" s="2" t="n">
        <v>73.93000000000001</v>
      </c>
      <c r="DR1007" s="2" t="n">
        <v>0</v>
      </c>
      <c r="DS1007" s="2" t="n">
        <v>86.75</v>
      </c>
      <c r="DT1007" s="2" t="n">
        <v>86.75</v>
      </c>
      <c r="DU1007" s="2" t="n">
        <v>0</v>
      </c>
      <c r="DV1007" s="2" t="n">
        <v>94.87</v>
      </c>
      <c r="DW1007" s="2" t="n">
        <v>94.87</v>
      </c>
      <c r="DX1007" s="2" t="n">
        <v>0</v>
      </c>
      <c r="DY1007" s="2" t="n">
        <v>100</v>
      </c>
      <c r="DZ1007" s="2" t="n">
        <v>100</v>
      </c>
      <c r="EA1007" s="2" t="n">
        <v>0</v>
      </c>
      <c r="EB1007" s="2" t="n">
        <v>100</v>
      </c>
      <c r="EC1007" s="2" t="n">
        <v>100</v>
      </c>
      <c r="ED1007" s="2" t="n">
        <v>0</v>
      </c>
      <c r="EE1007" s="2" t="n">
        <v>52.14</v>
      </c>
      <c r="EF1007" s="2" t="n">
        <v>52.14</v>
      </c>
      <c r="EG1007" s="2" t="n">
        <v>0</v>
      </c>
      <c r="EH1007" s="2" t="n">
        <v>65.81</v>
      </c>
      <c r="EI1007" s="2" t="n">
        <v>65.81</v>
      </c>
      <c r="EJ1007" s="2" t="n">
        <v>0</v>
      </c>
      <c r="EK1007" s="2" t="n">
        <v>73.93000000000001</v>
      </c>
      <c r="EL1007" s="2" t="n">
        <v>73.93000000000001</v>
      </c>
      <c r="EM1007" s="2" t="n">
        <v>0</v>
      </c>
      <c r="EN1007" s="2" t="n">
        <v>86.75</v>
      </c>
      <c r="EO1007" s="2" t="n">
        <v>86.75</v>
      </c>
      <c r="EP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16/08/2027</t>
        </is>
      </c>
      <c r="E1008" s="2" t="inlineStr">
        <is>
          <t>19/07/2028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4.7</v>
      </c>
      <c r="CS1008" s="2" t="n">
        <v>4.7</v>
      </c>
      <c r="CT1008" s="2" t="n">
        <v>0</v>
      </c>
      <c r="CU1008" s="2" t="n">
        <v>7.69</v>
      </c>
      <c r="CV1008" s="2" t="n">
        <v>7.69</v>
      </c>
      <c r="CW1008" s="2" t="n">
        <v>0</v>
      </c>
      <c r="CX1008" s="2" t="n">
        <v>14.74</v>
      </c>
      <c r="CY1008" s="2" t="n">
        <v>13.97</v>
      </c>
      <c r="CZ1008" s="2" t="n">
        <v>0</v>
      </c>
      <c r="DA1008" s="2" t="n">
        <v>19.23</v>
      </c>
      <c r="DB1008" s="2" t="n">
        <v>19.23</v>
      </c>
      <c r="DC1008" s="2" t="n">
        <v>0</v>
      </c>
      <c r="DD1008" s="2" t="n">
        <v>23.85</v>
      </c>
      <c r="DE1008" s="2" t="n">
        <v>23.85</v>
      </c>
      <c r="DF1008" s="2" t="n">
        <v>0</v>
      </c>
      <c r="DG1008" s="2" t="n">
        <v>38.46</v>
      </c>
      <c r="DH1008" s="2" t="n">
        <v>34.62</v>
      </c>
      <c r="DI1008" s="2" t="n">
        <v>0</v>
      </c>
      <c r="DJ1008" s="2" t="n">
        <v>52.14</v>
      </c>
      <c r="DK1008" s="2" t="n">
        <v>52.14</v>
      </c>
      <c r="DL1008" s="2" t="n">
        <v>0</v>
      </c>
      <c r="DM1008" s="2" t="n">
        <v>65.81</v>
      </c>
      <c r="DN1008" s="2" t="n">
        <v>65.81</v>
      </c>
      <c r="DO1008" s="2" t="n">
        <v>0</v>
      </c>
      <c r="DP1008" s="2" t="n">
        <v>73.93000000000001</v>
      </c>
      <c r="DQ1008" s="2" t="n">
        <v>73.93000000000001</v>
      </c>
      <c r="DR1008" s="2" t="n">
        <v>0</v>
      </c>
      <c r="DS1008" s="2" t="n">
        <v>86.75</v>
      </c>
      <c r="DT1008" s="2" t="n">
        <v>86.75</v>
      </c>
      <c r="DU1008" s="2" t="n">
        <v>0</v>
      </c>
      <c r="DV1008" s="2" t="n">
        <v>94.87</v>
      </c>
      <c r="DW1008" s="2" t="n">
        <v>94.87</v>
      </c>
      <c r="DX1008" s="2" t="n">
        <v>0</v>
      </c>
      <c r="DY1008" s="2" t="n">
        <v>100</v>
      </c>
      <c r="DZ1008" s="2" t="n">
        <v>100</v>
      </c>
      <c r="EA1008" s="2" t="n">
        <v>0</v>
      </c>
      <c r="EB1008" s="2" t="n">
        <v>100</v>
      </c>
      <c r="EC1008" s="2" t="n">
        <v>100</v>
      </c>
      <c r="ED1008" s="2" t="n">
        <v>0</v>
      </c>
      <c r="EE1008" s="2" t="n">
        <v>52.14</v>
      </c>
      <c r="EF1008" s="2" t="n">
        <v>52.14</v>
      </c>
      <c r="EG1008" s="2" t="n">
        <v>0</v>
      </c>
      <c r="EH1008" s="2" t="n">
        <v>65.81</v>
      </c>
      <c r="EI1008" s="2" t="n">
        <v>65.81</v>
      </c>
      <c r="EJ1008" s="2" t="n">
        <v>0</v>
      </c>
      <c r="EK1008" s="2" t="n">
        <v>73.93000000000001</v>
      </c>
      <c r="EL1008" s="2" t="n">
        <v>73.93000000000001</v>
      </c>
      <c r="EM1008" s="2" t="n">
        <v>0</v>
      </c>
      <c r="EN1008" s="2" t="n">
        <v>86.75</v>
      </c>
      <c r="EO1008" s="2" t="n">
        <v>86.75</v>
      </c>
      <c r="EP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16/08/2027</t>
        </is>
      </c>
      <c r="E1009" s="2" t="inlineStr">
        <is>
          <t>19/07/2028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4.7</v>
      </c>
      <c r="CS1009" s="2" t="n">
        <v>4.7</v>
      </c>
      <c r="CT1009" s="2" t="n">
        <v>0</v>
      </c>
      <c r="CU1009" s="2" t="n">
        <v>7.69</v>
      </c>
      <c r="CV1009" s="2" t="n">
        <v>7.69</v>
      </c>
      <c r="CW1009" s="2" t="n">
        <v>0</v>
      </c>
      <c r="CX1009" s="2" t="n">
        <v>14.74</v>
      </c>
      <c r="CY1009" s="2" t="n">
        <v>13.97</v>
      </c>
      <c r="CZ1009" s="2" t="n">
        <v>0</v>
      </c>
      <c r="DA1009" s="2" t="n">
        <v>19.23</v>
      </c>
      <c r="DB1009" s="2" t="n">
        <v>19.23</v>
      </c>
      <c r="DC1009" s="2" t="n">
        <v>0</v>
      </c>
      <c r="DD1009" s="2" t="n">
        <v>23.85</v>
      </c>
      <c r="DE1009" s="2" t="n">
        <v>23.85</v>
      </c>
      <c r="DF1009" s="2" t="n">
        <v>0</v>
      </c>
      <c r="DG1009" s="2" t="n">
        <v>38.46</v>
      </c>
      <c r="DH1009" s="2" t="n">
        <v>34.62</v>
      </c>
      <c r="DI1009" s="2" t="n">
        <v>0</v>
      </c>
      <c r="DJ1009" s="2" t="n">
        <v>52.14</v>
      </c>
      <c r="DK1009" s="2" t="n">
        <v>52.14</v>
      </c>
      <c r="DL1009" s="2" t="n">
        <v>0</v>
      </c>
      <c r="DM1009" s="2" t="n">
        <v>65.81</v>
      </c>
      <c r="DN1009" s="2" t="n">
        <v>65.81</v>
      </c>
      <c r="DO1009" s="2" t="n">
        <v>0</v>
      </c>
      <c r="DP1009" s="2" t="n">
        <v>73.93000000000001</v>
      </c>
      <c r="DQ1009" s="2" t="n">
        <v>73.93000000000001</v>
      </c>
      <c r="DR1009" s="2" t="n">
        <v>0</v>
      </c>
      <c r="DS1009" s="2" t="n">
        <v>86.75</v>
      </c>
      <c r="DT1009" s="2" t="n">
        <v>86.75</v>
      </c>
      <c r="DU1009" s="2" t="n">
        <v>0</v>
      </c>
      <c r="DV1009" s="2" t="n">
        <v>94.87</v>
      </c>
      <c r="DW1009" s="2" t="n">
        <v>94.87</v>
      </c>
      <c r="DX1009" s="2" t="n">
        <v>0</v>
      </c>
      <c r="DY1009" s="2" t="n">
        <v>100</v>
      </c>
      <c r="DZ1009" s="2" t="n">
        <v>100</v>
      </c>
      <c r="EA1009" s="2" t="n">
        <v>0</v>
      </c>
      <c r="EB1009" s="2" t="n">
        <v>100</v>
      </c>
      <c r="EC1009" s="2" t="n">
        <v>100</v>
      </c>
      <c r="ED1009" s="2" t="n">
        <v>0</v>
      </c>
      <c r="EE1009" s="2" t="n">
        <v>52.14</v>
      </c>
      <c r="EF1009" s="2" t="n">
        <v>52.14</v>
      </c>
      <c r="EG1009" s="2" t="n">
        <v>0</v>
      </c>
      <c r="EH1009" s="2" t="n">
        <v>65.81</v>
      </c>
      <c r="EI1009" s="2" t="n">
        <v>65.81</v>
      </c>
      <c r="EJ1009" s="2" t="n">
        <v>0</v>
      </c>
      <c r="EK1009" s="2" t="n">
        <v>73.93000000000001</v>
      </c>
      <c r="EL1009" s="2" t="n">
        <v>73.93000000000001</v>
      </c>
      <c r="EM1009" s="2" t="n">
        <v>0</v>
      </c>
      <c r="EN1009" s="2" t="n">
        <v>86.75</v>
      </c>
      <c r="EO1009" s="2" t="n">
        <v>86.75</v>
      </c>
      <c r="EP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16/08/2027</t>
        </is>
      </c>
      <c r="E1010" s="2" t="inlineStr">
        <is>
          <t>19/07/2028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4.7</v>
      </c>
      <c r="CS1010" s="2" t="n">
        <v>4.7</v>
      </c>
      <c r="CT1010" s="2" t="n">
        <v>0</v>
      </c>
      <c r="CU1010" s="2" t="n">
        <v>7.69</v>
      </c>
      <c r="CV1010" s="2" t="n">
        <v>7.69</v>
      </c>
      <c r="CW1010" s="2" t="n">
        <v>0</v>
      </c>
      <c r="CX1010" s="2" t="n">
        <v>14.74</v>
      </c>
      <c r="CY1010" s="2" t="n">
        <v>13.97</v>
      </c>
      <c r="CZ1010" s="2" t="n">
        <v>0</v>
      </c>
      <c r="DA1010" s="2" t="n">
        <v>19.23</v>
      </c>
      <c r="DB1010" s="2" t="n">
        <v>19.23</v>
      </c>
      <c r="DC1010" s="2" t="n">
        <v>0</v>
      </c>
      <c r="DD1010" s="2" t="n">
        <v>23.85</v>
      </c>
      <c r="DE1010" s="2" t="n">
        <v>23.85</v>
      </c>
      <c r="DF1010" s="2" t="n">
        <v>0</v>
      </c>
      <c r="DG1010" s="2" t="n">
        <v>38.46</v>
      </c>
      <c r="DH1010" s="2" t="n">
        <v>34.62</v>
      </c>
      <c r="DI1010" s="2" t="n">
        <v>0</v>
      </c>
      <c r="DJ1010" s="2" t="n">
        <v>52.14</v>
      </c>
      <c r="DK1010" s="2" t="n">
        <v>52.14</v>
      </c>
      <c r="DL1010" s="2" t="n">
        <v>0</v>
      </c>
      <c r="DM1010" s="2" t="n">
        <v>65.81</v>
      </c>
      <c r="DN1010" s="2" t="n">
        <v>65.81</v>
      </c>
      <c r="DO1010" s="2" t="n">
        <v>0</v>
      </c>
      <c r="DP1010" s="2" t="n">
        <v>73.93000000000001</v>
      </c>
      <c r="DQ1010" s="2" t="n">
        <v>73.93000000000001</v>
      </c>
      <c r="DR1010" s="2" t="n">
        <v>0</v>
      </c>
      <c r="DS1010" s="2" t="n">
        <v>86.75</v>
      </c>
      <c r="DT1010" s="2" t="n">
        <v>86.75</v>
      </c>
      <c r="DU1010" s="2" t="n">
        <v>0</v>
      </c>
      <c r="DV1010" s="2" t="n">
        <v>94.87</v>
      </c>
      <c r="DW1010" s="2" t="n">
        <v>94.87</v>
      </c>
      <c r="DX1010" s="2" t="n">
        <v>0</v>
      </c>
      <c r="DY1010" s="2" t="n">
        <v>100</v>
      </c>
      <c r="DZ1010" s="2" t="n">
        <v>100</v>
      </c>
      <c r="EA1010" s="2" t="n">
        <v>0</v>
      </c>
      <c r="EB1010" s="2" t="n">
        <v>100</v>
      </c>
      <c r="EC1010" s="2" t="n">
        <v>100</v>
      </c>
      <c r="ED1010" s="2" t="n">
        <v>0</v>
      </c>
      <c r="EE1010" s="2" t="n">
        <v>52.14</v>
      </c>
      <c r="EF1010" s="2" t="n">
        <v>52.14</v>
      </c>
      <c r="EG1010" s="2" t="n">
        <v>0</v>
      </c>
      <c r="EH1010" s="2" t="n">
        <v>65.81</v>
      </c>
      <c r="EI1010" s="2" t="n">
        <v>65.81</v>
      </c>
      <c r="EJ1010" s="2" t="n">
        <v>0</v>
      </c>
      <c r="EK1010" s="2" t="n">
        <v>73.93000000000001</v>
      </c>
      <c r="EL1010" s="2" t="n">
        <v>73.93000000000001</v>
      </c>
      <c r="EM1010" s="2" t="n">
        <v>0</v>
      </c>
      <c r="EN1010" s="2" t="n">
        <v>86.75</v>
      </c>
      <c r="EO1010" s="2" t="n">
        <v>86.75</v>
      </c>
      <c r="EP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16/08/2027</t>
        </is>
      </c>
      <c r="E1011" s="2" t="inlineStr">
        <is>
          <t>19/07/2028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4.7</v>
      </c>
      <c r="CS1011" s="2" t="n">
        <v>4.7</v>
      </c>
      <c r="CT1011" s="2" t="n">
        <v>0</v>
      </c>
      <c r="CU1011" s="2" t="n">
        <v>7.69</v>
      </c>
      <c r="CV1011" s="2" t="n">
        <v>7.69</v>
      </c>
      <c r="CW1011" s="2" t="n">
        <v>0</v>
      </c>
      <c r="CX1011" s="2" t="n">
        <v>14.74</v>
      </c>
      <c r="CY1011" s="2" t="n">
        <v>13.97</v>
      </c>
      <c r="CZ1011" s="2" t="n">
        <v>0</v>
      </c>
      <c r="DA1011" s="2" t="n">
        <v>19.23</v>
      </c>
      <c r="DB1011" s="2" t="n">
        <v>19.23</v>
      </c>
      <c r="DC1011" s="2" t="n">
        <v>0</v>
      </c>
      <c r="DD1011" s="2" t="n">
        <v>23.85</v>
      </c>
      <c r="DE1011" s="2" t="n">
        <v>23.85</v>
      </c>
      <c r="DF1011" s="2" t="n">
        <v>0</v>
      </c>
      <c r="DG1011" s="2" t="n">
        <v>38.46</v>
      </c>
      <c r="DH1011" s="2" t="n">
        <v>34.62</v>
      </c>
      <c r="DI1011" s="2" t="n">
        <v>0</v>
      </c>
      <c r="DJ1011" s="2" t="n">
        <v>52.14</v>
      </c>
      <c r="DK1011" s="2" t="n">
        <v>52.14</v>
      </c>
      <c r="DL1011" s="2" t="n">
        <v>0</v>
      </c>
      <c r="DM1011" s="2" t="n">
        <v>65.81</v>
      </c>
      <c r="DN1011" s="2" t="n">
        <v>65.81</v>
      </c>
      <c r="DO1011" s="2" t="n">
        <v>0</v>
      </c>
      <c r="DP1011" s="2" t="n">
        <v>73.93000000000001</v>
      </c>
      <c r="DQ1011" s="2" t="n">
        <v>73.93000000000001</v>
      </c>
      <c r="DR1011" s="2" t="n">
        <v>0</v>
      </c>
      <c r="DS1011" s="2" t="n">
        <v>86.75</v>
      </c>
      <c r="DT1011" s="2" t="n">
        <v>86.75</v>
      </c>
      <c r="DU1011" s="2" t="n">
        <v>0</v>
      </c>
      <c r="DV1011" s="2" t="n">
        <v>94.87</v>
      </c>
      <c r="DW1011" s="2" t="n">
        <v>94.87</v>
      </c>
      <c r="DX1011" s="2" t="n">
        <v>0</v>
      </c>
      <c r="DY1011" s="2" t="n">
        <v>100</v>
      </c>
      <c r="DZ1011" s="2" t="n">
        <v>100</v>
      </c>
      <c r="EA1011" s="2" t="n">
        <v>0</v>
      </c>
      <c r="EB1011" s="2" t="n">
        <v>100</v>
      </c>
      <c r="EC1011" s="2" t="n">
        <v>100</v>
      </c>
      <c r="ED1011" s="2" t="n">
        <v>0</v>
      </c>
      <c r="EE1011" s="2" t="n">
        <v>52.14</v>
      </c>
      <c r="EF1011" s="2" t="n">
        <v>52.14</v>
      </c>
      <c r="EG1011" s="2" t="n">
        <v>0</v>
      </c>
      <c r="EH1011" s="2" t="n">
        <v>65.81</v>
      </c>
      <c r="EI1011" s="2" t="n">
        <v>65.81</v>
      </c>
      <c r="EJ1011" s="2" t="n">
        <v>0</v>
      </c>
      <c r="EK1011" s="2" t="n">
        <v>73.93000000000001</v>
      </c>
      <c r="EL1011" s="2" t="n">
        <v>73.93000000000001</v>
      </c>
      <c r="EM1011" s="2" t="n">
        <v>0</v>
      </c>
      <c r="EN1011" s="2" t="n">
        <v>86.75</v>
      </c>
      <c r="EO1011" s="2" t="n">
        <v>86.75</v>
      </c>
      <c r="EP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16/08/2027</t>
        </is>
      </c>
      <c r="E1012" s="2" t="inlineStr">
        <is>
          <t>19/07/2028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4.94</v>
      </c>
      <c r="CS1012" s="2" t="n">
        <v>4.94</v>
      </c>
      <c r="CT1012" s="2" t="n">
        <v>0</v>
      </c>
      <c r="CU1012" s="2" t="n">
        <v>10.68</v>
      </c>
      <c r="CV1012" s="2" t="n">
        <v>10.68</v>
      </c>
      <c r="CW1012" s="2" t="n">
        <v>0</v>
      </c>
      <c r="CX1012" s="2" t="n">
        <v>16.07</v>
      </c>
      <c r="CY1012" s="2" t="n">
        <v>16.07</v>
      </c>
      <c r="CZ1012" s="2" t="n">
        <v>0</v>
      </c>
      <c r="DA1012" s="2" t="n">
        <v>18.76</v>
      </c>
      <c r="DB1012" s="2" t="n">
        <v>18.76</v>
      </c>
      <c r="DC1012" s="2" t="n">
        <v>0</v>
      </c>
      <c r="DD1012" s="2" t="n">
        <v>24.93</v>
      </c>
      <c r="DE1012" s="2" t="n">
        <v>24.93</v>
      </c>
      <c r="DF1012" s="2" t="n">
        <v>0</v>
      </c>
      <c r="DG1012" s="2" t="n">
        <v>35.64</v>
      </c>
      <c r="DH1012" s="2" t="n">
        <v>31.38</v>
      </c>
      <c r="DI1012" s="2" t="n">
        <v>0</v>
      </c>
      <c r="DJ1012" s="2" t="n">
        <v>49.75</v>
      </c>
      <c r="DK1012" s="2" t="n">
        <v>49.75</v>
      </c>
      <c r="DL1012" s="2" t="n">
        <v>0</v>
      </c>
      <c r="DM1012" s="2" t="n">
        <v>64.09</v>
      </c>
      <c r="DN1012" s="2" t="n">
        <v>64.09</v>
      </c>
      <c r="DO1012" s="2" t="n">
        <v>0</v>
      </c>
      <c r="DP1012" s="2" t="n">
        <v>72.62</v>
      </c>
      <c r="DQ1012" s="2" t="n">
        <v>72.62</v>
      </c>
      <c r="DR1012" s="2" t="n">
        <v>0</v>
      </c>
      <c r="DS1012" s="2" t="n">
        <v>86.08</v>
      </c>
      <c r="DT1012" s="2" t="n">
        <v>86.08</v>
      </c>
      <c r="DU1012" s="2" t="n">
        <v>0</v>
      </c>
      <c r="DV1012" s="2" t="n">
        <v>94.61</v>
      </c>
      <c r="DW1012" s="2" t="n">
        <v>94.61</v>
      </c>
      <c r="DX1012" s="2" t="n">
        <v>0</v>
      </c>
      <c r="DY1012" s="2" t="n">
        <v>100</v>
      </c>
      <c r="DZ1012" s="2" t="n">
        <v>100</v>
      </c>
      <c r="EA1012" s="2" t="n">
        <v>0</v>
      </c>
      <c r="EB1012" s="2" t="n">
        <v>100</v>
      </c>
      <c r="EC1012" s="2" t="n">
        <v>100</v>
      </c>
      <c r="ED1012" s="2" t="n">
        <v>0</v>
      </c>
      <c r="EE1012" s="2" t="n">
        <v>49.75</v>
      </c>
      <c r="EF1012" s="2" t="n">
        <v>49.75</v>
      </c>
      <c r="EG1012" s="2" t="n">
        <v>0</v>
      </c>
      <c r="EH1012" s="2" t="n">
        <v>64.09</v>
      </c>
      <c r="EI1012" s="2" t="n">
        <v>64.09</v>
      </c>
      <c r="EJ1012" s="2" t="n">
        <v>0</v>
      </c>
      <c r="EK1012" s="2" t="n">
        <v>72.62</v>
      </c>
      <c r="EL1012" s="2" t="n">
        <v>72.62</v>
      </c>
      <c r="EM1012" s="2" t="n">
        <v>0</v>
      </c>
      <c r="EN1012" s="2" t="n">
        <v>86.08</v>
      </c>
      <c r="EO1012" s="2" t="n">
        <v>86.08</v>
      </c>
      <c r="EP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16/08/2027</t>
        </is>
      </c>
      <c r="E1013" s="2" t="inlineStr">
        <is>
          <t>19/07/2028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4.7</v>
      </c>
      <c r="CS1013" s="2" t="n">
        <v>4.7</v>
      </c>
      <c r="CT1013" s="2" t="n">
        <v>0</v>
      </c>
      <c r="CU1013" s="2" t="n">
        <v>7.69</v>
      </c>
      <c r="CV1013" s="2" t="n">
        <v>7.69</v>
      </c>
      <c r="CW1013" s="2" t="n">
        <v>0</v>
      </c>
      <c r="CX1013" s="2" t="n">
        <v>14.74</v>
      </c>
      <c r="CY1013" s="2" t="n">
        <v>13.97</v>
      </c>
      <c r="CZ1013" s="2" t="n">
        <v>0</v>
      </c>
      <c r="DA1013" s="2" t="n">
        <v>19.23</v>
      </c>
      <c r="DB1013" s="2" t="n">
        <v>19.23</v>
      </c>
      <c r="DC1013" s="2" t="n">
        <v>0</v>
      </c>
      <c r="DD1013" s="2" t="n">
        <v>23.85</v>
      </c>
      <c r="DE1013" s="2" t="n">
        <v>23.85</v>
      </c>
      <c r="DF1013" s="2" t="n">
        <v>0</v>
      </c>
      <c r="DG1013" s="2" t="n">
        <v>38.46</v>
      </c>
      <c r="DH1013" s="2" t="n">
        <v>34.62</v>
      </c>
      <c r="DI1013" s="2" t="n">
        <v>0</v>
      </c>
      <c r="DJ1013" s="2" t="n">
        <v>52.14</v>
      </c>
      <c r="DK1013" s="2" t="n">
        <v>52.14</v>
      </c>
      <c r="DL1013" s="2" t="n">
        <v>0</v>
      </c>
      <c r="DM1013" s="2" t="n">
        <v>65.81</v>
      </c>
      <c r="DN1013" s="2" t="n">
        <v>65.81</v>
      </c>
      <c r="DO1013" s="2" t="n">
        <v>0</v>
      </c>
      <c r="DP1013" s="2" t="n">
        <v>73.93000000000001</v>
      </c>
      <c r="DQ1013" s="2" t="n">
        <v>73.93000000000001</v>
      </c>
      <c r="DR1013" s="2" t="n">
        <v>0</v>
      </c>
      <c r="DS1013" s="2" t="n">
        <v>86.75</v>
      </c>
      <c r="DT1013" s="2" t="n">
        <v>86.75</v>
      </c>
      <c r="DU1013" s="2" t="n">
        <v>0</v>
      </c>
      <c r="DV1013" s="2" t="n">
        <v>94.87</v>
      </c>
      <c r="DW1013" s="2" t="n">
        <v>94.87</v>
      </c>
      <c r="DX1013" s="2" t="n">
        <v>0</v>
      </c>
      <c r="DY1013" s="2" t="n">
        <v>100</v>
      </c>
      <c r="DZ1013" s="2" t="n">
        <v>100</v>
      </c>
      <c r="EA1013" s="2" t="n">
        <v>0</v>
      </c>
      <c r="EB1013" s="2" t="n">
        <v>100</v>
      </c>
      <c r="EC1013" s="2" t="n">
        <v>100</v>
      </c>
      <c r="ED1013" s="2" t="n">
        <v>0</v>
      </c>
      <c r="EE1013" s="2" t="n">
        <v>52.14</v>
      </c>
      <c r="EF1013" s="2" t="n">
        <v>52.14</v>
      </c>
      <c r="EG1013" s="2" t="n">
        <v>0</v>
      </c>
      <c r="EH1013" s="2" t="n">
        <v>65.81</v>
      </c>
      <c r="EI1013" s="2" t="n">
        <v>65.81</v>
      </c>
      <c r="EJ1013" s="2" t="n">
        <v>0</v>
      </c>
      <c r="EK1013" s="2" t="n">
        <v>73.93000000000001</v>
      </c>
      <c r="EL1013" s="2" t="n">
        <v>73.93000000000001</v>
      </c>
      <c r="EM1013" s="2" t="n">
        <v>0</v>
      </c>
      <c r="EN1013" s="2" t="n">
        <v>86.75</v>
      </c>
      <c r="EO1013" s="2" t="n">
        <v>86.75</v>
      </c>
      <c r="EP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16/08/2027</t>
        </is>
      </c>
      <c r="E1014" s="2" t="inlineStr">
        <is>
          <t>19/07/2028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4.7</v>
      </c>
      <c r="CS1014" s="2" t="n">
        <v>4.7</v>
      </c>
      <c r="CT1014" s="2" t="n">
        <v>0</v>
      </c>
      <c r="CU1014" s="2" t="n">
        <v>7.69</v>
      </c>
      <c r="CV1014" s="2" t="n">
        <v>7.69</v>
      </c>
      <c r="CW1014" s="2" t="n">
        <v>0</v>
      </c>
      <c r="CX1014" s="2" t="n">
        <v>14.74</v>
      </c>
      <c r="CY1014" s="2" t="n">
        <v>13.97</v>
      </c>
      <c r="CZ1014" s="2" t="n">
        <v>0</v>
      </c>
      <c r="DA1014" s="2" t="n">
        <v>19.23</v>
      </c>
      <c r="DB1014" s="2" t="n">
        <v>19.23</v>
      </c>
      <c r="DC1014" s="2" t="n">
        <v>0</v>
      </c>
      <c r="DD1014" s="2" t="n">
        <v>23.85</v>
      </c>
      <c r="DE1014" s="2" t="n">
        <v>23.85</v>
      </c>
      <c r="DF1014" s="2" t="n">
        <v>0</v>
      </c>
      <c r="DG1014" s="2" t="n">
        <v>38.46</v>
      </c>
      <c r="DH1014" s="2" t="n">
        <v>34.62</v>
      </c>
      <c r="DI1014" s="2" t="n">
        <v>0</v>
      </c>
      <c r="DJ1014" s="2" t="n">
        <v>52.14</v>
      </c>
      <c r="DK1014" s="2" t="n">
        <v>52.14</v>
      </c>
      <c r="DL1014" s="2" t="n">
        <v>0</v>
      </c>
      <c r="DM1014" s="2" t="n">
        <v>65.81</v>
      </c>
      <c r="DN1014" s="2" t="n">
        <v>65.81</v>
      </c>
      <c r="DO1014" s="2" t="n">
        <v>0</v>
      </c>
      <c r="DP1014" s="2" t="n">
        <v>73.93000000000001</v>
      </c>
      <c r="DQ1014" s="2" t="n">
        <v>73.93000000000001</v>
      </c>
      <c r="DR1014" s="2" t="n">
        <v>0</v>
      </c>
      <c r="DS1014" s="2" t="n">
        <v>86.75</v>
      </c>
      <c r="DT1014" s="2" t="n">
        <v>86.75</v>
      </c>
      <c r="DU1014" s="2" t="n">
        <v>0</v>
      </c>
      <c r="DV1014" s="2" t="n">
        <v>94.87</v>
      </c>
      <c r="DW1014" s="2" t="n">
        <v>94.87</v>
      </c>
      <c r="DX1014" s="2" t="n">
        <v>0</v>
      </c>
      <c r="DY1014" s="2" t="n">
        <v>100</v>
      </c>
      <c r="DZ1014" s="2" t="n">
        <v>100</v>
      </c>
      <c r="EA1014" s="2" t="n">
        <v>0</v>
      </c>
      <c r="EB1014" s="2" t="n">
        <v>100</v>
      </c>
      <c r="EC1014" s="2" t="n">
        <v>100</v>
      </c>
      <c r="ED1014" s="2" t="n">
        <v>0</v>
      </c>
      <c r="EE1014" s="2" t="n">
        <v>52.14</v>
      </c>
      <c r="EF1014" s="2" t="n">
        <v>52.14</v>
      </c>
      <c r="EG1014" s="2" t="n">
        <v>0</v>
      </c>
      <c r="EH1014" s="2" t="n">
        <v>65.81</v>
      </c>
      <c r="EI1014" s="2" t="n">
        <v>65.81</v>
      </c>
      <c r="EJ1014" s="2" t="n">
        <v>0</v>
      </c>
      <c r="EK1014" s="2" t="n">
        <v>73.93000000000001</v>
      </c>
      <c r="EL1014" s="2" t="n">
        <v>73.93000000000001</v>
      </c>
      <c r="EM1014" s="2" t="n">
        <v>0</v>
      </c>
      <c r="EN1014" s="2" t="n">
        <v>86.75</v>
      </c>
      <c r="EO1014" s="2" t="n">
        <v>86.75</v>
      </c>
      <c r="EP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16/08/2027</t>
        </is>
      </c>
      <c r="E1015" s="2" t="inlineStr">
        <is>
          <t>19/07/2028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4.7</v>
      </c>
      <c r="CS1015" s="2" t="n">
        <v>4.7</v>
      </c>
      <c r="CT1015" s="2" t="n">
        <v>0</v>
      </c>
      <c r="CU1015" s="2" t="n">
        <v>7.69</v>
      </c>
      <c r="CV1015" s="2" t="n">
        <v>7.69</v>
      </c>
      <c r="CW1015" s="2" t="n">
        <v>0</v>
      </c>
      <c r="CX1015" s="2" t="n">
        <v>14.74</v>
      </c>
      <c r="CY1015" s="2" t="n">
        <v>13.97</v>
      </c>
      <c r="CZ1015" s="2" t="n">
        <v>0</v>
      </c>
      <c r="DA1015" s="2" t="n">
        <v>19.23</v>
      </c>
      <c r="DB1015" s="2" t="n">
        <v>19.23</v>
      </c>
      <c r="DC1015" s="2" t="n">
        <v>0</v>
      </c>
      <c r="DD1015" s="2" t="n">
        <v>23.85</v>
      </c>
      <c r="DE1015" s="2" t="n">
        <v>23.85</v>
      </c>
      <c r="DF1015" s="2" t="n">
        <v>0</v>
      </c>
      <c r="DG1015" s="2" t="n">
        <v>38.46</v>
      </c>
      <c r="DH1015" s="2" t="n">
        <v>34.62</v>
      </c>
      <c r="DI1015" s="2" t="n">
        <v>0</v>
      </c>
      <c r="DJ1015" s="2" t="n">
        <v>52.14</v>
      </c>
      <c r="DK1015" s="2" t="n">
        <v>52.14</v>
      </c>
      <c r="DL1015" s="2" t="n">
        <v>0</v>
      </c>
      <c r="DM1015" s="2" t="n">
        <v>65.81</v>
      </c>
      <c r="DN1015" s="2" t="n">
        <v>65.81</v>
      </c>
      <c r="DO1015" s="2" t="n">
        <v>0</v>
      </c>
      <c r="DP1015" s="2" t="n">
        <v>73.93000000000001</v>
      </c>
      <c r="DQ1015" s="2" t="n">
        <v>73.93000000000001</v>
      </c>
      <c r="DR1015" s="2" t="n">
        <v>0</v>
      </c>
      <c r="DS1015" s="2" t="n">
        <v>86.75</v>
      </c>
      <c r="DT1015" s="2" t="n">
        <v>86.75</v>
      </c>
      <c r="DU1015" s="2" t="n">
        <v>0</v>
      </c>
      <c r="DV1015" s="2" t="n">
        <v>94.87</v>
      </c>
      <c r="DW1015" s="2" t="n">
        <v>94.87</v>
      </c>
      <c r="DX1015" s="2" t="n">
        <v>0</v>
      </c>
      <c r="DY1015" s="2" t="n">
        <v>100</v>
      </c>
      <c r="DZ1015" s="2" t="n">
        <v>100</v>
      </c>
      <c r="EA1015" s="2" t="n">
        <v>0</v>
      </c>
      <c r="EB1015" s="2" t="n">
        <v>100</v>
      </c>
      <c r="EC1015" s="2" t="n">
        <v>100</v>
      </c>
      <c r="ED1015" s="2" t="n">
        <v>0</v>
      </c>
      <c r="EE1015" s="2" t="n">
        <v>52.14</v>
      </c>
      <c r="EF1015" s="2" t="n">
        <v>52.14</v>
      </c>
      <c r="EG1015" s="2" t="n">
        <v>0</v>
      </c>
      <c r="EH1015" s="2" t="n">
        <v>65.81</v>
      </c>
      <c r="EI1015" s="2" t="n">
        <v>65.81</v>
      </c>
      <c r="EJ1015" s="2" t="n">
        <v>0</v>
      </c>
      <c r="EK1015" s="2" t="n">
        <v>73.93000000000001</v>
      </c>
      <c r="EL1015" s="2" t="n">
        <v>73.93000000000001</v>
      </c>
      <c r="EM1015" s="2" t="n">
        <v>0</v>
      </c>
      <c r="EN1015" s="2" t="n">
        <v>86.75</v>
      </c>
      <c r="EO1015" s="2" t="n">
        <v>86.75</v>
      </c>
      <c r="EP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01/08/2028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0.65</v>
      </c>
      <c r="AP1016" s="2" t="n">
        <v>0</v>
      </c>
      <c r="AQ1016" s="2" t="n">
        <v>0</v>
      </c>
      <c r="AR1016" s="2" t="n">
        <v>0.1</v>
      </c>
      <c r="AS1016" s="2" t="n">
        <v>0</v>
      </c>
      <c r="AT1016" s="2" t="n">
        <v>0</v>
      </c>
      <c r="AU1016" s="2" t="n">
        <v>0.1</v>
      </c>
      <c r="AV1016" s="2" t="n">
        <v>1.14</v>
      </c>
      <c r="AW1016" s="2" t="n">
        <v>1.14</v>
      </c>
      <c r="AX1016" s="2" t="n">
        <v>0.66</v>
      </c>
      <c r="AY1016" s="2" t="n">
        <v>2.72</v>
      </c>
      <c r="AZ1016" s="2" t="n">
        <v>2.72</v>
      </c>
      <c r="BA1016" s="2" t="n">
        <v>2.58</v>
      </c>
      <c r="BB1016" s="2" t="n">
        <v>3.3</v>
      </c>
      <c r="BC1016" s="2" t="n">
        <v>3.3</v>
      </c>
      <c r="BD1016" s="2" t="n">
        <v>3.47</v>
      </c>
      <c r="BE1016" s="2" t="n">
        <v>5.57</v>
      </c>
      <c r="BF1016" s="2" t="n">
        <v>5.57</v>
      </c>
      <c r="BG1016" s="2" t="n">
        <v>5.94</v>
      </c>
      <c r="BH1016" s="2" t="n">
        <v>5.94</v>
      </c>
      <c r="BI1016" s="2" t="n">
        <v>5.94</v>
      </c>
      <c r="BJ1016" s="2" t="n">
        <v>5.94</v>
      </c>
      <c r="BK1016" s="2" t="n">
        <v>5.94</v>
      </c>
      <c r="BL1016" s="2" t="n">
        <v>5.94</v>
      </c>
      <c r="BM1016" s="2" t="n">
        <v>5.94</v>
      </c>
      <c r="BN1016" s="2" t="n">
        <v>5.94</v>
      </c>
      <c r="BO1016" s="2" t="n">
        <v>5.94</v>
      </c>
      <c r="BP1016" s="2" t="n">
        <v>5.94</v>
      </c>
      <c r="BQ1016" s="2" t="n">
        <v>5.94</v>
      </c>
      <c r="BR1016" s="2" t="n">
        <v>5.94</v>
      </c>
      <c r="BS1016" s="2" t="n">
        <v>5.94</v>
      </c>
      <c r="BT1016" s="2" t="n">
        <v>5.94</v>
      </c>
      <c r="BU1016" s="2" t="n">
        <v>5.94</v>
      </c>
      <c r="BV1016" s="2" t="n">
        <v>5.94</v>
      </c>
      <c r="BW1016" s="2" t="n">
        <v>5.94</v>
      </c>
      <c r="BX1016" s="2" t="n">
        <v>5.94</v>
      </c>
      <c r="BY1016" s="2" t="n">
        <v>5.94</v>
      </c>
      <c r="BZ1016" s="2" t="n">
        <v>5.94</v>
      </c>
      <c r="CA1016" s="2" t="n">
        <v>5.94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8.75</v>
      </c>
      <c r="CG1016" s="2" t="n">
        <v>8.640000000000001</v>
      </c>
      <c r="CH1016" s="2" t="n">
        <v>5.94</v>
      </c>
      <c r="CI1016" s="2" t="n">
        <v>11.45</v>
      </c>
      <c r="CJ1016" s="2" t="n">
        <v>11.45</v>
      </c>
      <c r="CK1016" s="2" t="n">
        <v>5.94</v>
      </c>
      <c r="CL1016" s="2" t="n">
        <v>13.02</v>
      </c>
      <c r="CM1016" s="2" t="n">
        <v>13.02</v>
      </c>
      <c r="CN1016" s="2" t="n">
        <v>5.94</v>
      </c>
      <c r="CO1016" s="2" t="n">
        <v>16.66</v>
      </c>
      <c r="CP1016" s="2" t="n">
        <v>16.66</v>
      </c>
      <c r="CQ1016" s="2" t="n">
        <v>5.94</v>
      </c>
      <c r="CR1016" s="2" t="n">
        <v>20.62</v>
      </c>
      <c r="CS1016" s="2" t="n">
        <v>20.62</v>
      </c>
      <c r="CT1016" s="2" t="n">
        <v>5.94</v>
      </c>
      <c r="CU1016" s="2" t="n">
        <v>24.8</v>
      </c>
      <c r="CV1016" s="2" t="n">
        <v>25.27</v>
      </c>
      <c r="CW1016" s="2" t="n">
        <v>5.94</v>
      </c>
      <c r="CX1016" s="2" t="n">
        <v>36.69</v>
      </c>
      <c r="CY1016" s="2" t="n">
        <v>35.74</v>
      </c>
      <c r="CZ1016" s="2" t="n">
        <v>5.94</v>
      </c>
      <c r="DA1016" s="2" t="n">
        <v>50.11</v>
      </c>
      <c r="DB1016" s="2" t="n">
        <v>50.35</v>
      </c>
      <c r="DC1016" s="2" t="n">
        <v>5.94</v>
      </c>
      <c r="DD1016" s="2" t="n">
        <v>56.39</v>
      </c>
      <c r="DE1016" s="2" t="n">
        <v>56.49</v>
      </c>
      <c r="DF1016" s="2" t="n">
        <v>5.94</v>
      </c>
      <c r="DG1016" s="2" t="n">
        <v>67.83</v>
      </c>
      <c r="DH1016" s="2" t="n">
        <v>67.67</v>
      </c>
      <c r="DI1016" s="2" t="n">
        <v>5.94</v>
      </c>
      <c r="DJ1016" s="2" t="n">
        <v>85.83</v>
      </c>
      <c r="DK1016" s="2" t="n">
        <v>86.08</v>
      </c>
      <c r="DL1016" s="2" t="n">
        <v>5.94</v>
      </c>
      <c r="DM1016" s="2" t="n">
        <v>93.43000000000001</v>
      </c>
      <c r="DN1016" s="2" t="n">
        <v>93.56</v>
      </c>
      <c r="DO1016" s="2" t="n">
        <v>5.94</v>
      </c>
      <c r="DP1016" s="2" t="n">
        <v>95.03</v>
      </c>
      <c r="DQ1016" s="2" t="n">
        <v>95.03</v>
      </c>
      <c r="DR1016" s="2" t="n">
        <v>5.94</v>
      </c>
      <c r="DS1016" s="2" t="n">
        <v>97.19</v>
      </c>
      <c r="DT1016" s="2" t="n">
        <v>97.19</v>
      </c>
      <c r="DU1016" s="2" t="n">
        <v>5.94</v>
      </c>
      <c r="DV1016" s="2" t="n">
        <v>99.18000000000001</v>
      </c>
      <c r="DW1016" s="2" t="n">
        <v>99.18000000000001</v>
      </c>
      <c r="DX1016" s="2" t="n">
        <v>5.94</v>
      </c>
      <c r="DY1016" s="2" t="n">
        <v>99.97</v>
      </c>
      <c r="DZ1016" s="2" t="n">
        <v>99.97</v>
      </c>
      <c r="EA1016" s="2" t="n">
        <v>5.94</v>
      </c>
      <c r="EB1016" s="2" t="n">
        <v>100</v>
      </c>
      <c r="EC1016" s="2" t="n">
        <v>100</v>
      </c>
      <c r="ED1016" s="2" t="n">
        <v>5.94</v>
      </c>
      <c r="EE1016" s="2" t="n">
        <v>85.83</v>
      </c>
      <c r="EF1016" s="2" t="n">
        <v>86.08</v>
      </c>
      <c r="EG1016" s="2" t="n">
        <v>5.94</v>
      </c>
      <c r="EH1016" s="2" t="n">
        <v>93.43000000000001</v>
      </c>
      <c r="EI1016" s="2" t="n">
        <v>93.56</v>
      </c>
      <c r="EJ1016" s="2" t="n">
        <v>5.94</v>
      </c>
      <c r="EK1016" s="2" t="n">
        <v>95.03</v>
      </c>
      <c r="EL1016" s="2" t="n">
        <v>95.03</v>
      </c>
      <c r="EM1016" s="2" t="n">
        <v>5.94</v>
      </c>
      <c r="EN1016" s="2" t="n">
        <v>97.19</v>
      </c>
      <c r="EO1016" s="2" t="n">
        <v>97.19</v>
      </c>
      <c r="EP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07/04/2027</t>
        </is>
      </c>
      <c r="E1017" s="2" t="inlineStr">
        <is>
          <t>01/08/2028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4.63</v>
      </c>
      <c r="CG1017" s="2" t="n">
        <v>4.45</v>
      </c>
      <c r="CH1017" s="2" t="n">
        <v>0</v>
      </c>
      <c r="CI1017" s="2" t="n">
        <v>8.56</v>
      </c>
      <c r="CJ1017" s="2" t="n">
        <v>8.56</v>
      </c>
      <c r="CK1017" s="2" t="n">
        <v>0</v>
      </c>
      <c r="CL1017" s="2" t="n">
        <v>10.47</v>
      </c>
      <c r="CM1017" s="2" t="n">
        <v>10.47</v>
      </c>
      <c r="CN1017" s="2" t="n">
        <v>0</v>
      </c>
      <c r="CO1017" s="2" t="n">
        <v>15.99</v>
      </c>
      <c r="CP1017" s="2" t="n">
        <v>15.99</v>
      </c>
      <c r="CQ1017" s="2" t="n">
        <v>0</v>
      </c>
      <c r="CR1017" s="2" t="n">
        <v>22.29</v>
      </c>
      <c r="CS1017" s="2" t="n">
        <v>22.29</v>
      </c>
      <c r="CT1017" s="2" t="n">
        <v>0</v>
      </c>
      <c r="CU1017" s="2" t="n">
        <v>29.3</v>
      </c>
      <c r="CV1017" s="2" t="n">
        <v>30.11</v>
      </c>
      <c r="CW1017" s="2" t="n">
        <v>0</v>
      </c>
      <c r="CX1017" s="2" t="n">
        <v>44.35</v>
      </c>
      <c r="CY1017" s="2" t="n">
        <v>42.74</v>
      </c>
      <c r="CZ1017" s="2" t="n">
        <v>0</v>
      </c>
      <c r="DA1017" s="2" t="n">
        <v>53.16</v>
      </c>
      <c r="DB1017" s="2" t="n">
        <v>53.57</v>
      </c>
      <c r="DC1017" s="2" t="n">
        <v>0</v>
      </c>
      <c r="DD1017" s="2" t="n">
        <v>58.01</v>
      </c>
      <c r="DE1017" s="2" t="n">
        <v>58.19</v>
      </c>
      <c r="DF1017" s="2" t="n">
        <v>0</v>
      </c>
      <c r="DG1017" s="2" t="n">
        <v>67.68000000000001</v>
      </c>
      <c r="DH1017" s="2" t="n">
        <v>67.43000000000001</v>
      </c>
      <c r="DI1017" s="2" t="n">
        <v>0</v>
      </c>
      <c r="DJ1017" s="2" t="n">
        <v>79.19</v>
      </c>
      <c r="DK1017" s="2" t="n">
        <v>79.59</v>
      </c>
      <c r="DL1017" s="2" t="n">
        <v>0</v>
      </c>
      <c r="DM1017" s="2" t="n">
        <v>89.48</v>
      </c>
      <c r="DN1017" s="2" t="n">
        <v>89.69</v>
      </c>
      <c r="DO1017" s="2" t="n">
        <v>0</v>
      </c>
      <c r="DP1017" s="2" t="n">
        <v>92.02</v>
      </c>
      <c r="DQ1017" s="2" t="n">
        <v>92.02</v>
      </c>
      <c r="DR1017" s="2" t="n">
        <v>0</v>
      </c>
      <c r="DS1017" s="2" t="n">
        <v>95.52</v>
      </c>
      <c r="DT1017" s="2" t="n">
        <v>95.52</v>
      </c>
      <c r="DU1017" s="2" t="n">
        <v>0</v>
      </c>
      <c r="DV1017" s="2" t="n">
        <v>98.70999999999999</v>
      </c>
      <c r="DW1017" s="2" t="n">
        <v>98.70999999999999</v>
      </c>
      <c r="DX1017" s="2" t="n">
        <v>0</v>
      </c>
      <c r="DY1017" s="2" t="n">
        <v>99.95</v>
      </c>
      <c r="DZ1017" s="2" t="n">
        <v>99.95</v>
      </c>
      <c r="EA1017" s="2" t="n">
        <v>0</v>
      </c>
      <c r="EB1017" s="2" t="n">
        <v>100</v>
      </c>
      <c r="EC1017" s="2" t="n">
        <v>100</v>
      </c>
      <c r="ED1017" s="2" t="n">
        <v>0</v>
      </c>
      <c r="EE1017" s="2" t="n">
        <v>79.19</v>
      </c>
      <c r="EF1017" s="2" t="n">
        <v>79.59</v>
      </c>
      <c r="EG1017" s="2" t="n">
        <v>0</v>
      </c>
      <c r="EH1017" s="2" t="n">
        <v>89.48</v>
      </c>
      <c r="EI1017" s="2" t="n">
        <v>89.69</v>
      </c>
      <c r="EJ1017" s="2" t="n">
        <v>0</v>
      </c>
      <c r="EK1017" s="2" t="n">
        <v>92.02</v>
      </c>
      <c r="EL1017" s="2" t="n">
        <v>92.02</v>
      </c>
      <c r="EM1017" s="2" t="n">
        <v>0</v>
      </c>
      <c r="EN1017" s="2" t="n">
        <v>95.52</v>
      </c>
      <c r="EO1017" s="2" t="n">
        <v>95.52</v>
      </c>
      <c r="EP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07/04/2027</t>
        </is>
      </c>
      <c r="E1018" s="2" t="inlineStr">
        <is>
          <t>27/03/2028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7.69</v>
      </c>
      <c r="CG1018" s="2" t="n">
        <v>7.69</v>
      </c>
      <c r="CH1018" s="2" t="n">
        <v>0</v>
      </c>
      <c r="CI1018" s="2" t="n">
        <v>13.19</v>
      </c>
      <c r="CJ1018" s="2" t="n">
        <v>13.19</v>
      </c>
      <c r="CK1018" s="2" t="n">
        <v>0</v>
      </c>
      <c r="CL1018" s="2" t="n">
        <v>15.38</v>
      </c>
      <c r="CM1018" s="2" t="n">
        <v>15.38</v>
      </c>
      <c r="CN1018" s="2" t="n">
        <v>0</v>
      </c>
      <c r="CO1018" s="2" t="n">
        <v>23.63</v>
      </c>
      <c r="CP1018" s="2" t="n">
        <v>23.63</v>
      </c>
      <c r="CQ1018" s="2" t="n">
        <v>0</v>
      </c>
      <c r="CR1018" s="2" t="n">
        <v>31.32</v>
      </c>
      <c r="CS1018" s="2" t="n">
        <v>31.32</v>
      </c>
      <c r="CT1018" s="2" t="n">
        <v>0</v>
      </c>
      <c r="CU1018" s="2" t="n">
        <v>40.11</v>
      </c>
      <c r="CV1018" s="2" t="n">
        <v>41.65</v>
      </c>
      <c r="CW1018" s="2" t="n">
        <v>0</v>
      </c>
      <c r="CX1018" s="2" t="n">
        <v>61.32</v>
      </c>
      <c r="CY1018" s="2" t="n">
        <v>58.24</v>
      </c>
      <c r="CZ1018" s="2" t="n">
        <v>0</v>
      </c>
      <c r="DA1018" s="2" t="n">
        <v>69.23</v>
      </c>
      <c r="DB1018" s="2" t="n">
        <v>69.23</v>
      </c>
      <c r="DC1018" s="2" t="n">
        <v>0</v>
      </c>
      <c r="DD1018" s="2" t="n">
        <v>73.08</v>
      </c>
      <c r="DE1018" s="2" t="n">
        <v>73.08</v>
      </c>
      <c r="DF1018" s="2" t="n">
        <v>0</v>
      </c>
      <c r="DG1018" s="2" t="n">
        <v>81.31999999999999</v>
      </c>
      <c r="DH1018" s="2" t="n">
        <v>81.31999999999999</v>
      </c>
      <c r="DI1018" s="2" t="n">
        <v>0</v>
      </c>
      <c r="DJ1018" s="2" t="n">
        <v>92.31</v>
      </c>
      <c r="DK1018" s="2" t="n">
        <v>92.31</v>
      </c>
      <c r="DL1018" s="2" t="n">
        <v>0</v>
      </c>
      <c r="DM1018" s="2" t="n">
        <v>100</v>
      </c>
      <c r="DN1018" s="2" t="n">
        <v>100</v>
      </c>
      <c r="DO1018" s="2" t="n">
        <v>0</v>
      </c>
      <c r="DP1018" s="2" t="n">
        <v>100</v>
      </c>
      <c r="DQ1018" s="2" t="n">
        <v>100</v>
      </c>
      <c r="DR1018" s="2" t="n">
        <v>0</v>
      </c>
      <c r="DS1018" s="2" t="n">
        <v>100</v>
      </c>
      <c r="DT1018" s="2" t="n">
        <v>100</v>
      </c>
      <c r="DU1018" s="2" t="n">
        <v>0</v>
      </c>
      <c r="DV1018" s="2" t="n">
        <v>100</v>
      </c>
      <c r="DW1018" s="2" t="n">
        <v>100</v>
      </c>
      <c r="DX1018" s="2" t="n">
        <v>0</v>
      </c>
      <c r="DY1018" s="2" t="n">
        <v>100</v>
      </c>
      <c r="DZ1018" s="2" t="n">
        <v>100</v>
      </c>
      <c r="EA1018" s="2" t="n">
        <v>0</v>
      </c>
      <c r="EB1018" s="2" t="n">
        <v>100</v>
      </c>
      <c r="EC1018" s="2" t="n">
        <v>100</v>
      </c>
      <c r="ED1018" s="2" t="n">
        <v>0</v>
      </c>
      <c r="EE1018" s="2" t="n">
        <v>92.31</v>
      </c>
      <c r="EF1018" s="2" t="n">
        <v>92.31</v>
      </c>
      <c r="EG1018" s="2" t="n">
        <v>0</v>
      </c>
      <c r="EH1018" s="2" t="n">
        <v>100</v>
      </c>
      <c r="EI1018" s="2" t="n">
        <v>100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07/04/2027</t>
        </is>
      </c>
      <c r="E1019" s="2" t="inlineStr">
        <is>
          <t>27/03/2028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7.69</v>
      </c>
      <c r="CG1019" s="2" t="n">
        <v>7.69</v>
      </c>
      <c r="CH1019" s="2" t="n">
        <v>0</v>
      </c>
      <c r="CI1019" s="2" t="n">
        <v>13.19</v>
      </c>
      <c r="CJ1019" s="2" t="n">
        <v>13.19</v>
      </c>
      <c r="CK1019" s="2" t="n">
        <v>0</v>
      </c>
      <c r="CL1019" s="2" t="n">
        <v>15.38</v>
      </c>
      <c r="CM1019" s="2" t="n">
        <v>15.38</v>
      </c>
      <c r="CN1019" s="2" t="n">
        <v>0</v>
      </c>
      <c r="CO1019" s="2" t="n">
        <v>23.63</v>
      </c>
      <c r="CP1019" s="2" t="n">
        <v>23.63</v>
      </c>
      <c r="CQ1019" s="2" t="n">
        <v>0</v>
      </c>
      <c r="CR1019" s="2" t="n">
        <v>31.32</v>
      </c>
      <c r="CS1019" s="2" t="n">
        <v>31.32</v>
      </c>
      <c r="CT1019" s="2" t="n">
        <v>0</v>
      </c>
      <c r="CU1019" s="2" t="n">
        <v>40.11</v>
      </c>
      <c r="CV1019" s="2" t="n">
        <v>41.65</v>
      </c>
      <c r="CW1019" s="2" t="n">
        <v>0</v>
      </c>
      <c r="CX1019" s="2" t="n">
        <v>61.32</v>
      </c>
      <c r="CY1019" s="2" t="n">
        <v>58.24</v>
      </c>
      <c r="CZ1019" s="2" t="n">
        <v>0</v>
      </c>
      <c r="DA1019" s="2" t="n">
        <v>69.23</v>
      </c>
      <c r="DB1019" s="2" t="n">
        <v>69.23</v>
      </c>
      <c r="DC1019" s="2" t="n">
        <v>0</v>
      </c>
      <c r="DD1019" s="2" t="n">
        <v>73.08</v>
      </c>
      <c r="DE1019" s="2" t="n">
        <v>73.08</v>
      </c>
      <c r="DF1019" s="2" t="n">
        <v>0</v>
      </c>
      <c r="DG1019" s="2" t="n">
        <v>81.31999999999999</v>
      </c>
      <c r="DH1019" s="2" t="n">
        <v>81.31999999999999</v>
      </c>
      <c r="DI1019" s="2" t="n">
        <v>0</v>
      </c>
      <c r="DJ1019" s="2" t="n">
        <v>92.31</v>
      </c>
      <c r="DK1019" s="2" t="n">
        <v>92.31</v>
      </c>
      <c r="DL1019" s="2" t="n">
        <v>0</v>
      </c>
      <c r="DM1019" s="2" t="n">
        <v>100</v>
      </c>
      <c r="DN1019" s="2" t="n">
        <v>100</v>
      </c>
      <c r="DO1019" s="2" t="n">
        <v>0</v>
      </c>
      <c r="DP1019" s="2" t="n">
        <v>100</v>
      </c>
      <c r="DQ1019" s="2" t="n">
        <v>100</v>
      </c>
      <c r="DR1019" s="2" t="n">
        <v>0</v>
      </c>
      <c r="DS1019" s="2" t="n">
        <v>100</v>
      </c>
      <c r="DT1019" s="2" t="n">
        <v>100</v>
      </c>
      <c r="DU1019" s="2" t="n">
        <v>0</v>
      </c>
      <c r="DV1019" s="2" t="n">
        <v>100</v>
      </c>
      <c r="DW1019" s="2" t="n">
        <v>100</v>
      </c>
      <c r="DX1019" s="2" t="n">
        <v>0</v>
      </c>
      <c r="DY1019" s="2" t="n">
        <v>100</v>
      </c>
      <c r="DZ1019" s="2" t="n">
        <v>100</v>
      </c>
      <c r="EA1019" s="2" t="n">
        <v>0</v>
      </c>
      <c r="EB1019" s="2" t="n">
        <v>100</v>
      </c>
      <c r="EC1019" s="2" t="n">
        <v>100</v>
      </c>
      <c r="ED1019" s="2" t="n">
        <v>0</v>
      </c>
      <c r="EE1019" s="2" t="n">
        <v>92.31</v>
      </c>
      <c r="EF1019" s="2" t="n">
        <v>92.31</v>
      </c>
      <c r="EG1019" s="2" t="n">
        <v>0</v>
      </c>
      <c r="EH1019" s="2" t="n">
        <v>100</v>
      </c>
      <c r="EI1019" s="2" t="n">
        <v>100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22/04/2027</t>
        </is>
      </c>
      <c r="E1020" s="2" t="inlineStr">
        <is>
          <t>01/08/2028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1.27</v>
      </c>
      <c r="CG1020" s="2" t="n">
        <v>0.89</v>
      </c>
      <c r="CH1020" s="2" t="n">
        <v>0</v>
      </c>
      <c r="CI1020" s="2" t="n">
        <v>3.48</v>
      </c>
      <c r="CJ1020" s="2" t="n">
        <v>3.48</v>
      </c>
      <c r="CK1020" s="2" t="n">
        <v>0</v>
      </c>
      <c r="CL1020" s="2" t="n">
        <v>5.07</v>
      </c>
      <c r="CM1020" s="2" t="n">
        <v>5.07</v>
      </c>
      <c r="CN1020" s="2" t="n">
        <v>0</v>
      </c>
      <c r="CO1020" s="2" t="n">
        <v>7.6</v>
      </c>
      <c r="CP1020" s="2" t="n">
        <v>7.6</v>
      </c>
      <c r="CQ1020" s="2" t="n">
        <v>0</v>
      </c>
      <c r="CR1020" s="2" t="n">
        <v>12.37</v>
      </c>
      <c r="CS1020" s="2" t="n">
        <v>12.37</v>
      </c>
      <c r="CT1020" s="2" t="n">
        <v>0</v>
      </c>
      <c r="CU1020" s="2" t="n">
        <v>17.42</v>
      </c>
      <c r="CV1020" s="2" t="n">
        <v>17.42</v>
      </c>
      <c r="CW1020" s="2" t="n">
        <v>0</v>
      </c>
      <c r="CX1020" s="2" t="n">
        <v>25.7</v>
      </c>
      <c r="CY1020" s="2" t="n">
        <v>25.7</v>
      </c>
      <c r="CZ1020" s="2" t="n">
        <v>0</v>
      </c>
      <c r="DA1020" s="2" t="n">
        <v>35.49</v>
      </c>
      <c r="DB1020" s="2" t="n">
        <v>36.35</v>
      </c>
      <c r="DC1020" s="2" t="n">
        <v>0</v>
      </c>
      <c r="DD1020" s="2" t="n">
        <v>41.44</v>
      </c>
      <c r="DE1020" s="2" t="n">
        <v>41.83</v>
      </c>
      <c r="DF1020" s="2" t="n">
        <v>0</v>
      </c>
      <c r="DG1020" s="2" t="n">
        <v>52.68</v>
      </c>
      <c r="DH1020" s="2" t="n">
        <v>52.17</v>
      </c>
      <c r="DI1020" s="2" t="n">
        <v>0</v>
      </c>
      <c r="DJ1020" s="2" t="n">
        <v>64.76000000000001</v>
      </c>
      <c r="DK1020" s="2" t="n">
        <v>65.61</v>
      </c>
      <c r="DL1020" s="2" t="n">
        <v>0</v>
      </c>
      <c r="DM1020" s="2" t="n">
        <v>77.92</v>
      </c>
      <c r="DN1020" s="2" t="n">
        <v>78.34999999999999</v>
      </c>
      <c r="DO1020" s="2" t="n">
        <v>0</v>
      </c>
      <c r="DP1020" s="2" t="n">
        <v>83.25</v>
      </c>
      <c r="DQ1020" s="2" t="n">
        <v>83.25</v>
      </c>
      <c r="DR1020" s="2" t="n">
        <v>0</v>
      </c>
      <c r="DS1020" s="2" t="n">
        <v>90.59</v>
      </c>
      <c r="DT1020" s="2" t="n">
        <v>90.59</v>
      </c>
      <c r="DU1020" s="2" t="n">
        <v>0</v>
      </c>
      <c r="DV1020" s="2" t="n">
        <v>97.3</v>
      </c>
      <c r="DW1020" s="2" t="n">
        <v>97.3</v>
      </c>
      <c r="DX1020" s="2" t="n">
        <v>0</v>
      </c>
      <c r="DY1020" s="2" t="n">
        <v>99.89</v>
      </c>
      <c r="DZ1020" s="2" t="n">
        <v>99.89</v>
      </c>
      <c r="EA1020" s="2" t="n">
        <v>0</v>
      </c>
      <c r="EB1020" s="2" t="n">
        <v>100</v>
      </c>
      <c r="EC1020" s="2" t="n">
        <v>100</v>
      </c>
      <c r="ED1020" s="2" t="n">
        <v>0</v>
      </c>
      <c r="EE1020" s="2" t="n">
        <v>64.76000000000001</v>
      </c>
      <c r="EF1020" s="2" t="n">
        <v>65.61</v>
      </c>
      <c r="EG1020" s="2" t="n">
        <v>0</v>
      </c>
      <c r="EH1020" s="2" t="n">
        <v>77.92</v>
      </c>
      <c r="EI1020" s="2" t="n">
        <v>78.34999999999999</v>
      </c>
      <c r="EJ1020" s="2" t="n">
        <v>0</v>
      </c>
      <c r="EK1020" s="2" t="n">
        <v>83.25</v>
      </c>
      <c r="EL1020" s="2" t="n">
        <v>83.25</v>
      </c>
      <c r="EM1020" s="2" t="n">
        <v>0</v>
      </c>
      <c r="EN1020" s="2" t="n">
        <v>90.59</v>
      </c>
      <c r="EO1020" s="2" t="n">
        <v>90.59</v>
      </c>
      <c r="EP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22/04/2027</t>
        </is>
      </c>
      <c r="E1021" s="2" t="inlineStr">
        <is>
          <t>01/08/2028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1.11</v>
      </c>
      <c r="CG1021" s="2" t="n">
        <v>0.78</v>
      </c>
      <c r="CH1021" s="2" t="n">
        <v>0</v>
      </c>
      <c r="CI1021" s="2" t="n">
        <v>3.06</v>
      </c>
      <c r="CJ1021" s="2" t="n">
        <v>3.06</v>
      </c>
      <c r="CK1021" s="2" t="n">
        <v>0</v>
      </c>
      <c r="CL1021" s="2" t="n">
        <v>4.44</v>
      </c>
      <c r="CM1021" s="2" t="n">
        <v>4.44</v>
      </c>
      <c r="CN1021" s="2" t="n">
        <v>0</v>
      </c>
      <c r="CO1021" s="2" t="n">
        <v>6.67</v>
      </c>
      <c r="CP1021" s="2" t="n">
        <v>6.67</v>
      </c>
      <c r="CQ1021" s="2" t="n">
        <v>0</v>
      </c>
      <c r="CR1021" s="2" t="n">
        <v>11.06</v>
      </c>
      <c r="CS1021" s="2" t="n">
        <v>11.06</v>
      </c>
      <c r="CT1021" s="2" t="n">
        <v>0</v>
      </c>
      <c r="CU1021" s="2" t="n">
        <v>16.23</v>
      </c>
      <c r="CV1021" s="2" t="n">
        <v>16.23</v>
      </c>
      <c r="CW1021" s="2" t="n">
        <v>0</v>
      </c>
      <c r="CX1021" s="2" t="n">
        <v>23.77</v>
      </c>
      <c r="CY1021" s="2" t="n">
        <v>23.77</v>
      </c>
      <c r="CZ1021" s="2" t="n">
        <v>0</v>
      </c>
      <c r="DA1021" s="2" t="n">
        <v>33.49</v>
      </c>
      <c r="DB1021" s="2" t="n">
        <v>34.27</v>
      </c>
      <c r="DC1021" s="2" t="n">
        <v>0</v>
      </c>
      <c r="DD1021" s="2" t="n">
        <v>38.88</v>
      </c>
      <c r="DE1021" s="2" t="n">
        <v>39.56</v>
      </c>
      <c r="DF1021" s="2" t="n">
        <v>0</v>
      </c>
      <c r="DG1021" s="2" t="n">
        <v>50.48</v>
      </c>
      <c r="DH1021" s="2" t="n">
        <v>49.85</v>
      </c>
      <c r="DI1021" s="2" t="n">
        <v>0</v>
      </c>
      <c r="DJ1021" s="2" t="n">
        <v>62.55</v>
      </c>
      <c r="DK1021" s="2" t="n">
        <v>63.31</v>
      </c>
      <c r="DL1021" s="2" t="n">
        <v>0</v>
      </c>
      <c r="DM1021" s="2" t="n">
        <v>75.90000000000001</v>
      </c>
      <c r="DN1021" s="2" t="n">
        <v>76.47</v>
      </c>
      <c r="DO1021" s="2" t="n">
        <v>0</v>
      </c>
      <c r="DP1021" s="2" t="n">
        <v>81.98</v>
      </c>
      <c r="DQ1021" s="2" t="n">
        <v>81.98</v>
      </c>
      <c r="DR1021" s="2" t="n">
        <v>0</v>
      </c>
      <c r="DS1021" s="2" t="n">
        <v>89.31</v>
      </c>
      <c r="DT1021" s="2" t="n">
        <v>89.31</v>
      </c>
      <c r="DU1021" s="2" t="n">
        <v>0</v>
      </c>
      <c r="DV1021" s="2" t="n">
        <v>96.64</v>
      </c>
      <c r="DW1021" s="2" t="n">
        <v>96.64</v>
      </c>
      <c r="DX1021" s="2" t="n">
        <v>0</v>
      </c>
      <c r="DY1021" s="2" t="n">
        <v>99.86</v>
      </c>
      <c r="DZ1021" s="2" t="n">
        <v>99.86</v>
      </c>
      <c r="EA1021" s="2" t="n">
        <v>0</v>
      </c>
      <c r="EB1021" s="2" t="n">
        <v>100</v>
      </c>
      <c r="EC1021" s="2" t="n">
        <v>100</v>
      </c>
      <c r="ED1021" s="2" t="n">
        <v>0</v>
      </c>
      <c r="EE1021" s="2" t="n">
        <v>62.55</v>
      </c>
      <c r="EF1021" s="2" t="n">
        <v>63.31</v>
      </c>
      <c r="EG1021" s="2" t="n">
        <v>0</v>
      </c>
      <c r="EH1021" s="2" t="n">
        <v>75.90000000000001</v>
      </c>
      <c r="EI1021" s="2" t="n">
        <v>76.47</v>
      </c>
      <c r="EJ1021" s="2" t="n">
        <v>0</v>
      </c>
      <c r="EK1021" s="2" t="n">
        <v>81.98</v>
      </c>
      <c r="EL1021" s="2" t="n">
        <v>81.98</v>
      </c>
      <c r="EM1021" s="2" t="n">
        <v>0</v>
      </c>
      <c r="EN1021" s="2" t="n">
        <v>89.31</v>
      </c>
      <c r="EO1021" s="2" t="n">
        <v>89.31</v>
      </c>
      <c r="EP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22/04/2027</t>
        </is>
      </c>
      <c r="E1022" s="2" t="inlineStr">
        <is>
          <t>01/08/2028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1.27</v>
      </c>
      <c r="CG1022" s="2" t="n">
        <v>0.89</v>
      </c>
      <c r="CH1022" s="2" t="n">
        <v>0</v>
      </c>
      <c r="CI1022" s="2" t="n">
        <v>3.48</v>
      </c>
      <c r="CJ1022" s="2" t="n">
        <v>3.48</v>
      </c>
      <c r="CK1022" s="2" t="n">
        <v>0</v>
      </c>
      <c r="CL1022" s="2" t="n">
        <v>5.07</v>
      </c>
      <c r="CM1022" s="2" t="n">
        <v>5.07</v>
      </c>
      <c r="CN1022" s="2" t="n">
        <v>0</v>
      </c>
      <c r="CO1022" s="2" t="n">
        <v>7.6</v>
      </c>
      <c r="CP1022" s="2" t="n">
        <v>7.6</v>
      </c>
      <c r="CQ1022" s="2" t="n">
        <v>0</v>
      </c>
      <c r="CR1022" s="2" t="n">
        <v>12.37</v>
      </c>
      <c r="CS1022" s="2" t="n">
        <v>12.37</v>
      </c>
      <c r="CT1022" s="2" t="n">
        <v>0</v>
      </c>
      <c r="CU1022" s="2" t="n">
        <v>17.42</v>
      </c>
      <c r="CV1022" s="2" t="n">
        <v>17.42</v>
      </c>
      <c r="CW1022" s="2" t="n">
        <v>0</v>
      </c>
      <c r="CX1022" s="2" t="n">
        <v>25.7</v>
      </c>
      <c r="CY1022" s="2" t="n">
        <v>25.7</v>
      </c>
      <c r="CZ1022" s="2" t="n">
        <v>0</v>
      </c>
      <c r="DA1022" s="2" t="n">
        <v>35.49</v>
      </c>
      <c r="DB1022" s="2" t="n">
        <v>36.35</v>
      </c>
      <c r="DC1022" s="2" t="n">
        <v>0</v>
      </c>
      <c r="DD1022" s="2" t="n">
        <v>41.44</v>
      </c>
      <c r="DE1022" s="2" t="n">
        <v>41.83</v>
      </c>
      <c r="DF1022" s="2" t="n">
        <v>0</v>
      </c>
      <c r="DG1022" s="2" t="n">
        <v>52.68</v>
      </c>
      <c r="DH1022" s="2" t="n">
        <v>52.17</v>
      </c>
      <c r="DI1022" s="2" t="n">
        <v>0</v>
      </c>
      <c r="DJ1022" s="2" t="n">
        <v>64.76000000000001</v>
      </c>
      <c r="DK1022" s="2" t="n">
        <v>65.61</v>
      </c>
      <c r="DL1022" s="2" t="n">
        <v>0</v>
      </c>
      <c r="DM1022" s="2" t="n">
        <v>77.92</v>
      </c>
      <c r="DN1022" s="2" t="n">
        <v>78.34999999999999</v>
      </c>
      <c r="DO1022" s="2" t="n">
        <v>0</v>
      </c>
      <c r="DP1022" s="2" t="n">
        <v>83.25</v>
      </c>
      <c r="DQ1022" s="2" t="n">
        <v>83.25</v>
      </c>
      <c r="DR1022" s="2" t="n">
        <v>0</v>
      </c>
      <c r="DS1022" s="2" t="n">
        <v>90.59</v>
      </c>
      <c r="DT1022" s="2" t="n">
        <v>90.59</v>
      </c>
      <c r="DU1022" s="2" t="n">
        <v>0</v>
      </c>
      <c r="DV1022" s="2" t="n">
        <v>97.3</v>
      </c>
      <c r="DW1022" s="2" t="n">
        <v>97.3</v>
      </c>
      <c r="DX1022" s="2" t="n">
        <v>0</v>
      </c>
      <c r="DY1022" s="2" t="n">
        <v>99.89</v>
      </c>
      <c r="DZ1022" s="2" t="n">
        <v>99.89</v>
      </c>
      <c r="EA1022" s="2" t="n">
        <v>0</v>
      </c>
      <c r="EB1022" s="2" t="n">
        <v>100</v>
      </c>
      <c r="EC1022" s="2" t="n">
        <v>100</v>
      </c>
      <c r="ED1022" s="2" t="n">
        <v>0</v>
      </c>
      <c r="EE1022" s="2" t="n">
        <v>64.76000000000001</v>
      </c>
      <c r="EF1022" s="2" t="n">
        <v>65.61</v>
      </c>
      <c r="EG1022" s="2" t="n">
        <v>0</v>
      </c>
      <c r="EH1022" s="2" t="n">
        <v>77.92</v>
      </c>
      <c r="EI1022" s="2" t="n">
        <v>78.34999999999999</v>
      </c>
      <c r="EJ1022" s="2" t="n">
        <v>0</v>
      </c>
      <c r="EK1022" s="2" t="n">
        <v>83.25</v>
      </c>
      <c r="EL1022" s="2" t="n">
        <v>83.25</v>
      </c>
      <c r="EM1022" s="2" t="n">
        <v>0</v>
      </c>
      <c r="EN1022" s="2" t="n">
        <v>90.59</v>
      </c>
      <c r="EO1022" s="2" t="n">
        <v>90.59</v>
      </c>
      <c r="EP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22/04/2027</t>
        </is>
      </c>
      <c r="E1023" s="2" t="inlineStr">
        <is>
          <t>01/08/2028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1.11</v>
      </c>
      <c r="CG1023" s="2" t="n">
        <v>0.78</v>
      </c>
      <c r="CH1023" s="2" t="n">
        <v>0</v>
      </c>
      <c r="CI1023" s="2" t="n">
        <v>3.05</v>
      </c>
      <c r="CJ1023" s="2" t="n">
        <v>3.05</v>
      </c>
      <c r="CK1023" s="2" t="n">
        <v>0</v>
      </c>
      <c r="CL1023" s="2" t="n">
        <v>4.44</v>
      </c>
      <c r="CM1023" s="2" t="n">
        <v>4.44</v>
      </c>
      <c r="CN1023" s="2" t="n">
        <v>0</v>
      </c>
      <c r="CO1023" s="2" t="n">
        <v>6.27</v>
      </c>
      <c r="CP1023" s="2" t="n">
        <v>6.27</v>
      </c>
      <c r="CQ1023" s="2" t="n">
        <v>0</v>
      </c>
      <c r="CR1023" s="2" t="n">
        <v>10.68</v>
      </c>
      <c r="CS1023" s="2" t="n">
        <v>10.68</v>
      </c>
      <c r="CT1023" s="2" t="n">
        <v>0</v>
      </c>
      <c r="CU1023" s="2" t="n">
        <v>16.07</v>
      </c>
      <c r="CV1023" s="2" t="n">
        <v>16.07</v>
      </c>
      <c r="CW1023" s="2" t="n">
        <v>0</v>
      </c>
      <c r="CX1023" s="2" t="n">
        <v>22.57</v>
      </c>
      <c r="CY1023" s="2" t="n">
        <v>22.19</v>
      </c>
      <c r="CZ1023" s="2" t="n">
        <v>0</v>
      </c>
      <c r="DA1023" s="2" t="n">
        <v>31.1</v>
      </c>
      <c r="DB1023" s="2" t="n">
        <v>31.17</v>
      </c>
      <c r="DC1023" s="2" t="n">
        <v>0</v>
      </c>
      <c r="DD1023" s="2" t="n">
        <v>34.79</v>
      </c>
      <c r="DE1023" s="2" t="n">
        <v>34.4</v>
      </c>
      <c r="DF1023" s="2" t="n">
        <v>0</v>
      </c>
      <c r="DG1023" s="2" t="n">
        <v>45.16</v>
      </c>
      <c r="DH1023" s="2" t="n">
        <v>44.09</v>
      </c>
      <c r="DI1023" s="2" t="n">
        <v>0</v>
      </c>
      <c r="DJ1023" s="2" t="n">
        <v>59.67</v>
      </c>
      <c r="DK1023" s="2" t="n">
        <v>60.43</v>
      </c>
      <c r="DL1023" s="2" t="n">
        <v>0</v>
      </c>
      <c r="DM1023" s="2" t="n">
        <v>76.3</v>
      </c>
      <c r="DN1023" s="2" t="n">
        <v>76.90000000000001</v>
      </c>
      <c r="DO1023" s="2" t="n">
        <v>0</v>
      </c>
      <c r="DP1023" s="2" t="n">
        <v>82.56999999999999</v>
      </c>
      <c r="DQ1023" s="2" t="n">
        <v>82.56999999999999</v>
      </c>
      <c r="DR1023" s="2" t="n">
        <v>0</v>
      </c>
      <c r="DS1023" s="2" t="n">
        <v>89.38</v>
      </c>
      <c r="DT1023" s="2" t="n">
        <v>89.38</v>
      </c>
      <c r="DU1023" s="2" t="n">
        <v>0</v>
      </c>
      <c r="DV1023" s="2" t="n">
        <v>96.5</v>
      </c>
      <c r="DW1023" s="2" t="n">
        <v>96.5</v>
      </c>
      <c r="DX1023" s="2" t="n">
        <v>0</v>
      </c>
      <c r="DY1023" s="2" t="n">
        <v>99.84999999999999</v>
      </c>
      <c r="DZ1023" s="2" t="n">
        <v>99.84999999999999</v>
      </c>
      <c r="EA1023" s="2" t="n">
        <v>0</v>
      </c>
      <c r="EB1023" s="2" t="n">
        <v>100</v>
      </c>
      <c r="EC1023" s="2" t="n">
        <v>100</v>
      </c>
      <c r="ED1023" s="2" t="n">
        <v>0</v>
      </c>
      <c r="EE1023" s="2" t="n">
        <v>59.67</v>
      </c>
      <c r="EF1023" s="2" t="n">
        <v>60.43</v>
      </c>
      <c r="EG1023" s="2" t="n">
        <v>0</v>
      </c>
      <c r="EH1023" s="2" t="n">
        <v>76.3</v>
      </c>
      <c r="EI1023" s="2" t="n">
        <v>76.90000000000001</v>
      </c>
      <c r="EJ1023" s="2" t="n">
        <v>0</v>
      </c>
      <c r="EK1023" s="2" t="n">
        <v>82.56999999999999</v>
      </c>
      <c r="EL1023" s="2" t="n">
        <v>82.56999999999999</v>
      </c>
      <c r="EM1023" s="2" t="n">
        <v>0</v>
      </c>
      <c r="EN1023" s="2" t="n">
        <v>89.38</v>
      </c>
      <c r="EO1023" s="2" t="n">
        <v>89.38</v>
      </c>
      <c r="EP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22/04/2027</t>
        </is>
      </c>
      <c r="E1024" s="2" t="inlineStr">
        <is>
          <t>01/08/2028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1.11</v>
      </c>
      <c r="CG1024" s="2" t="n">
        <v>0.78</v>
      </c>
      <c r="CH1024" s="2" t="n">
        <v>0</v>
      </c>
      <c r="CI1024" s="2" t="n">
        <v>3.05</v>
      </c>
      <c r="CJ1024" s="2" t="n">
        <v>3.05</v>
      </c>
      <c r="CK1024" s="2" t="n">
        <v>0</v>
      </c>
      <c r="CL1024" s="2" t="n">
        <v>4.44</v>
      </c>
      <c r="CM1024" s="2" t="n">
        <v>4.44</v>
      </c>
      <c r="CN1024" s="2" t="n">
        <v>0</v>
      </c>
      <c r="CO1024" s="2" t="n">
        <v>6.27</v>
      </c>
      <c r="CP1024" s="2" t="n">
        <v>6.27</v>
      </c>
      <c r="CQ1024" s="2" t="n">
        <v>0</v>
      </c>
      <c r="CR1024" s="2" t="n">
        <v>10.68</v>
      </c>
      <c r="CS1024" s="2" t="n">
        <v>10.68</v>
      </c>
      <c r="CT1024" s="2" t="n">
        <v>0</v>
      </c>
      <c r="CU1024" s="2" t="n">
        <v>16.07</v>
      </c>
      <c r="CV1024" s="2" t="n">
        <v>16.07</v>
      </c>
      <c r="CW1024" s="2" t="n">
        <v>0</v>
      </c>
      <c r="CX1024" s="2" t="n">
        <v>22.57</v>
      </c>
      <c r="CY1024" s="2" t="n">
        <v>22.19</v>
      </c>
      <c r="CZ1024" s="2" t="n">
        <v>0</v>
      </c>
      <c r="DA1024" s="2" t="n">
        <v>31.1</v>
      </c>
      <c r="DB1024" s="2" t="n">
        <v>31.17</v>
      </c>
      <c r="DC1024" s="2" t="n">
        <v>0</v>
      </c>
      <c r="DD1024" s="2" t="n">
        <v>34.79</v>
      </c>
      <c r="DE1024" s="2" t="n">
        <v>34.4</v>
      </c>
      <c r="DF1024" s="2" t="n">
        <v>0</v>
      </c>
      <c r="DG1024" s="2" t="n">
        <v>45.16</v>
      </c>
      <c r="DH1024" s="2" t="n">
        <v>44.09</v>
      </c>
      <c r="DI1024" s="2" t="n">
        <v>0</v>
      </c>
      <c r="DJ1024" s="2" t="n">
        <v>59.67</v>
      </c>
      <c r="DK1024" s="2" t="n">
        <v>60.43</v>
      </c>
      <c r="DL1024" s="2" t="n">
        <v>0</v>
      </c>
      <c r="DM1024" s="2" t="n">
        <v>76.3</v>
      </c>
      <c r="DN1024" s="2" t="n">
        <v>76.90000000000001</v>
      </c>
      <c r="DO1024" s="2" t="n">
        <v>0</v>
      </c>
      <c r="DP1024" s="2" t="n">
        <v>82.56999999999999</v>
      </c>
      <c r="DQ1024" s="2" t="n">
        <v>82.56999999999999</v>
      </c>
      <c r="DR1024" s="2" t="n">
        <v>0</v>
      </c>
      <c r="DS1024" s="2" t="n">
        <v>89.38</v>
      </c>
      <c r="DT1024" s="2" t="n">
        <v>89.38</v>
      </c>
      <c r="DU1024" s="2" t="n">
        <v>0</v>
      </c>
      <c r="DV1024" s="2" t="n">
        <v>96.5</v>
      </c>
      <c r="DW1024" s="2" t="n">
        <v>96.5</v>
      </c>
      <c r="DX1024" s="2" t="n">
        <v>0</v>
      </c>
      <c r="DY1024" s="2" t="n">
        <v>99.84999999999999</v>
      </c>
      <c r="DZ1024" s="2" t="n">
        <v>99.84999999999999</v>
      </c>
      <c r="EA1024" s="2" t="n">
        <v>0</v>
      </c>
      <c r="EB1024" s="2" t="n">
        <v>100</v>
      </c>
      <c r="EC1024" s="2" t="n">
        <v>100</v>
      </c>
      <c r="ED1024" s="2" t="n">
        <v>0</v>
      </c>
      <c r="EE1024" s="2" t="n">
        <v>59.67</v>
      </c>
      <c r="EF1024" s="2" t="n">
        <v>60.43</v>
      </c>
      <c r="EG1024" s="2" t="n">
        <v>0</v>
      </c>
      <c r="EH1024" s="2" t="n">
        <v>76.3</v>
      </c>
      <c r="EI1024" s="2" t="n">
        <v>76.90000000000001</v>
      </c>
      <c r="EJ1024" s="2" t="n">
        <v>0</v>
      </c>
      <c r="EK1024" s="2" t="n">
        <v>82.56999999999999</v>
      </c>
      <c r="EL1024" s="2" t="n">
        <v>82.56999999999999</v>
      </c>
      <c r="EM1024" s="2" t="n">
        <v>0</v>
      </c>
      <c r="EN1024" s="2" t="n">
        <v>89.38</v>
      </c>
      <c r="EO1024" s="2" t="n">
        <v>89.38</v>
      </c>
      <c r="EP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19.09</v>
      </c>
      <c r="CY1025" s="2" t="n">
        <v>19.09</v>
      </c>
      <c r="CZ1025" s="2" t="n">
        <v>0</v>
      </c>
      <c r="DA1025" s="2" t="n">
        <v>30</v>
      </c>
      <c r="DB1025" s="2" t="n">
        <v>30</v>
      </c>
      <c r="DC1025" s="2" t="n">
        <v>0</v>
      </c>
      <c r="DD1025" s="2" t="n">
        <v>46.33</v>
      </c>
      <c r="DE1025" s="2" t="n">
        <v>46.33</v>
      </c>
      <c r="DF1025" s="2" t="n">
        <v>0</v>
      </c>
      <c r="DG1025" s="2" t="n">
        <v>95.33</v>
      </c>
      <c r="DH1025" s="2" t="n">
        <v>95.33</v>
      </c>
      <c r="DI1025" s="2" t="n">
        <v>0</v>
      </c>
      <c r="DJ1025" s="2" t="n">
        <v>100</v>
      </c>
      <c r="DK1025" s="2" t="n">
        <v>100</v>
      </c>
      <c r="DL1025" s="2" t="n">
        <v>0</v>
      </c>
      <c r="DM1025" s="2" t="n">
        <v>100</v>
      </c>
      <c r="DN1025" s="2" t="n">
        <v>100</v>
      </c>
      <c r="DO1025" s="2" t="n">
        <v>0</v>
      </c>
      <c r="DP1025" s="2" t="n">
        <v>100</v>
      </c>
      <c r="DQ1025" s="2" t="n">
        <v>100</v>
      </c>
      <c r="DR1025" s="2" t="n">
        <v>0</v>
      </c>
      <c r="DS1025" s="2" t="n">
        <v>100</v>
      </c>
      <c r="DT1025" s="2" t="n">
        <v>100</v>
      </c>
      <c r="DU1025" s="2" t="n">
        <v>0</v>
      </c>
      <c r="DV1025" s="2" t="n">
        <v>100</v>
      </c>
      <c r="DW1025" s="2" t="n">
        <v>100</v>
      </c>
      <c r="DX1025" s="2" t="n">
        <v>0</v>
      </c>
      <c r="DY1025" s="2" t="n">
        <v>100</v>
      </c>
      <c r="DZ1025" s="2" t="n">
        <v>100</v>
      </c>
      <c r="EA1025" s="2" t="n">
        <v>0</v>
      </c>
      <c r="EB1025" s="2" t="n">
        <v>100</v>
      </c>
      <c r="EC1025" s="2" t="n">
        <v>100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19.09</v>
      </c>
      <c r="CY1026" s="2" t="n">
        <v>19.09</v>
      </c>
      <c r="CZ1026" s="2" t="n">
        <v>0</v>
      </c>
      <c r="DA1026" s="2" t="n">
        <v>30</v>
      </c>
      <c r="DB1026" s="2" t="n">
        <v>30</v>
      </c>
      <c r="DC1026" s="2" t="n">
        <v>0</v>
      </c>
      <c r="DD1026" s="2" t="n">
        <v>46.33</v>
      </c>
      <c r="DE1026" s="2" t="n">
        <v>46.33</v>
      </c>
      <c r="DF1026" s="2" t="n">
        <v>0</v>
      </c>
      <c r="DG1026" s="2" t="n">
        <v>95.33</v>
      </c>
      <c r="DH1026" s="2" t="n">
        <v>95.33</v>
      </c>
      <c r="DI1026" s="2" t="n">
        <v>0</v>
      </c>
      <c r="DJ1026" s="2" t="n">
        <v>100</v>
      </c>
      <c r="DK1026" s="2" t="n">
        <v>100</v>
      </c>
      <c r="DL1026" s="2" t="n">
        <v>0</v>
      </c>
      <c r="DM1026" s="2" t="n">
        <v>100</v>
      </c>
      <c r="DN1026" s="2" t="n">
        <v>100</v>
      </c>
      <c r="DO1026" s="2" t="n">
        <v>0</v>
      </c>
      <c r="DP1026" s="2" t="n">
        <v>100</v>
      </c>
      <c r="DQ1026" s="2" t="n">
        <v>100</v>
      </c>
      <c r="DR1026" s="2" t="n">
        <v>0</v>
      </c>
      <c r="DS1026" s="2" t="n">
        <v>100</v>
      </c>
      <c r="DT1026" s="2" t="n">
        <v>100</v>
      </c>
      <c r="DU1026" s="2" t="n">
        <v>0</v>
      </c>
      <c r="DV1026" s="2" t="n">
        <v>100</v>
      </c>
      <c r="DW1026" s="2" t="n">
        <v>100</v>
      </c>
      <c r="DX1026" s="2" t="n">
        <v>0</v>
      </c>
      <c r="DY1026" s="2" t="n">
        <v>100</v>
      </c>
      <c r="DZ1026" s="2" t="n">
        <v>100</v>
      </c>
      <c r="EA1026" s="2" t="n">
        <v>0</v>
      </c>
      <c r="EB1026" s="2" t="n">
        <v>100</v>
      </c>
      <c r="EC1026" s="2" t="n">
        <v>100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19.09</v>
      </c>
      <c r="CY1027" s="2" t="n">
        <v>19.09</v>
      </c>
      <c r="CZ1027" s="2" t="n">
        <v>0</v>
      </c>
      <c r="DA1027" s="2" t="n">
        <v>30</v>
      </c>
      <c r="DB1027" s="2" t="n">
        <v>30</v>
      </c>
      <c r="DC1027" s="2" t="n">
        <v>0</v>
      </c>
      <c r="DD1027" s="2" t="n">
        <v>46.33</v>
      </c>
      <c r="DE1027" s="2" t="n">
        <v>46.33</v>
      </c>
      <c r="DF1027" s="2" t="n">
        <v>0</v>
      </c>
      <c r="DG1027" s="2" t="n">
        <v>95.33</v>
      </c>
      <c r="DH1027" s="2" t="n">
        <v>95.33</v>
      </c>
      <c r="DI1027" s="2" t="n">
        <v>0</v>
      </c>
      <c r="DJ1027" s="2" t="n">
        <v>100</v>
      </c>
      <c r="DK1027" s="2" t="n">
        <v>100</v>
      </c>
      <c r="DL1027" s="2" t="n">
        <v>0</v>
      </c>
      <c r="DM1027" s="2" t="n">
        <v>100</v>
      </c>
      <c r="DN1027" s="2" t="n">
        <v>100</v>
      </c>
      <c r="DO1027" s="2" t="n">
        <v>0</v>
      </c>
      <c r="DP1027" s="2" t="n">
        <v>100</v>
      </c>
      <c r="DQ1027" s="2" t="n">
        <v>100</v>
      </c>
      <c r="DR1027" s="2" t="n">
        <v>0</v>
      </c>
      <c r="DS1027" s="2" t="n">
        <v>100</v>
      </c>
      <c r="DT1027" s="2" t="n">
        <v>100</v>
      </c>
      <c r="DU1027" s="2" t="n">
        <v>0</v>
      </c>
      <c r="DV1027" s="2" t="n">
        <v>100</v>
      </c>
      <c r="DW1027" s="2" t="n">
        <v>100</v>
      </c>
      <c r="DX1027" s="2" t="n">
        <v>0</v>
      </c>
      <c r="DY1027" s="2" t="n">
        <v>100</v>
      </c>
      <c r="DZ1027" s="2" t="n">
        <v>100</v>
      </c>
      <c r="EA1027" s="2" t="n">
        <v>0</v>
      </c>
      <c r="EB1027" s="2" t="n">
        <v>100</v>
      </c>
      <c r="EC1027" s="2" t="n">
        <v>100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36.66</v>
      </c>
      <c r="DB1028" s="2" t="n">
        <v>36.66</v>
      </c>
      <c r="DC1028" s="2" t="n">
        <v>0</v>
      </c>
      <c r="DD1028" s="2" t="n">
        <v>45.82</v>
      </c>
      <c r="DE1028" s="2" t="n">
        <v>45.82</v>
      </c>
      <c r="DF1028" s="2" t="n">
        <v>0</v>
      </c>
      <c r="DG1028" s="2" t="n">
        <v>45.82</v>
      </c>
      <c r="DH1028" s="2" t="n">
        <v>45.82</v>
      </c>
      <c r="DI1028" s="2" t="n">
        <v>0</v>
      </c>
      <c r="DJ1028" s="2" t="n">
        <v>92.61</v>
      </c>
      <c r="DK1028" s="2" t="n">
        <v>92.61</v>
      </c>
      <c r="DL1028" s="2" t="n">
        <v>0</v>
      </c>
      <c r="DM1028" s="2" t="n">
        <v>100</v>
      </c>
      <c r="DN1028" s="2" t="n">
        <v>100</v>
      </c>
      <c r="DO1028" s="2" t="n">
        <v>0</v>
      </c>
      <c r="DP1028" s="2" t="n">
        <v>100</v>
      </c>
      <c r="DQ1028" s="2" t="n">
        <v>100</v>
      </c>
      <c r="DR1028" s="2" t="n">
        <v>0</v>
      </c>
      <c r="DS1028" s="2" t="n">
        <v>100</v>
      </c>
      <c r="DT1028" s="2" t="n">
        <v>100</v>
      </c>
      <c r="DU1028" s="2" t="n">
        <v>0</v>
      </c>
      <c r="DV1028" s="2" t="n">
        <v>100</v>
      </c>
      <c r="DW1028" s="2" t="n">
        <v>100</v>
      </c>
      <c r="DX1028" s="2" t="n">
        <v>0</v>
      </c>
      <c r="DY1028" s="2" t="n">
        <v>100</v>
      </c>
      <c r="DZ1028" s="2" t="n">
        <v>100</v>
      </c>
      <c r="EA1028" s="2" t="n">
        <v>0</v>
      </c>
      <c r="EB1028" s="2" t="n">
        <v>100</v>
      </c>
      <c r="EC1028" s="2" t="n">
        <v>100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36.66</v>
      </c>
      <c r="DB1029" s="2" t="n">
        <v>36.66</v>
      </c>
      <c r="DC1029" s="2" t="n">
        <v>0</v>
      </c>
      <c r="DD1029" s="2" t="n">
        <v>45.82</v>
      </c>
      <c r="DE1029" s="2" t="n">
        <v>45.82</v>
      </c>
      <c r="DF1029" s="2" t="n">
        <v>0</v>
      </c>
      <c r="DG1029" s="2" t="n">
        <v>45.82</v>
      </c>
      <c r="DH1029" s="2" t="n">
        <v>45.82</v>
      </c>
      <c r="DI1029" s="2" t="n">
        <v>0</v>
      </c>
      <c r="DJ1029" s="2" t="n">
        <v>92.61</v>
      </c>
      <c r="DK1029" s="2" t="n">
        <v>92.61</v>
      </c>
      <c r="DL1029" s="2" t="n">
        <v>0</v>
      </c>
      <c r="DM1029" s="2" t="n">
        <v>100</v>
      </c>
      <c r="DN1029" s="2" t="n">
        <v>100</v>
      </c>
      <c r="DO1029" s="2" t="n">
        <v>0</v>
      </c>
      <c r="DP1029" s="2" t="n">
        <v>100</v>
      </c>
      <c r="DQ1029" s="2" t="n">
        <v>100</v>
      </c>
      <c r="DR1029" s="2" t="n">
        <v>0</v>
      </c>
      <c r="DS1029" s="2" t="n">
        <v>100</v>
      </c>
      <c r="DT1029" s="2" t="n">
        <v>100</v>
      </c>
      <c r="DU1029" s="2" t="n">
        <v>0</v>
      </c>
      <c r="DV1029" s="2" t="n">
        <v>100</v>
      </c>
      <c r="DW1029" s="2" t="n">
        <v>100</v>
      </c>
      <c r="DX1029" s="2" t="n">
        <v>0</v>
      </c>
      <c r="DY1029" s="2" t="n">
        <v>100</v>
      </c>
      <c r="DZ1029" s="2" t="n">
        <v>100</v>
      </c>
      <c r="EA1029" s="2" t="n">
        <v>0</v>
      </c>
      <c r="EB1029" s="2" t="n">
        <v>100</v>
      </c>
      <c r="EC1029" s="2" t="n">
        <v>100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36.66</v>
      </c>
      <c r="DB1030" s="2" t="n">
        <v>36.66</v>
      </c>
      <c r="DC1030" s="2" t="n">
        <v>0</v>
      </c>
      <c r="DD1030" s="2" t="n">
        <v>45.82</v>
      </c>
      <c r="DE1030" s="2" t="n">
        <v>45.82</v>
      </c>
      <c r="DF1030" s="2" t="n">
        <v>0</v>
      </c>
      <c r="DG1030" s="2" t="n">
        <v>45.82</v>
      </c>
      <c r="DH1030" s="2" t="n">
        <v>45.82</v>
      </c>
      <c r="DI1030" s="2" t="n">
        <v>0</v>
      </c>
      <c r="DJ1030" s="2" t="n">
        <v>92.61</v>
      </c>
      <c r="DK1030" s="2" t="n">
        <v>92.61</v>
      </c>
      <c r="DL1030" s="2" t="n">
        <v>0</v>
      </c>
      <c r="DM1030" s="2" t="n">
        <v>100</v>
      </c>
      <c r="DN1030" s="2" t="n">
        <v>100</v>
      </c>
      <c r="DO1030" s="2" t="n">
        <v>0</v>
      </c>
      <c r="DP1030" s="2" t="n">
        <v>100</v>
      </c>
      <c r="DQ1030" s="2" t="n">
        <v>100</v>
      </c>
      <c r="DR1030" s="2" t="n">
        <v>0</v>
      </c>
      <c r="DS1030" s="2" t="n">
        <v>100</v>
      </c>
      <c r="DT1030" s="2" t="n">
        <v>100</v>
      </c>
      <c r="DU1030" s="2" t="n">
        <v>0</v>
      </c>
      <c r="DV1030" s="2" t="n">
        <v>100</v>
      </c>
      <c r="DW1030" s="2" t="n">
        <v>100</v>
      </c>
      <c r="DX1030" s="2" t="n">
        <v>0</v>
      </c>
      <c r="DY1030" s="2" t="n">
        <v>100</v>
      </c>
      <c r="DZ1030" s="2" t="n">
        <v>100</v>
      </c>
      <c r="EA1030" s="2" t="n">
        <v>0</v>
      </c>
      <c r="EB1030" s="2" t="n">
        <v>100</v>
      </c>
      <c r="EC1030" s="2" t="n">
        <v>100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6.06</v>
      </c>
      <c r="CG1031" s="2" t="n">
        <v>6.06</v>
      </c>
      <c r="CH1031" s="2" t="n">
        <v>0</v>
      </c>
      <c r="CI1031" s="2" t="n">
        <v>31.06</v>
      </c>
      <c r="CJ1031" s="2" t="n">
        <v>31.06</v>
      </c>
      <c r="CK1031" s="2" t="n">
        <v>0</v>
      </c>
      <c r="CL1031" s="2" t="n">
        <v>59.85</v>
      </c>
      <c r="CM1031" s="2" t="n">
        <v>59.85</v>
      </c>
      <c r="CN1031" s="2" t="n">
        <v>0</v>
      </c>
      <c r="CO1031" s="2" t="n">
        <v>86.36</v>
      </c>
      <c r="CP1031" s="2" t="n">
        <v>86.36</v>
      </c>
      <c r="CQ1031" s="2" t="n">
        <v>0</v>
      </c>
      <c r="CR1031" s="2" t="n">
        <v>100</v>
      </c>
      <c r="CS1031" s="2" t="n">
        <v>100</v>
      </c>
      <c r="CT1031" s="2" t="n">
        <v>0</v>
      </c>
      <c r="CU1031" s="2" t="n">
        <v>100</v>
      </c>
      <c r="CV1031" s="2" t="n">
        <v>100</v>
      </c>
      <c r="CW1031" s="2" t="n">
        <v>0</v>
      </c>
      <c r="CX1031" s="2" t="n">
        <v>100</v>
      </c>
      <c r="CY1031" s="2" t="n">
        <v>100</v>
      </c>
      <c r="CZ1031" s="2" t="n">
        <v>0</v>
      </c>
      <c r="DA1031" s="2" t="n">
        <v>100</v>
      </c>
      <c r="DB1031" s="2" t="n">
        <v>100</v>
      </c>
      <c r="DC1031" s="2" t="n">
        <v>0</v>
      </c>
      <c r="DD1031" s="2" t="n">
        <v>100</v>
      </c>
      <c r="DE1031" s="2" t="n">
        <v>100</v>
      </c>
      <c r="DF1031" s="2" t="n">
        <v>0</v>
      </c>
      <c r="DG1031" s="2" t="n">
        <v>100</v>
      </c>
      <c r="DH1031" s="2" t="n">
        <v>100</v>
      </c>
      <c r="DI1031" s="2" t="n">
        <v>0</v>
      </c>
      <c r="DJ1031" s="2" t="n">
        <v>100</v>
      </c>
      <c r="DK1031" s="2" t="n">
        <v>100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6.06</v>
      </c>
      <c r="CG1032" s="2" t="n">
        <v>6.06</v>
      </c>
      <c r="CH1032" s="2" t="n">
        <v>0</v>
      </c>
      <c r="CI1032" s="2" t="n">
        <v>31.06</v>
      </c>
      <c r="CJ1032" s="2" t="n">
        <v>31.06</v>
      </c>
      <c r="CK1032" s="2" t="n">
        <v>0</v>
      </c>
      <c r="CL1032" s="2" t="n">
        <v>59.85</v>
      </c>
      <c r="CM1032" s="2" t="n">
        <v>59.85</v>
      </c>
      <c r="CN1032" s="2" t="n">
        <v>0</v>
      </c>
      <c r="CO1032" s="2" t="n">
        <v>86.36</v>
      </c>
      <c r="CP1032" s="2" t="n">
        <v>86.36</v>
      </c>
      <c r="CQ1032" s="2" t="n">
        <v>0</v>
      </c>
      <c r="CR1032" s="2" t="n">
        <v>100</v>
      </c>
      <c r="CS1032" s="2" t="n">
        <v>100</v>
      </c>
      <c r="CT1032" s="2" t="n">
        <v>0</v>
      </c>
      <c r="CU1032" s="2" t="n">
        <v>100</v>
      </c>
      <c r="CV1032" s="2" t="n">
        <v>100</v>
      </c>
      <c r="CW1032" s="2" t="n">
        <v>0</v>
      </c>
      <c r="CX1032" s="2" t="n">
        <v>100</v>
      </c>
      <c r="CY1032" s="2" t="n">
        <v>100</v>
      </c>
      <c r="CZ1032" s="2" t="n">
        <v>0</v>
      </c>
      <c r="DA1032" s="2" t="n">
        <v>100</v>
      </c>
      <c r="DB1032" s="2" t="n">
        <v>100</v>
      </c>
      <c r="DC1032" s="2" t="n">
        <v>0</v>
      </c>
      <c r="DD1032" s="2" t="n">
        <v>100</v>
      </c>
      <c r="DE1032" s="2" t="n">
        <v>100</v>
      </c>
      <c r="DF1032" s="2" t="n">
        <v>0</v>
      </c>
      <c r="DG1032" s="2" t="n">
        <v>100</v>
      </c>
      <c r="DH1032" s="2" t="n">
        <v>100</v>
      </c>
      <c r="DI1032" s="2" t="n">
        <v>0</v>
      </c>
      <c r="DJ1032" s="2" t="n">
        <v>100</v>
      </c>
      <c r="DK1032" s="2" t="n">
        <v>100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11</v>
      </c>
      <c r="AP1033" s="2" t="n">
        <v>0</v>
      </c>
      <c r="AQ1033" s="2" t="n">
        <v>0</v>
      </c>
      <c r="AR1033" s="2" t="n">
        <v>1.67</v>
      </c>
      <c r="AS1033" s="2" t="n">
        <v>0</v>
      </c>
      <c r="AT1033" s="2" t="n">
        <v>0</v>
      </c>
      <c r="AU1033" s="2" t="n">
        <v>1.67</v>
      </c>
      <c r="AV1033" s="2" t="n">
        <v>19.17</v>
      </c>
      <c r="AW1033" s="2" t="n">
        <v>19.17</v>
      </c>
      <c r="AX1033" s="2" t="n">
        <v>11.19</v>
      </c>
      <c r="AY1033" s="2" t="n">
        <v>45.7</v>
      </c>
      <c r="AZ1033" s="2" t="n">
        <v>45.7</v>
      </c>
      <c r="BA1033" s="2" t="n">
        <v>43.49</v>
      </c>
      <c r="BB1033" s="2" t="n">
        <v>55.56</v>
      </c>
      <c r="BC1033" s="2" t="n">
        <v>55.56</v>
      </c>
      <c r="BD1033" s="2" t="n">
        <v>58.33</v>
      </c>
      <c r="BE1033" s="2" t="n">
        <v>93.73</v>
      </c>
      <c r="BF1033" s="2" t="n">
        <v>93.73</v>
      </c>
      <c r="BG1033" s="2" t="n">
        <v>100</v>
      </c>
      <c r="BH1033" s="2" t="n">
        <v>100</v>
      </c>
      <c r="BI1033" s="2" t="n">
        <v>100</v>
      </c>
      <c r="BJ1033" s="2" t="n">
        <v>100</v>
      </c>
      <c r="BK1033" s="2" t="n">
        <v>100</v>
      </c>
      <c r="BL1033" s="2" t="n">
        <v>100</v>
      </c>
      <c r="BM1033" s="2" t="n">
        <v>100</v>
      </c>
      <c r="BN1033" s="2" t="n">
        <v>100</v>
      </c>
      <c r="BO1033" s="2" t="n">
        <v>100</v>
      </c>
      <c r="BP1033" s="2" t="n">
        <v>100</v>
      </c>
      <c r="BQ1033" s="2" t="n">
        <v>100</v>
      </c>
      <c r="BR1033" s="2" t="n">
        <v>100</v>
      </c>
      <c r="BS1033" s="2" t="n">
        <v>100</v>
      </c>
      <c r="BT1033" s="2" t="n">
        <v>100</v>
      </c>
      <c r="BU1033" s="2" t="n">
        <v>100</v>
      </c>
      <c r="BV1033" s="2" t="n">
        <v>100</v>
      </c>
      <c r="BW1033" s="2" t="n">
        <v>100</v>
      </c>
      <c r="BX1033" s="2" t="n">
        <v>100</v>
      </c>
      <c r="BY1033" s="2" t="n">
        <v>100</v>
      </c>
      <c r="BZ1033" s="2" t="n">
        <v>100</v>
      </c>
      <c r="CA1033" s="2" t="n">
        <v>100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11</v>
      </c>
      <c r="AP1034" s="2" t="n">
        <v>0</v>
      </c>
      <c r="AQ1034" s="2" t="n">
        <v>0</v>
      </c>
      <c r="AR1034" s="2" t="n">
        <v>1.67</v>
      </c>
      <c r="AS1034" s="2" t="n">
        <v>0</v>
      </c>
      <c r="AT1034" s="2" t="n">
        <v>0</v>
      </c>
      <c r="AU1034" s="2" t="n">
        <v>1.67</v>
      </c>
      <c r="AV1034" s="2" t="n">
        <v>19.17</v>
      </c>
      <c r="AW1034" s="2" t="n">
        <v>19.17</v>
      </c>
      <c r="AX1034" s="2" t="n">
        <v>11.19</v>
      </c>
      <c r="AY1034" s="2" t="n">
        <v>45.7</v>
      </c>
      <c r="AZ1034" s="2" t="n">
        <v>45.7</v>
      </c>
      <c r="BA1034" s="2" t="n">
        <v>43.49</v>
      </c>
      <c r="BB1034" s="2" t="n">
        <v>55.56</v>
      </c>
      <c r="BC1034" s="2" t="n">
        <v>55.56</v>
      </c>
      <c r="BD1034" s="2" t="n">
        <v>58.33</v>
      </c>
      <c r="BE1034" s="2" t="n">
        <v>93.73</v>
      </c>
      <c r="BF1034" s="2" t="n">
        <v>93.73</v>
      </c>
      <c r="BG1034" s="2" t="n">
        <v>100</v>
      </c>
      <c r="BH1034" s="2" t="n">
        <v>100</v>
      </c>
      <c r="BI1034" s="2" t="n">
        <v>100</v>
      </c>
      <c r="BJ1034" s="2" t="n">
        <v>100</v>
      </c>
      <c r="BK1034" s="2" t="n">
        <v>100</v>
      </c>
      <c r="BL1034" s="2" t="n">
        <v>100</v>
      </c>
      <c r="BM1034" s="2" t="n">
        <v>100</v>
      </c>
      <c r="BN1034" s="2" t="n">
        <v>100</v>
      </c>
      <c r="BO1034" s="2" t="n">
        <v>100</v>
      </c>
      <c r="BP1034" s="2" t="n">
        <v>100</v>
      </c>
      <c r="BQ1034" s="2" t="n">
        <v>100</v>
      </c>
      <c r="BR1034" s="2" t="n">
        <v>100</v>
      </c>
      <c r="BS1034" s="2" t="n">
        <v>100</v>
      </c>
      <c r="BT1034" s="2" t="n">
        <v>100</v>
      </c>
      <c r="BU1034" s="2" t="n">
        <v>100</v>
      </c>
      <c r="BV1034" s="2" t="n">
        <v>100</v>
      </c>
      <c r="BW1034" s="2" t="n">
        <v>100</v>
      </c>
      <c r="BX1034" s="2" t="n">
        <v>100</v>
      </c>
      <c r="BY1034" s="2" t="n">
        <v>100</v>
      </c>
      <c r="BZ1034" s="2" t="n">
        <v>100</v>
      </c>
      <c r="CA1034" s="2" t="n">
        <v>100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7.51</v>
      </c>
      <c r="CY1035" s="2" t="n">
        <v>7.51</v>
      </c>
      <c r="CZ1035" s="2" t="n">
        <v>0</v>
      </c>
      <c r="DA1035" s="2" t="n">
        <v>35.26</v>
      </c>
      <c r="DB1035" s="2" t="n">
        <v>35.26</v>
      </c>
      <c r="DC1035" s="2" t="n">
        <v>0</v>
      </c>
      <c r="DD1035" s="2" t="n">
        <v>44.18</v>
      </c>
      <c r="DE1035" s="2" t="n">
        <v>44.18</v>
      </c>
      <c r="DF1035" s="2" t="n">
        <v>0</v>
      </c>
      <c r="DG1035" s="2" t="n">
        <v>54.45</v>
      </c>
      <c r="DH1035" s="2" t="n">
        <v>54.45</v>
      </c>
      <c r="DI1035" s="2" t="n">
        <v>0</v>
      </c>
      <c r="DJ1035" s="2" t="n">
        <v>95.27</v>
      </c>
      <c r="DK1035" s="2" t="n">
        <v>95.27</v>
      </c>
      <c r="DL1035" s="2" t="n">
        <v>0</v>
      </c>
      <c r="DM1035" s="2" t="n">
        <v>100</v>
      </c>
      <c r="DN1035" s="2" t="n">
        <v>100</v>
      </c>
      <c r="DO1035" s="2" t="n">
        <v>0</v>
      </c>
      <c r="DP1035" s="2" t="n">
        <v>100</v>
      </c>
      <c r="DQ1035" s="2" t="n">
        <v>100</v>
      </c>
      <c r="DR1035" s="2" t="n">
        <v>0</v>
      </c>
      <c r="DS1035" s="2" t="n">
        <v>100</v>
      </c>
      <c r="DT1035" s="2" t="n">
        <v>100</v>
      </c>
      <c r="DU1035" s="2" t="n">
        <v>0</v>
      </c>
      <c r="DV1035" s="2" t="n">
        <v>100</v>
      </c>
      <c r="DW1035" s="2" t="n">
        <v>100</v>
      </c>
      <c r="DX1035" s="2" t="n">
        <v>0</v>
      </c>
      <c r="DY1035" s="2" t="n">
        <v>100</v>
      </c>
      <c r="DZ1035" s="2" t="n">
        <v>100</v>
      </c>
      <c r="EA1035" s="2" t="n">
        <v>0</v>
      </c>
      <c r="EB1035" s="2" t="n">
        <v>100</v>
      </c>
      <c r="EC1035" s="2" t="n">
        <v>100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36.66</v>
      </c>
      <c r="DB1036" s="2" t="n">
        <v>36.66</v>
      </c>
      <c r="DC1036" s="2" t="n">
        <v>0</v>
      </c>
      <c r="DD1036" s="2" t="n">
        <v>45.82</v>
      </c>
      <c r="DE1036" s="2" t="n">
        <v>45.82</v>
      </c>
      <c r="DF1036" s="2" t="n">
        <v>0</v>
      </c>
      <c r="DG1036" s="2" t="n">
        <v>45.82</v>
      </c>
      <c r="DH1036" s="2" t="n">
        <v>45.82</v>
      </c>
      <c r="DI1036" s="2" t="n">
        <v>0</v>
      </c>
      <c r="DJ1036" s="2" t="n">
        <v>92.61</v>
      </c>
      <c r="DK1036" s="2" t="n">
        <v>92.61</v>
      </c>
      <c r="DL1036" s="2" t="n">
        <v>0</v>
      </c>
      <c r="DM1036" s="2" t="n">
        <v>100</v>
      </c>
      <c r="DN1036" s="2" t="n">
        <v>100</v>
      </c>
      <c r="DO1036" s="2" t="n">
        <v>0</v>
      </c>
      <c r="DP1036" s="2" t="n">
        <v>100</v>
      </c>
      <c r="DQ1036" s="2" t="n">
        <v>100</v>
      </c>
      <c r="DR1036" s="2" t="n">
        <v>0</v>
      </c>
      <c r="DS1036" s="2" t="n">
        <v>100</v>
      </c>
      <c r="DT1036" s="2" t="n">
        <v>100</v>
      </c>
      <c r="DU1036" s="2" t="n">
        <v>0</v>
      </c>
      <c r="DV1036" s="2" t="n">
        <v>100</v>
      </c>
      <c r="DW1036" s="2" t="n">
        <v>100</v>
      </c>
      <c r="DX1036" s="2" t="n">
        <v>0</v>
      </c>
      <c r="DY1036" s="2" t="n">
        <v>100</v>
      </c>
      <c r="DZ1036" s="2" t="n">
        <v>100</v>
      </c>
      <c r="EA1036" s="2" t="n">
        <v>0</v>
      </c>
      <c r="EB1036" s="2" t="n">
        <v>100</v>
      </c>
      <c r="EC1036" s="2" t="n">
        <v>100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31.82</v>
      </c>
      <c r="CY1037" s="2" t="n">
        <v>31.82</v>
      </c>
      <c r="CZ1037" s="2" t="n">
        <v>0</v>
      </c>
      <c r="DA1037" s="2" t="n">
        <v>50</v>
      </c>
      <c r="DB1037" s="2" t="n">
        <v>50</v>
      </c>
      <c r="DC1037" s="2" t="n">
        <v>0</v>
      </c>
      <c r="DD1037" s="2" t="n">
        <v>61.67</v>
      </c>
      <c r="DE1037" s="2" t="n">
        <v>61.67</v>
      </c>
      <c r="DF1037" s="2" t="n">
        <v>0</v>
      </c>
      <c r="DG1037" s="2" t="n">
        <v>96.67</v>
      </c>
      <c r="DH1037" s="2" t="n">
        <v>96.67</v>
      </c>
      <c r="DI1037" s="2" t="n">
        <v>0</v>
      </c>
      <c r="DJ1037" s="2" t="n">
        <v>100</v>
      </c>
      <c r="DK1037" s="2" t="n">
        <v>100</v>
      </c>
      <c r="DL1037" s="2" t="n">
        <v>0</v>
      </c>
      <c r="DM1037" s="2" t="n">
        <v>100</v>
      </c>
      <c r="DN1037" s="2" t="n">
        <v>100</v>
      </c>
      <c r="DO1037" s="2" t="n">
        <v>0</v>
      </c>
      <c r="DP1037" s="2" t="n">
        <v>100</v>
      </c>
      <c r="DQ1037" s="2" t="n">
        <v>100</v>
      </c>
      <c r="DR1037" s="2" t="n">
        <v>0</v>
      </c>
      <c r="DS1037" s="2" t="n">
        <v>100</v>
      </c>
      <c r="DT1037" s="2" t="n">
        <v>100</v>
      </c>
      <c r="DU1037" s="2" t="n">
        <v>0</v>
      </c>
      <c r="DV1037" s="2" t="n">
        <v>100</v>
      </c>
      <c r="DW1037" s="2" t="n">
        <v>100</v>
      </c>
      <c r="DX1037" s="2" t="n">
        <v>0</v>
      </c>
      <c r="DY1037" s="2" t="n">
        <v>100</v>
      </c>
      <c r="DZ1037" s="2" t="n">
        <v>100</v>
      </c>
      <c r="EA1037" s="2" t="n">
        <v>0</v>
      </c>
      <c r="EB1037" s="2" t="n">
        <v>100</v>
      </c>
      <c r="EC1037" s="2" t="n">
        <v>100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10</v>
      </c>
      <c r="DH1038" s="2" t="n">
        <v>10</v>
      </c>
      <c r="DI1038" s="2" t="n">
        <v>0</v>
      </c>
      <c r="DJ1038" s="2" t="n">
        <v>100</v>
      </c>
      <c r="DK1038" s="2" t="n">
        <v>100</v>
      </c>
      <c r="DL1038" s="2" t="n">
        <v>0</v>
      </c>
      <c r="DM1038" s="2" t="n">
        <v>100</v>
      </c>
      <c r="DN1038" s="2" t="n">
        <v>100</v>
      </c>
      <c r="DO1038" s="2" t="n">
        <v>0</v>
      </c>
      <c r="DP1038" s="2" t="n">
        <v>100</v>
      </c>
      <c r="DQ1038" s="2" t="n">
        <v>100</v>
      </c>
      <c r="DR1038" s="2" t="n">
        <v>0</v>
      </c>
      <c r="DS1038" s="2" t="n">
        <v>100</v>
      </c>
      <c r="DT1038" s="2" t="n">
        <v>100</v>
      </c>
      <c r="DU1038" s="2" t="n">
        <v>0</v>
      </c>
      <c r="DV1038" s="2" t="n">
        <v>100</v>
      </c>
      <c r="DW1038" s="2" t="n">
        <v>100</v>
      </c>
      <c r="DX1038" s="2" t="n">
        <v>0</v>
      </c>
      <c r="DY1038" s="2" t="n">
        <v>100</v>
      </c>
      <c r="DZ1038" s="2" t="n">
        <v>100</v>
      </c>
      <c r="EA1038" s="2" t="n">
        <v>0</v>
      </c>
      <c r="EB1038" s="2" t="n">
        <v>100</v>
      </c>
      <c r="EC1038" s="2" t="n">
        <v>100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23.33</v>
      </c>
      <c r="DE1039" s="2" t="n">
        <v>23.33</v>
      </c>
      <c r="DF1039" s="2" t="n">
        <v>0</v>
      </c>
      <c r="DG1039" s="2" t="n">
        <v>93.33</v>
      </c>
      <c r="DH1039" s="2" t="n">
        <v>93.33</v>
      </c>
      <c r="DI1039" s="2" t="n">
        <v>0</v>
      </c>
      <c r="DJ1039" s="2" t="n">
        <v>100</v>
      </c>
      <c r="DK1039" s="2" t="n">
        <v>100</v>
      </c>
      <c r="DL1039" s="2" t="n">
        <v>0</v>
      </c>
      <c r="DM1039" s="2" t="n">
        <v>100</v>
      </c>
      <c r="DN1039" s="2" t="n">
        <v>100</v>
      </c>
      <c r="DO1039" s="2" t="n">
        <v>0</v>
      </c>
      <c r="DP1039" s="2" t="n">
        <v>100</v>
      </c>
      <c r="DQ1039" s="2" t="n">
        <v>100</v>
      </c>
      <c r="DR1039" s="2" t="n">
        <v>0</v>
      </c>
      <c r="DS1039" s="2" t="n">
        <v>100</v>
      </c>
      <c r="DT1039" s="2" t="n">
        <v>100</v>
      </c>
      <c r="DU1039" s="2" t="n">
        <v>0</v>
      </c>
      <c r="DV1039" s="2" t="n">
        <v>100</v>
      </c>
      <c r="DW1039" s="2" t="n">
        <v>100</v>
      </c>
      <c r="DX1039" s="2" t="n">
        <v>0</v>
      </c>
      <c r="DY1039" s="2" t="n">
        <v>100</v>
      </c>
      <c r="DZ1039" s="2" t="n">
        <v>100</v>
      </c>
      <c r="EA1039" s="2" t="n">
        <v>0</v>
      </c>
      <c r="EB1039" s="2" t="n">
        <v>100</v>
      </c>
      <c r="EC1039" s="2" t="n">
        <v>100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12/06/2028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2.5</v>
      </c>
      <c r="AQ1040" s="2" t="n">
        <v>2.5</v>
      </c>
      <c r="AR1040" s="2" t="n">
        <v>0</v>
      </c>
      <c r="AS1040" s="2" t="n">
        <v>5.24</v>
      </c>
      <c r="AT1040" s="2" t="n">
        <v>5.24</v>
      </c>
      <c r="AU1040" s="2" t="n">
        <v>7.55</v>
      </c>
      <c r="AV1040" s="2" t="n">
        <v>7.74</v>
      </c>
      <c r="AW1040" s="2" t="n">
        <v>7.74</v>
      </c>
      <c r="AX1040" s="2" t="n">
        <v>7.55</v>
      </c>
      <c r="AY1040" s="2" t="n">
        <v>10.24</v>
      </c>
      <c r="AZ1040" s="2" t="n">
        <v>10.24</v>
      </c>
      <c r="BA1040" s="2" t="n">
        <v>10.24</v>
      </c>
      <c r="BB1040" s="2" t="n">
        <v>12.86</v>
      </c>
      <c r="BC1040" s="2" t="n">
        <v>12.86</v>
      </c>
      <c r="BD1040" s="2" t="n">
        <v>11.36</v>
      </c>
      <c r="BE1040" s="2" t="n">
        <v>15.73</v>
      </c>
      <c r="BF1040" s="2" t="n">
        <v>15.73</v>
      </c>
      <c r="BG1040" s="2" t="n">
        <v>11.36</v>
      </c>
      <c r="BH1040" s="2" t="n">
        <v>18.36</v>
      </c>
      <c r="BI1040" s="2" t="n">
        <v>18.36</v>
      </c>
      <c r="BJ1040" s="2" t="n">
        <v>11.36</v>
      </c>
      <c r="BK1040" s="2" t="n">
        <v>20.98</v>
      </c>
      <c r="BL1040" s="2" t="n">
        <v>20.98</v>
      </c>
      <c r="BM1040" s="2" t="n">
        <v>11.36</v>
      </c>
      <c r="BN1040" s="2" t="n">
        <v>23.6</v>
      </c>
      <c r="BO1040" s="2" t="n">
        <v>23.6</v>
      </c>
      <c r="BP1040" s="2" t="n">
        <v>11.36</v>
      </c>
      <c r="BQ1040" s="2" t="n">
        <v>23.6</v>
      </c>
      <c r="BR1040" s="2" t="n">
        <v>23.6</v>
      </c>
      <c r="BS1040" s="2" t="n">
        <v>11.36</v>
      </c>
      <c r="BT1040" s="2" t="n">
        <v>23.95</v>
      </c>
      <c r="BU1040" s="2" t="n">
        <v>23.6</v>
      </c>
      <c r="BV1040" s="2" t="n">
        <v>11.36</v>
      </c>
      <c r="BW1040" s="2" t="n">
        <v>31.39</v>
      </c>
      <c r="BX1040" s="2" t="n">
        <v>31.04</v>
      </c>
      <c r="BY1040" s="2" t="n">
        <v>11.36</v>
      </c>
      <c r="BZ1040" s="2" t="n">
        <v>38.82</v>
      </c>
      <c r="CA1040" s="2" t="n">
        <v>38.65</v>
      </c>
      <c r="CB1040" s="2" t="n">
        <v>11.36</v>
      </c>
      <c r="CC1040" s="2" t="n">
        <v>46.69</v>
      </c>
      <c r="CD1040" s="2" t="n">
        <v>46.63</v>
      </c>
      <c r="CE1040" s="2" t="n">
        <v>11.36</v>
      </c>
      <c r="CF1040" s="2" t="n">
        <v>53.17</v>
      </c>
      <c r="CG1040" s="2" t="n">
        <v>53.17</v>
      </c>
      <c r="CH1040" s="2" t="n">
        <v>11.36</v>
      </c>
      <c r="CI1040" s="2" t="n">
        <v>53.91</v>
      </c>
      <c r="CJ1040" s="2" t="n">
        <v>53.91</v>
      </c>
      <c r="CK1040" s="2" t="n">
        <v>11.36</v>
      </c>
      <c r="CL1040" s="2" t="n">
        <v>54.95</v>
      </c>
      <c r="CM1040" s="2" t="n">
        <v>54.95</v>
      </c>
      <c r="CN1040" s="2" t="n">
        <v>11.36</v>
      </c>
      <c r="CO1040" s="2" t="n">
        <v>59.26</v>
      </c>
      <c r="CP1040" s="2" t="n">
        <v>59.26</v>
      </c>
      <c r="CQ1040" s="2" t="n">
        <v>11.36</v>
      </c>
      <c r="CR1040" s="2" t="n">
        <v>60.31</v>
      </c>
      <c r="CS1040" s="2" t="n">
        <v>60.31</v>
      </c>
      <c r="CT1040" s="2" t="n">
        <v>11.36</v>
      </c>
      <c r="CU1040" s="2" t="n">
        <v>64.09999999999999</v>
      </c>
      <c r="CV1040" s="2" t="n">
        <v>64.09999999999999</v>
      </c>
      <c r="CW1040" s="2" t="n">
        <v>11.36</v>
      </c>
      <c r="CX1040" s="2" t="n">
        <v>66.66</v>
      </c>
      <c r="CY1040" s="2" t="n">
        <v>66.66</v>
      </c>
      <c r="CZ1040" s="2" t="n">
        <v>11.36</v>
      </c>
      <c r="DA1040" s="2" t="n">
        <v>69.88</v>
      </c>
      <c r="DB1040" s="2" t="n">
        <v>69.88</v>
      </c>
      <c r="DC1040" s="2" t="n">
        <v>11.36</v>
      </c>
      <c r="DD1040" s="2" t="n">
        <v>73.09</v>
      </c>
      <c r="DE1040" s="2" t="n">
        <v>73.09</v>
      </c>
      <c r="DF1040" s="2" t="n">
        <v>11.36</v>
      </c>
      <c r="DG1040" s="2" t="n">
        <v>78.88</v>
      </c>
      <c r="DH1040" s="2" t="n">
        <v>79.95</v>
      </c>
      <c r="DI1040" s="2" t="n">
        <v>11.36</v>
      </c>
      <c r="DJ1040" s="2" t="n">
        <v>85.06999999999999</v>
      </c>
      <c r="DK1040" s="2" t="n">
        <v>85.06999999999999</v>
      </c>
      <c r="DL1040" s="2" t="n">
        <v>11.36</v>
      </c>
      <c r="DM1040" s="2" t="n">
        <v>87.75</v>
      </c>
      <c r="DN1040" s="2" t="n">
        <v>87.75</v>
      </c>
      <c r="DO1040" s="2" t="n">
        <v>11.36</v>
      </c>
      <c r="DP1040" s="2" t="n">
        <v>92.04000000000001</v>
      </c>
      <c r="DQ1040" s="2" t="n">
        <v>92.04000000000001</v>
      </c>
      <c r="DR1040" s="2" t="n">
        <v>11.36</v>
      </c>
      <c r="DS1040" s="2" t="n">
        <v>95.79000000000001</v>
      </c>
      <c r="DT1040" s="2" t="n">
        <v>95.79000000000001</v>
      </c>
      <c r="DU1040" s="2" t="n">
        <v>11.36</v>
      </c>
      <c r="DV1040" s="2" t="n">
        <v>100</v>
      </c>
      <c r="DW1040" s="2" t="n">
        <v>100</v>
      </c>
      <c r="DX1040" s="2" t="n">
        <v>11.36</v>
      </c>
      <c r="DY1040" s="2" t="n">
        <v>100</v>
      </c>
      <c r="DZ1040" s="2" t="n">
        <v>100</v>
      </c>
      <c r="EA1040" s="2" t="n">
        <v>11.36</v>
      </c>
      <c r="EB1040" s="2" t="n">
        <v>100</v>
      </c>
      <c r="EC1040" s="2" t="n">
        <v>100</v>
      </c>
      <c r="ED1040" s="2" t="n">
        <v>11.36</v>
      </c>
      <c r="EE1040" s="2" t="n">
        <v>85.06999999999999</v>
      </c>
      <c r="EF1040" s="2" t="n">
        <v>85.06999999999999</v>
      </c>
      <c r="EG1040" s="2" t="n">
        <v>11.36</v>
      </c>
      <c r="EH1040" s="2" t="n">
        <v>87.75</v>
      </c>
      <c r="EI1040" s="2" t="n">
        <v>87.75</v>
      </c>
      <c r="EJ1040" s="2" t="n">
        <v>11.36</v>
      </c>
      <c r="EK1040" s="2" t="n">
        <v>92.04000000000001</v>
      </c>
      <c r="EL1040" s="2" t="n">
        <v>92.04000000000001</v>
      </c>
      <c r="EM1040" s="2" t="n">
        <v>11.36</v>
      </c>
      <c r="EN1040" s="2" t="n">
        <v>95.79000000000001</v>
      </c>
      <c r="EO1040" s="2" t="n">
        <v>95.79000000000001</v>
      </c>
      <c r="EP1040" s="2" t="n">
        <v>11.36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12/06/2028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2.5</v>
      </c>
      <c r="AQ1041" s="2" t="n">
        <v>2.5</v>
      </c>
      <c r="AR1041" s="2" t="n">
        <v>0</v>
      </c>
      <c r="AS1041" s="2" t="n">
        <v>5.24</v>
      </c>
      <c r="AT1041" s="2" t="n">
        <v>5.24</v>
      </c>
      <c r="AU1041" s="2" t="n">
        <v>7.55</v>
      </c>
      <c r="AV1041" s="2" t="n">
        <v>7.74</v>
      </c>
      <c r="AW1041" s="2" t="n">
        <v>7.74</v>
      </c>
      <c r="AX1041" s="2" t="n">
        <v>7.55</v>
      </c>
      <c r="AY1041" s="2" t="n">
        <v>10.24</v>
      </c>
      <c r="AZ1041" s="2" t="n">
        <v>10.24</v>
      </c>
      <c r="BA1041" s="2" t="n">
        <v>10.24</v>
      </c>
      <c r="BB1041" s="2" t="n">
        <v>12.86</v>
      </c>
      <c r="BC1041" s="2" t="n">
        <v>12.86</v>
      </c>
      <c r="BD1041" s="2" t="n">
        <v>11.36</v>
      </c>
      <c r="BE1041" s="2" t="n">
        <v>15.73</v>
      </c>
      <c r="BF1041" s="2" t="n">
        <v>15.73</v>
      </c>
      <c r="BG1041" s="2" t="n">
        <v>11.36</v>
      </c>
      <c r="BH1041" s="2" t="n">
        <v>18.36</v>
      </c>
      <c r="BI1041" s="2" t="n">
        <v>18.36</v>
      </c>
      <c r="BJ1041" s="2" t="n">
        <v>11.36</v>
      </c>
      <c r="BK1041" s="2" t="n">
        <v>20.98</v>
      </c>
      <c r="BL1041" s="2" t="n">
        <v>20.98</v>
      </c>
      <c r="BM1041" s="2" t="n">
        <v>11.36</v>
      </c>
      <c r="BN1041" s="2" t="n">
        <v>23.6</v>
      </c>
      <c r="BO1041" s="2" t="n">
        <v>23.6</v>
      </c>
      <c r="BP1041" s="2" t="n">
        <v>11.36</v>
      </c>
      <c r="BQ1041" s="2" t="n">
        <v>23.6</v>
      </c>
      <c r="BR1041" s="2" t="n">
        <v>23.6</v>
      </c>
      <c r="BS1041" s="2" t="n">
        <v>11.36</v>
      </c>
      <c r="BT1041" s="2" t="n">
        <v>23.95</v>
      </c>
      <c r="BU1041" s="2" t="n">
        <v>23.6</v>
      </c>
      <c r="BV1041" s="2" t="n">
        <v>11.36</v>
      </c>
      <c r="BW1041" s="2" t="n">
        <v>31.39</v>
      </c>
      <c r="BX1041" s="2" t="n">
        <v>31.04</v>
      </c>
      <c r="BY1041" s="2" t="n">
        <v>11.36</v>
      </c>
      <c r="BZ1041" s="2" t="n">
        <v>38.82</v>
      </c>
      <c r="CA1041" s="2" t="n">
        <v>38.65</v>
      </c>
      <c r="CB1041" s="2" t="n">
        <v>11.36</v>
      </c>
      <c r="CC1041" s="2" t="n">
        <v>46.69</v>
      </c>
      <c r="CD1041" s="2" t="n">
        <v>46.63</v>
      </c>
      <c r="CE1041" s="2" t="n">
        <v>11.36</v>
      </c>
      <c r="CF1041" s="2" t="n">
        <v>53.17</v>
      </c>
      <c r="CG1041" s="2" t="n">
        <v>53.17</v>
      </c>
      <c r="CH1041" s="2" t="n">
        <v>11.36</v>
      </c>
      <c r="CI1041" s="2" t="n">
        <v>53.91</v>
      </c>
      <c r="CJ1041" s="2" t="n">
        <v>53.91</v>
      </c>
      <c r="CK1041" s="2" t="n">
        <v>11.36</v>
      </c>
      <c r="CL1041" s="2" t="n">
        <v>54.95</v>
      </c>
      <c r="CM1041" s="2" t="n">
        <v>54.95</v>
      </c>
      <c r="CN1041" s="2" t="n">
        <v>11.36</v>
      </c>
      <c r="CO1041" s="2" t="n">
        <v>59.26</v>
      </c>
      <c r="CP1041" s="2" t="n">
        <v>59.26</v>
      </c>
      <c r="CQ1041" s="2" t="n">
        <v>11.36</v>
      </c>
      <c r="CR1041" s="2" t="n">
        <v>60.31</v>
      </c>
      <c r="CS1041" s="2" t="n">
        <v>60.31</v>
      </c>
      <c r="CT1041" s="2" t="n">
        <v>11.36</v>
      </c>
      <c r="CU1041" s="2" t="n">
        <v>64.09999999999999</v>
      </c>
      <c r="CV1041" s="2" t="n">
        <v>64.09999999999999</v>
      </c>
      <c r="CW1041" s="2" t="n">
        <v>11.36</v>
      </c>
      <c r="CX1041" s="2" t="n">
        <v>66.66</v>
      </c>
      <c r="CY1041" s="2" t="n">
        <v>66.66</v>
      </c>
      <c r="CZ1041" s="2" t="n">
        <v>11.36</v>
      </c>
      <c r="DA1041" s="2" t="n">
        <v>69.88</v>
      </c>
      <c r="DB1041" s="2" t="n">
        <v>69.88</v>
      </c>
      <c r="DC1041" s="2" t="n">
        <v>11.36</v>
      </c>
      <c r="DD1041" s="2" t="n">
        <v>73.09</v>
      </c>
      <c r="DE1041" s="2" t="n">
        <v>73.09</v>
      </c>
      <c r="DF1041" s="2" t="n">
        <v>11.36</v>
      </c>
      <c r="DG1041" s="2" t="n">
        <v>78.88</v>
      </c>
      <c r="DH1041" s="2" t="n">
        <v>79.95</v>
      </c>
      <c r="DI1041" s="2" t="n">
        <v>11.36</v>
      </c>
      <c r="DJ1041" s="2" t="n">
        <v>85.06999999999999</v>
      </c>
      <c r="DK1041" s="2" t="n">
        <v>85.06999999999999</v>
      </c>
      <c r="DL1041" s="2" t="n">
        <v>11.36</v>
      </c>
      <c r="DM1041" s="2" t="n">
        <v>87.75</v>
      </c>
      <c r="DN1041" s="2" t="n">
        <v>87.75</v>
      </c>
      <c r="DO1041" s="2" t="n">
        <v>11.36</v>
      </c>
      <c r="DP1041" s="2" t="n">
        <v>92.04000000000001</v>
      </c>
      <c r="DQ1041" s="2" t="n">
        <v>92.04000000000001</v>
      </c>
      <c r="DR1041" s="2" t="n">
        <v>11.36</v>
      </c>
      <c r="DS1041" s="2" t="n">
        <v>95.79000000000001</v>
      </c>
      <c r="DT1041" s="2" t="n">
        <v>95.79000000000001</v>
      </c>
      <c r="DU1041" s="2" t="n">
        <v>11.36</v>
      </c>
      <c r="DV1041" s="2" t="n">
        <v>100</v>
      </c>
      <c r="DW1041" s="2" t="n">
        <v>100</v>
      </c>
      <c r="DX1041" s="2" t="n">
        <v>11.36</v>
      </c>
      <c r="DY1041" s="2" t="n">
        <v>100</v>
      </c>
      <c r="DZ1041" s="2" t="n">
        <v>100</v>
      </c>
      <c r="EA1041" s="2" t="n">
        <v>11.36</v>
      </c>
      <c r="EB1041" s="2" t="n">
        <v>100</v>
      </c>
      <c r="EC1041" s="2" t="n">
        <v>100</v>
      </c>
      <c r="ED1041" s="2" t="n">
        <v>11.36</v>
      </c>
      <c r="EE1041" s="2" t="n">
        <v>85.06999999999999</v>
      </c>
      <c r="EF1041" s="2" t="n">
        <v>85.06999999999999</v>
      </c>
      <c r="EG1041" s="2" t="n">
        <v>11.36</v>
      </c>
      <c r="EH1041" s="2" t="n">
        <v>87.75</v>
      </c>
      <c r="EI1041" s="2" t="n">
        <v>87.75</v>
      </c>
      <c r="EJ1041" s="2" t="n">
        <v>11.36</v>
      </c>
      <c r="EK1041" s="2" t="n">
        <v>92.04000000000001</v>
      </c>
      <c r="EL1041" s="2" t="n">
        <v>92.04000000000001</v>
      </c>
      <c r="EM1041" s="2" t="n">
        <v>11.36</v>
      </c>
      <c r="EN1041" s="2" t="n">
        <v>95.79000000000001</v>
      </c>
      <c r="EO1041" s="2" t="n">
        <v>95.79000000000001</v>
      </c>
      <c r="EP1041" s="2" t="n">
        <v>11.36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3.75</v>
      </c>
      <c r="BU1042" s="2" t="n">
        <v>0</v>
      </c>
      <c r="BV1042" s="2" t="n">
        <v>0</v>
      </c>
      <c r="BW1042" s="2" t="n">
        <v>28.75</v>
      </c>
      <c r="BX1042" s="2" t="n">
        <v>25.97</v>
      </c>
      <c r="BY1042" s="2" t="n">
        <v>0</v>
      </c>
      <c r="BZ1042" s="2" t="n">
        <v>53.75</v>
      </c>
      <c r="CA1042" s="2" t="n">
        <v>51.95</v>
      </c>
      <c r="CB1042" s="2" t="n">
        <v>0</v>
      </c>
      <c r="CC1042" s="2" t="n">
        <v>81.25</v>
      </c>
      <c r="CD1042" s="2" t="n">
        <v>80.52</v>
      </c>
      <c r="CE1042" s="2" t="n">
        <v>0</v>
      </c>
      <c r="CF1042" s="2" t="n">
        <v>100</v>
      </c>
      <c r="CG1042" s="2" t="n">
        <v>100</v>
      </c>
      <c r="CH1042" s="2" t="n">
        <v>0</v>
      </c>
      <c r="CI1042" s="2" t="n">
        <v>100</v>
      </c>
      <c r="CJ1042" s="2" t="n">
        <v>100</v>
      </c>
      <c r="CK1042" s="2" t="n">
        <v>0</v>
      </c>
      <c r="CL1042" s="2" t="n">
        <v>100</v>
      </c>
      <c r="CM1042" s="2" t="n">
        <v>100</v>
      </c>
      <c r="CN1042" s="2" t="n">
        <v>0</v>
      </c>
      <c r="CO1042" s="2" t="n">
        <v>100</v>
      </c>
      <c r="CP1042" s="2" t="n">
        <v>100</v>
      </c>
      <c r="CQ1042" s="2" t="n">
        <v>0</v>
      </c>
      <c r="CR1042" s="2" t="n">
        <v>100</v>
      </c>
      <c r="CS1042" s="2" t="n">
        <v>100</v>
      </c>
      <c r="CT1042" s="2" t="n">
        <v>0</v>
      </c>
      <c r="CU1042" s="2" t="n">
        <v>100</v>
      </c>
      <c r="CV1042" s="2" t="n">
        <v>100</v>
      </c>
      <c r="CW1042" s="2" t="n">
        <v>0</v>
      </c>
      <c r="CX1042" s="2" t="n">
        <v>100</v>
      </c>
      <c r="CY1042" s="2" t="n">
        <v>100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12/06/2028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0.42</v>
      </c>
      <c r="AQ1043" s="2" t="n">
        <v>0.42</v>
      </c>
      <c r="AR1043" s="2" t="n">
        <v>0</v>
      </c>
      <c r="AS1043" s="2" t="n">
        <v>0.89</v>
      </c>
      <c r="AT1043" s="2" t="n">
        <v>0.89</v>
      </c>
      <c r="AU1043" s="2" t="n">
        <v>1.28</v>
      </c>
      <c r="AV1043" s="2" t="n">
        <v>1.31</v>
      </c>
      <c r="AW1043" s="2" t="n">
        <v>1.31</v>
      </c>
      <c r="AX1043" s="2" t="n">
        <v>1.28</v>
      </c>
      <c r="AY1043" s="2" t="n">
        <v>1.74</v>
      </c>
      <c r="AZ1043" s="2" t="n">
        <v>1.74</v>
      </c>
      <c r="BA1043" s="2" t="n">
        <v>1.74</v>
      </c>
      <c r="BB1043" s="2" t="n">
        <v>2.18</v>
      </c>
      <c r="BC1043" s="2" t="n">
        <v>2.18</v>
      </c>
      <c r="BD1043" s="2" t="n">
        <v>1.93</v>
      </c>
      <c r="BE1043" s="2" t="n">
        <v>2.67</v>
      </c>
      <c r="BF1043" s="2" t="n">
        <v>2.67</v>
      </c>
      <c r="BG1043" s="2" t="n">
        <v>1.93</v>
      </c>
      <c r="BH1043" s="2" t="n">
        <v>3.11</v>
      </c>
      <c r="BI1043" s="2" t="n">
        <v>3.11</v>
      </c>
      <c r="BJ1043" s="2" t="n">
        <v>1.93</v>
      </c>
      <c r="BK1043" s="2" t="n">
        <v>3.56</v>
      </c>
      <c r="BL1043" s="2" t="n">
        <v>3.56</v>
      </c>
      <c r="BM1043" s="2" t="n">
        <v>1.93</v>
      </c>
      <c r="BN1043" s="2" t="n">
        <v>4</v>
      </c>
      <c r="BO1043" s="2" t="n">
        <v>4</v>
      </c>
      <c r="BP1043" s="2" t="n">
        <v>1.93</v>
      </c>
      <c r="BQ1043" s="2" t="n">
        <v>4</v>
      </c>
      <c r="BR1043" s="2" t="n">
        <v>4</v>
      </c>
      <c r="BS1043" s="2" t="n">
        <v>1.93</v>
      </c>
      <c r="BT1043" s="2" t="n">
        <v>4</v>
      </c>
      <c r="BU1043" s="2" t="n">
        <v>4</v>
      </c>
      <c r="BV1043" s="2" t="n">
        <v>1.93</v>
      </c>
      <c r="BW1043" s="2" t="n">
        <v>5.9</v>
      </c>
      <c r="BX1043" s="2" t="n">
        <v>5.9</v>
      </c>
      <c r="BY1043" s="2" t="n">
        <v>1.93</v>
      </c>
      <c r="BZ1043" s="2" t="n">
        <v>7.9</v>
      </c>
      <c r="CA1043" s="2" t="n">
        <v>7.9</v>
      </c>
      <c r="CB1043" s="2" t="n">
        <v>1.93</v>
      </c>
      <c r="CC1043" s="2" t="n">
        <v>10.1</v>
      </c>
      <c r="CD1043" s="2" t="n">
        <v>10.1</v>
      </c>
      <c r="CE1043" s="2" t="n">
        <v>1.93</v>
      </c>
      <c r="CF1043" s="2" t="n">
        <v>12</v>
      </c>
      <c r="CG1043" s="2" t="n">
        <v>12</v>
      </c>
      <c r="CH1043" s="2" t="n">
        <v>1.93</v>
      </c>
      <c r="CI1043" s="2" t="n">
        <v>12</v>
      </c>
      <c r="CJ1043" s="2" t="n">
        <v>12</v>
      </c>
      <c r="CK1043" s="2" t="n">
        <v>1.93</v>
      </c>
      <c r="CL1043" s="2" t="n">
        <v>12</v>
      </c>
      <c r="CM1043" s="2" t="n">
        <v>12</v>
      </c>
      <c r="CN1043" s="2" t="n">
        <v>1.93</v>
      </c>
      <c r="CO1043" s="2" t="n">
        <v>19.33</v>
      </c>
      <c r="CP1043" s="2" t="n">
        <v>19.33</v>
      </c>
      <c r="CQ1043" s="2" t="n">
        <v>1.93</v>
      </c>
      <c r="CR1043" s="2" t="n">
        <v>19.33</v>
      </c>
      <c r="CS1043" s="2" t="n">
        <v>19.33</v>
      </c>
      <c r="CT1043" s="2" t="n">
        <v>1.93</v>
      </c>
      <c r="CU1043" s="2" t="n">
        <v>26.65</v>
      </c>
      <c r="CV1043" s="2" t="n">
        <v>26.65</v>
      </c>
      <c r="CW1043" s="2" t="n">
        <v>1.93</v>
      </c>
      <c r="CX1043" s="2" t="n">
        <v>29.43</v>
      </c>
      <c r="CY1043" s="2" t="n">
        <v>29.43</v>
      </c>
      <c r="CZ1043" s="2" t="n">
        <v>1.93</v>
      </c>
      <c r="DA1043" s="2" t="n">
        <v>34.49</v>
      </c>
      <c r="DB1043" s="2" t="n">
        <v>34.49</v>
      </c>
      <c r="DC1043" s="2" t="n">
        <v>1.93</v>
      </c>
      <c r="DD1043" s="2" t="n">
        <v>40.59</v>
      </c>
      <c r="DE1043" s="2" t="n">
        <v>40.59</v>
      </c>
      <c r="DF1043" s="2" t="n">
        <v>1.93</v>
      </c>
      <c r="DG1043" s="2" t="n">
        <v>52.55</v>
      </c>
      <c r="DH1043" s="2" t="n">
        <v>54.99</v>
      </c>
      <c r="DI1043" s="2" t="n">
        <v>1.93</v>
      </c>
      <c r="DJ1043" s="2" t="n">
        <v>65.98</v>
      </c>
      <c r="DK1043" s="2" t="n">
        <v>65.98</v>
      </c>
      <c r="DL1043" s="2" t="n">
        <v>1.93</v>
      </c>
      <c r="DM1043" s="2" t="n">
        <v>72.08</v>
      </c>
      <c r="DN1043" s="2" t="n">
        <v>72.08</v>
      </c>
      <c r="DO1043" s="2" t="n">
        <v>1.93</v>
      </c>
      <c r="DP1043" s="2" t="n">
        <v>81.84999999999999</v>
      </c>
      <c r="DQ1043" s="2" t="n">
        <v>81.84999999999999</v>
      </c>
      <c r="DR1043" s="2" t="n">
        <v>1.93</v>
      </c>
      <c r="DS1043" s="2" t="n">
        <v>90.40000000000001</v>
      </c>
      <c r="DT1043" s="2" t="n">
        <v>90.40000000000001</v>
      </c>
      <c r="DU1043" s="2" t="n">
        <v>1.93</v>
      </c>
      <c r="DV1043" s="2" t="n">
        <v>100</v>
      </c>
      <c r="DW1043" s="2" t="n">
        <v>100</v>
      </c>
      <c r="DX1043" s="2" t="n">
        <v>1.93</v>
      </c>
      <c r="DY1043" s="2" t="n">
        <v>100</v>
      </c>
      <c r="DZ1043" s="2" t="n">
        <v>100</v>
      </c>
      <c r="EA1043" s="2" t="n">
        <v>1.93</v>
      </c>
      <c r="EB1043" s="2" t="n">
        <v>100</v>
      </c>
      <c r="EC1043" s="2" t="n">
        <v>100</v>
      </c>
      <c r="ED1043" s="2" t="n">
        <v>1.93</v>
      </c>
      <c r="EE1043" s="2" t="n">
        <v>65.98</v>
      </c>
      <c r="EF1043" s="2" t="n">
        <v>65.98</v>
      </c>
      <c r="EG1043" s="2" t="n">
        <v>1.93</v>
      </c>
      <c r="EH1043" s="2" t="n">
        <v>72.08</v>
      </c>
      <c r="EI1043" s="2" t="n">
        <v>72.08</v>
      </c>
      <c r="EJ1043" s="2" t="n">
        <v>1.93</v>
      </c>
      <c r="EK1043" s="2" t="n">
        <v>81.84999999999999</v>
      </c>
      <c r="EL1043" s="2" t="n">
        <v>81.84999999999999</v>
      </c>
      <c r="EM1043" s="2" t="n">
        <v>1.93</v>
      </c>
      <c r="EN1043" s="2" t="n">
        <v>90.40000000000001</v>
      </c>
      <c r="EO1043" s="2" t="n">
        <v>90.40000000000001</v>
      </c>
      <c r="EP1043" s="2" t="n">
        <v>1.93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6.35</v>
      </c>
      <c r="AQ1044" s="2" t="n">
        <v>6.35</v>
      </c>
      <c r="AR1044" s="2" t="n">
        <v>0</v>
      </c>
      <c r="AS1044" s="2" t="n">
        <v>13.33</v>
      </c>
      <c r="AT1044" s="2" t="n">
        <v>13.33</v>
      </c>
      <c r="AU1044" s="2" t="n">
        <v>19.2</v>
      </c>
      <c r="AV1044" s="2" t="n">
        <v>19.68</v>
      </c>
      <c r="AW1044" s="2" t="n">
        <v>19.68</v>
      </c>
      <c r="AX1044" s="2" t="n">
        <v>19.2</v>
      </c>
      <c r="AY1044" s="2" t="n">
        <v>26.03</v>
      </c>
      <c r="AZ1044" s="2" t="n">
        <v>26.03</v>
      </c>
      <c r="BA1044" s="2" t="n">
        <v>26.03</v>
      </c>
      <c r="BB1044" s="2" t="n">
        <v>32.7</v>
      </c>
      <c r="BC1044" s="2" t="n">
        <v>32.7</v>
      </c>
      <c r="BD1044" s="2" t="n">
        <v>28.89</v>
      </c>
      <c r="BE1044" s="2" t="n">
        <v>40</v>
      </c>
      <c r="BF1044" s="2" t="n">
        <v>40</v>
      </c>
      <c r="BG1044" s="2" t="n">
        <v>28.89</v>
      </c>
      <c r="BH1044" s="2" t="n">
        <v>46.67</v>
      </c>
      <c r="BI1044" s="2" t="n">
        <v>46.67</v>
      </c>
      <c r="BJ1044" s="2" t="n">
        <v>28.89</v>
      </c>
      <c r="BK1044" s="2" t="n">
        <v>53.33</v>
      </c>
      <c r="BL1044" s="2" t="n">
        <v>53.33</v>
      </c>
      <c r="BM1044" s="2" t="n">
        <v>28.89</v>
      </c>
      <c r="BN1044" s="2" t="n">
        <v>60</v>
      </c>
      <c r="BO1044" s="2" t="n">
        <v>60</v>
      </c>
      <c r="BP1044" s="2" t="n">
        <v>28.89</v>
      </c>
      <c r="BQ1044" s="2" t="n">
        <v>60</v>
      </c>
      <c r="BR1044" s="2" t="n">
        <v>60</v>
      </c>
      <c r="BS1044" s="2" t="n">
        <v>28.89</v>
      </c>
      <c r="BT1044" s="2" t="n">
        <v>60</v>
      </c>
      <c r="BU1044" s="2" t="n">
        <v>60</v>
      </c>
      <c r="BV1044" s="2" t="n">
        <v>28.89</v>
      </c>
      <c r="BW1044" s="2" t="n">
        <v>69.5</v>
      </c>
      <c r="BX1044" s="2" t="n">
        <v>69.5</v>
      </c>
      <c r="BY1044" s="2" t="n">
        <v>28.89</v>
      </c>
      <c r="BZ1044" s="2" t="n">
        <v>79.5</v>
      </c>
      <c r="CA1044" s="2" t="n">
        <v>79.5</v>
      </c>
      <c r="CB1044" s="2" t="n">
        <v>28.89</v>
      </c>
      <c r="CC1044" s="2" t="n">
        <v>90.5</v>
      </c>
      <c r="CD1044" s="2" t="n">
        <v>90.5</v>
      </c>
      <c r="CE1044" s="2" t="n">
        <v>28.89</v>
      </c>
      <c r="CF1044" s="2" t="n">
        <v>100</v>
      </c>
      <c r="CG1044" s="2" t="n">
        <v>100</v>
      </c>
      <c r="CH1044" s="2" t="n">
        <v>28.89</v>
      </c>
      <c r="CI1044" s="2" t="n">
        <v>100</v>
      </c>
      <c r="CJ1044" s="2" t="n">
        <v>100</v>
      </c>
      <c r="CK1044" s="2" t="n">
        <v>28.89</v>
      </c>
      <c r="CL1044" s="2" t="n">
        <v>100</v>
      </c>
      <c r="CM1044" s="2" t="n">
        <v>100</v>
      </c>
      <c r="CN1044" s="2" t="n">
        <v>28.89</v>
      </c>
      <c r="CO1044" s="2" t="n">
        <v>100</v>
      </c>
      <c r="CP1044" s="2" t="n">
        <v>100</v>
      </c>
      <c r="CQ1044" s="2" t="n">
        <v>28.89</v>
      </c>
      <c r="CR1044" s="2" t="n">
        <v>100</v>
      </c>
      <c r="CS1044" s="2" t="n">
        <v>100</v>
      </c>
      <c r="CT1044" s="2" t="n">
        <v>28.89</v>
      </c>
      <c r="CU1044" s="2" t="n">
        <v>100</v>
      </c>
      <c r="CV1044" s="2" t="n">
        <v>100</v>
      </c>
      <c r="CW1044" s="2" t="n">
        <v>28.89</v>
      </c>
      <c r="CX1044" s="2" t="n">
        <v>100</v>
      </c>
      <c r="CY1044" s="2" t="n">
        <v>100</v>
      </c>
      <c r="CZ1044" s="2" t="n">
        <v>28.89</v>
      </c>
      <c r="DA1044" s="2" t="n">
        <v>100</v>
      </c>
      <c r="DB1044" s="2" t="n">
        <v>100</v>
      </c>
      <c r="DC1044" s="2" t="n">
        <v>28.89</v>
      </c>
      <c r="DD1044" s="2" t="n">
        <v>100</v>
      </c>
      <c r="DE1044" s="2" t="n">
        <v>100</v>
      </c>
      <c r="DF1044" s="2" t="n">
        <v>28.89</v>
      </c>
      <c r="DG1044" s="2" t="n">
        <v>100</v>
      </c>
      <c r="DH1044" s="2" t="n">
        <v>100</v>
      </c>
      <c r="DI1044" s="2" t="n">
        <v>28.89</v>
      </c>
      <c r="DJ1044" s="2" t="n">
        <v>100</v>
      </c>
      <c r="DK1044" s="2" t="n">
        <v>100</v>
      </c>
      <c r="DL1044" s="2" t="n">
        <v>28.89</v>
      </c>
      <c r="DM1044" s="2" t="n">
        <v>100</v>
      </c>
      <c r="DN1044" s="2" t="n">
        <v>100</v>
      </c>
      <c r="DO1044" s="2" t="n">
        <v>28.89</v>
      </c>
      <c r="DP1044" s="2" t="n">
        <v>100</v>
      </c>
      <c r="DQ1044" s="2" t="n">
        <v>100</v>
      </c>
      <c r="DR1044" s="2" t="n">
        <v>28.89</v>
      </c>
      <c r="DS1044" s="2" t="n">
        <v>100</v>
      </c>
      <c r="DT1044" s="2" t="n">
        <v>100</v>
      </c>
      <c r="DU1044" s="2" t="n">
        <v>28.89</v>
      </c>
      <c r="DV1044" s="2" t="n">
        <v>100</v>
      </c>
      <c r="DW1044" s="2" t="n">
        <v>100</v>
      </c>
      <c r="DX1044" s="2" t="n">
        <v>28.89</v>
      </c>
      <c r="DY1044" s="2" t="n">
        <v>100</v>
      </c>
      <c r="DZ1044" s="2" t="n">
        <v>100</v>
      </c>
      <c r="EA1044" s="2" t="n">
        <v>28.89</v>
      </c>
      <c r="EB1044" s="2" t="n">
        <v>100</v>
      </c>
      <c r="EC1044" s="2" t="n">
        <v>100</v>
      </c>
      <c r="ED1044" s="2" t="n">
        <v>28.89</v>
      </c>
      <c r="EE1044" s="2" t="n">
        <v>100</v>
      </c>
      <c r="EF1044" s="2" t="n">
        <v>100</v>
      </c>
      <c r="EG1044" s="2" t="n">
        <v>28.89</v>
      </c>
      <c r="EH1044" s="2" t="n">
        <v>100</v>
      </c>
      <c r="EI1044" s="2" t="n">
        <v>100</v>
      </c>
      <c r="EJ1044" s="2" t="n">
        <v>28.89</v>
      </c>
      <c r="EK1044" s="2" t="n">
        <v>100</v>
      </c>
      <c r="EL1044" s="2" t="n">
        <v>100</v>
      </c>
      <c r="EM1044" s="2" t="n">
        <v>28.89</v>
      </c>
      <c r="EN1044" s="2" t="n">
        <v>100</v>
      </c>
      <c r="EO1044" s="2" t="n">
        <v>100</v>
      </c>
      <c r="EP1044" s="2" t="n">
        <v>28.89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11/01/2027</t>
        </is>
      </c>
      <c r="E1045" s="2" t="inlineStr">
        <is>
          <t>10/02/2028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7.84</v>
      </c>
      <c r="BX1045" s="2" t="n">
        <v>6.92</v>
      </c>
      <c r="BY1045" s="2" t="n">
        <v>0</v>
      </c>
      <c r="BZ1045" s="2" t="n">
        <v>13.38</v>
      </c>
      <c r="CA1045" s="2" t="n">
        <v>13.38</v>
      </c>
      <c r="CB1045" s="2" t="n">
        <v>0</v>
      </c>
      <c r="CC1045" s="2" t="n">
        <v>16.61</v>
      </c>
      <c r="CD1045" s="2" t="n">
        <v>16.61</v>
      </c>
      <c r="CE1045" s="2" t="n">
        <v>0</v>
      </c>
      <c r="CF1045" s="2" t="n">
        <v>20.76</v>
      </c>
      <c r="CG1045" s="2" t="n">
        <v>20.76</v>
      </c>
      <c r="CH1045" s="2" t="n">
        <v>0</v>
      </c>
      <c r="CI1045" s="2" t="n">
        <v>27.95</v>
      </c>
      <c r="CJ1045" s="2" t="n">
        <v>27.95</v>
      </c>
      <c r="CK1045" s="2" t="n">
        <v>0</v>
      </c>
      <c r="CL1045" s="2" t="n">
        <v>37.91</v>
      </c>
      <c r="CM1045" s="2" t="n">
        <v>37.91</v>
      </c>
      <c r="CN1045" s="2" t="n">
        <v>0</v>
      </c>
      <c r="CO1045" s="2" t="n">
        <v>48.52</v>
      </c>
      <c r="CP1045" s="2" t="n">
        <v>48.52</v>
      </c>
      <c r="CQ1045" s="2" t="n">
        <v>0</v>
      </c>
      <c r="CR1045" s="2" t="n">
        <v>58.67</v>
      </c>
      <c r="CS1045" s="2" t="n">
        <v>58.67</v>
      </c>
      <c r="CT1045" s="2" t="n">
        <v>0</v>
      </c>
      <c r="CU1045" s="2" t="n">
        <v>64.20999999999999</v>
      </c>
      <c r="CV1045" s="2" t="n">
        <v>64.20999999999999</v>
      </c>
      <c r="CW1045" s="2" t="n">
        <v>0</v>
      </c>
      <c r="CX1045" s="2" t="n">
        <v>77.13</v>
      </c>
      <c r="CY1045" s="2" t="n">
        <v>77.13</v>
      </c>
      <c r="CZ1045" s="2" t="n">
        <v>0</v>
      </c>
      <c r="DA1045" s="2" t="n">
        <v>86.81</v>
      </c>
      <c r="DB1045" s="2" t="n">
        <v>86.81</v>
      </c>
      <c r="DC1045" s="2" t="n">
        <v>0</v>
      </c>
      <c r="DD1045" s="2" t="n">
        <v>91.89</v>
      </c>
      <c r="DE1045" s="2" t="n">
        <v>91.89</v>
      </c>
      <c r="DF1045" s="2" t="n">
        <v>0</v>
      </c>
      <c r="DG1045" s="2" t="n">
        <v>97.15000000000001</v>
      </c>
      <c r="DH1045" s="2" t="n">
        <v>97.15000000000001</v>
      </c>
      <c r="DI1045" s="2" t="n">
        <v>0</v>
      </c>
      <c r="DJ1045" s="2" t="n">
        <v>100</v>
      </c>
      <c r="DK1045" s="2" t="n">
        <v>100</v>
      </c>
      <c r="DL1045" s="2" t="n">
        <v>0</v>
      </c>
      <c r="DM1045" s="2" t="n">
        <v>100</v>
      </c>
      <c r="DN1045" s="2" t="n">
        <v>100</v>
      </c>
      <c r="DO1045" s="2" t="n">
        <v>0</v>
      </c>
      <c r="DP1045" s="2" t="n">
        <v>100</v>
      </c>
      <c r="DQ1045" s="2" t="n">
        <v>100</v>
      </c>
      <c r="DR1045" s="2" t="n">
        <v>0</v>
      </c>
      <c r="DS1045" s="2" t="n">
        <v>100</v>
      </c>
      <c r="DT1045" s="2" t="n">
        <v>100</v>
      </c>
      <c r="DU1045" s="2" t="n">
        <v>0</v>
      </c>
      <c r="DV1045" s="2" t="n">
        <v>100</v>
      </c>
      <c r="DW1045" s="2" t="n">
        <v>100</v>
      </c>
      <c r="DX1045" s="2" t="n">
        <v>0</v>
      </c>
      <c r="DY1045" s="2" t="n">
        <v>100</v>
      </c>
      <c r="DZ1045" s="2" t="n">
        <v>100</v>
      </c>
      <c r="EA1045" s="2" t="n">
        <v>0</v>
      </c>
      <c r="EB1045" s="2" t="n">
        <v>100</v>
      </c>
      <c r="EC1045" s="2" t="n">
        <v>100</v>
      </c>
      <c r="ED1045" s="2" t="n">
        <v>0</v>
      </c>
      <c r="EE1045" s="2" t="n">
        <v>100</v>
      </c>
      <c r="EF1045" s="2" t="n">
        <v>100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17/08/2028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0.39</v>
      </c>
      <c r="CD1046" s="2" t="n">
        <v>0.45</v>
      </c>
      <c r="CE1046" s="2" t="n">
        <v>0</v>
      </c>
      <c r="CF1046" s="2" t="n">
        <v>1.85</v>
      </c>
      <c r="CG1046" s="2" t="n">
        <v>1.85</v>
      </c>
      <c r="CH1046" s="2" t="n">
        <v>0</v>
      </c>
      <c r="CI1046" s="2" t="n">
        <v>1.85</v>
      </c>
      <c r="CJ1046" s="2" t="n">
        <v>1.85</v>
      </c>
      <c r="CK1046" s="2" t="n">
        <v>0</v>
      </c>
      <c r="CL1046" s="2" t="n">
        <v>2.71</v>
      </c>
      <c r="CM1046" s="2" t="n">
        <v>2.71</v>
      </c>
      <c r="CN1046" s="2" t="n">
        <v>0</v>
      </c>
      <c r="CO1046" s="2" t="n">
        <v>4.33</v>
      </c>
      <c r="CP1046" s="2" t="n">
        <v>4.33</v>
      </c>
      <c r="CQ1046" s="2" t="n">
        <v>0</v>
      </c>
      <c r="CR1046" s="2" t="n">
        <v>5.11</v>
      </c>
      <c r="CS1046" s="2" t="n">
        <v>5.11</v>
      </c>
      <c r="CT1046" s="2" t="n">
        <v>0</v>
      </c>
      <c r="CU1046" s="2" t="n">
        <v>7.97</v>
      </c>
      <c r="CV1046" s="2" t="n">
        <v>7.87</v>
      </c>
      <c r="CW1046" s="2" t="n">
        <v>0</v>
      </c>
      <c r="CX1046" s="2" t="n">
        <v>10.15</v>
      </c>
      <c r="CY1046" s="2" t="n">
        <v>10.15</v>
      </c>
      <c r="CZ1046" s="2" t="n">
        <v>0</v>
      </c>
      <c r="DA1046" s="2" t="n">
        <v>13.77</v>
      </c>
      <c r="DB1046" s="2" t="n">
        <v>13.77</v>
      </c>
      <c r="DC1046" s="2" t="n">
        <v>0</v>
      </c>
      <c r="DD1046" s="2" t="n">
        <v>17.59</v>
      </c>
      <c r="DE1046" s="2" t="n">
        <v>16.77</v>
      </c>
      <c r="DF1046" s="2" t="n">
        <v>0</v>
      </c>
      <c r="DG1046" s="2" t="n">
        <v>23.82</v>
      </c>
      <c r="DH1046" s="2" t="n">
        <v>22.42</v>
      </c>
      <c r="DI1046" s="2" t="n">
        <v>0</v>
      </c>
      <c r="DJ1046" s="2" t="n">
        <v>30.41</v>
      </c>
      <c r="DK1046" s="2" t="n">
        <v>30.75</v>
      </c>
      <c r="DL1046" s="2" t="n">
        <v>0</v>
      </c>
      <c r="DM1046" s="2" t="n">
        <v>48.36</v>
      </c>
      <c r="DN1046" s="2" t="n">
        <v>48.51</v>
      </c>
      <c r="DO1046" s="2" t="n">
        <v>0</v>
      </c>
      <c r="DP1046" s="2" t="n">
        <v>66.58</v>
      </c>
      <c r="DQ1046" s="2" t="n">
        <v>66.83</v>
      </c>
      <c r="DR1046" s="2" t="n">
        <v>0</v>
      </c>
      <c r="DS1046" s="2" t="n">
        <v>87.76000000000001</v>
      </c>
      <c r="DT1046" s="2" t="n">
        <v>87.76000000000001</v>
      </c>
      <c r="DU1046" s="2" t="n">
        <v>0</v>
      </c>
      <c r="DV1046" s="2" t="n">
        <v>93.75</v>
      </c>
      <c r="DW1046" s="2" t="n">
        <v>93.75</v>
      </c>
      <c r="DX1046" s="2" t="n">
        <v>0</v>
      </c>
      <c r="DY1046" s="2" t="n">
        <v>97.52</v>
      </c>
      <c r="DZ1046" s="2" t="n">
        <v>97.52</v>
      </c>
      <c r="EA1046" s="2" t="n">
        <v>0</v>
      </c>
      <c r="EB1046" s="2" t="n">
        <v>100</v>
      </c>
      <c r="EC1046" s="2" t="n">
        <v>100</v>
      </c>
      <c r="ED1046" s="2" t="n">
        <v>0</v>
      </c>
      <c r="EE1046" s="2" t="n">
        <v>30.41</v>
      </c>
      <c r="EF1046" s="2" t="n">
        <v>30.75</v>
      </c>
      <c r="EG1046" s="2" t="n">
        <v>0</v>
      </c>
      <c r="EH1046" s="2" t="n">
        <v>48.36</v>
      </c>
      <c r="EI1046" s="2" t="n">
        <v>48.51</v>
      </c>
      <c r="EJ1046" s="2" t="n">
        <v>0</v>
      </c>
      <c r="EK1046" s="2" t="n">
        <v>66.58</v>
      </c>
      <c r="EL1046" s="2" t="n">
        <v>66.83</v>
      </c>
      <c r="EM1046" s="2" t="n">
        <v>0</v>
      </c>
      <c r="EN1046" s="2" t="n">
        <v>87.76000000000001</v>
      </c>
      <c r="EO1046" s="2" t="n">
        <v>87.76000000000001</v>
      </c>
      <c r="EP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17/08/2028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1.5</v>
      </c>
      <c r="CD1047" s="2" t="n">
        <v>1.75</v>
      </c>
      <c r="CE1047" s="2" t="n">
        <v>0</v>
      </c>
      <c r="CF1047" s="2" t="n">
        <v>7.16</v>
      </c>
      <c r="CG1047" s="2" t="n">
        <v>7.16</v>
      </c>
      <c r="CH1047" s="2" t="n">
        <v>0</v>
      </c>
      <c r="CI1047" s="2" t="n">
        <v>7.16</v>
      </c>
      <c r="CJ1047" s="2" t="n">
        <v>7.16</v>
      </c>
      <c r="CK1047" s="2" t="n">
        <v>0</v>
      </c>
      <c r="CL1047" s="2" t="n">
        <v>10.5</v>
      </c>
      <c r="CM1047" s="2" t="n">
        <v>10.5</v>
      </c>
      <c r="CN1047" s="2" t="n">
        <v>0</v>
      </c>
      <c r="CO1047" s="2" t="n">
        <v>14.32</v>
      </c>
      <c r="CP1047" s="2" t="n">
        <v>14.32</v>
      </c>
      <c r="CQ1047" s="2" t="n">
        <v>0</v>
      </c>
      <c r="CR1047" s="2" t="n">
        <v>14.32</v>
      </c>
      <c r="CS1047" s="2" t="n">
        <v>14.32</v>
      </c>
      <c r="CT1047" s="2" t="n">
        <v>0</v>
      </c>
      <c r="CU1047" s="2" t="n">
        <v>17.29</v>
      </c>
      <c r="CV1047" s="2" t="n">
        <v>17.29</v>
      </c>
      <c r="CW1047" s="2" t="n">
        <v>0</v>
      </c>
      <c r="CX1047" s="2" t="n">
        <v>21.24</v>
      </c>
      <c r="CY1047" s="2" t="n">
        <v>21.24</v>
      </c>
      <c r="CZ1047" s="2" t="n">
        <v>0</v>
      </c>
      <c r="DA1047" s="2" t="n">
        <v>24.2</v>
      </c>
      <c r="DB1047" s="2" t="n">
        <v>24.2</v>
      </c>
      <c r="DC1047" s="2" t="n">
        <v>0</v>
      </c>
      <c r="DD1047" s="2" t="n">
        <v>30</v>
      </c>
      <c r="DE1047" s="2" t="n">
        <v>29.54</v>
      </c>
      <c r="DF1047" s="2" t="n">
        <v>0</v>
      </c>
      <c r="DG1047" s="2" t="n">
        <v>36.62</v>
      </c>
      <c r="DH1047" s="2" t="n">
        <v>33.3</v>
      </c>
      <c r="DI1047" s="2" t="n">
        <v>0</v>
      </c>
      <c r="DJ1047" s="2" t="n">
        <v>43.39</v>
      </c>
      <c r="DK1047" s="2" t="n">
        <v>44.68</v>
      </c>
      <c r="DL1047" s="2" t="n">
        <v>0</v>
      </c>
      <c r="DM1047" s="2" t="n">
        <v>54.65</v>
      </c>
      <c r="DN1047" s="2" t="n">
        <v>54.65</v>
      </c>
      <c r="DO1047" s="2" t="n">
        <v>0</v>
      </c>
      <c r="DP1047" s="2" t="n">
        <v>65.42</v>
      </c>
      <c r="DQ1047" s="2" t="n">
        <v>66.41</v>
      </c>
      <c r="DR1047" s="2" t="n">
        <v>0</v>
      </c>
      <c r="DS1047" s="2" t="n">
        <v>75.79000000000001</v>
      </c>
      <c r="DT1047" s="2" t="n">
        <v>75.79000000000001</v>
      </c>
      <c r="DU1047" s="2" t="n">
        <v>0</v>
      </c>
      <c r="DV1047" s="2" t="n">
        <v>84.19</v>
      </c>
      <c r="DW1047" s="2" t="n">
        <v>84.19</v>
      </c>
      <c r="DX1047" s="2" t="n">
        <v>0</v>
      </c>
      <c r="DY1047" s="2" t="n">
        <v>93.08</v>
      </c>
      <c r="DZ1047" s="2" t="n">
        <v>93.08</v>
      </c>
      <c r="EA1047" s="2" t="n">
        <v>0</v>
      </c>
      <c r="EB1047" s="2" t="n">
        <v>100</v>
      </c>
      <c r="EC1047" s="2" t="n">
        <v>100</v>
      </c>
      <c r="ED1047" s="2" t="n">
        <v>0</v>
      </c>
      <c r="EE1047" s="2" t="n">
        <v>43.39</v>
      </c>
      <c r="EF1047" s="2" t="n">
        <v>44.68</v>
      </c>
      <c r="EG1047" s="2" t="n">
        <v>0</v>
      </c>
      <c r="EH1047" s="2" t="n">
        <v>54.65</v>
      </c>
      <c r="EI1047" s="2" t="n">
        <v>54.65</v>
      </c>
      <c r="EJ1047" s="2" t="n">
        <v>0</v>
      </c>
      <c r="EK1047" s="2" t="n">
        <v>65.42</v>
      </c>
      <c r="EL1047" s="2" t="n">
        <v>66.41</v>
      </c>
      <c r="EM1047" s="2" t="n">
        <v>0</v>
      </c>
      <c r="EN1047" s="2" t="n">
        <v>75.79000000000001</v>
      </c>
      <c r="EO1047" s="2" t="n">
        <v>75.79000000000001</v>
      </c>
      <c r="EP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23/09/2027</t>
        </is>
      </c>
      <c r="E1048" s="2" t="inlineStr">
        <is>
          <t>17/08/2028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3.47</v>
      </c>
      <c r="CV1048" s="2" t="n">
        <v>3.47</v>
      </c>
      <c r="CW1048" s="2" t="n">
        <v>0</v>
      </c>
      <c r="CX1048" s="2" t="n">
        <v>8.1</v>
      </c>
      <c r="CY1048" s="2" t="n">
        <v>8.1</v>
      </c>
      <c r="CZ1048" s="2" t="n">
        <v>0</v>
      </c>
      <c r="DA1048" s="2" t="n">
        <v>11.57</v>
      </c>
      <c r="DB1048" s="2" t="n">
        <v>11.57</v>
      </c>
      <c r="DC1048" s="2" t="n">
        <v>0</v>
      </c>
      <c r="DD1048" s="2" t="n">
        <v>18.29</v>
      </c>
      <c r="DE1048" s="2" t="n">
        <v>17.77</v>
      </c>
      <c r="DF1048" s="2" t="n">
        <v>0</v>
      </c>
      <c r="DG1048" s="2" t="n">
        <v>25.91</v>
      </c>
      <c r="DH1048" s="2" t="n">
        <v>21.95</v>
      </c>
      <c r="DI1048" s="2" t="n">
        <v>0</v>
      </c>
      <c r="DJ1048" s="2" t="n">
        <v>33.78</v>
      </c>
      <c r="DK1048" s="2" t="n">
        <v>35.23</v>
      </c>
      <c r="DL1048" s="2" t="n">
        <v>0</v>
      </c>
      <c r="DM1048" s="2" t="n">
        <v>46.88</v>
      </c>
      <c r="DN1048" s="2" t="n">
        <v>46.88</v>
      </c>
      <c r="DO1048" s="2" t="n">
        <v>0</v>
      </c>
      <c r="DP1048" s="2" t="n">
        <v>59.49</v>
      </c>
      <c r="DQ1048" s="2" t="n">
        <v>60.65</v>
      </c>
      <c r="DR1048" s="2" t="n">
        <v>0</v>
      </c>
      <c r="DS1048" s="2" t="n">
        <v>71.65000000000001</v>
      </c>
      <c r="DT1048" s="2" t="n">
        <v>71.65000000000001</v>
      </c>
      <c r="DU1048" s="2" t="n">
        <v>0</v>
      </c>
      <c r="DV1048" s="2" t="n">
        <v>81.48</v>
      </c>
      <c r="DW1048" s="2" t="n">
        <v>81.48</v>
      </c>
      <c r="DX1048" s="2" t="n">
        <v>0</v>
      </c>
      <c r="DY1048" s="2" t="n">
        <v>91.90000000000001</v>
      </c>
      <c r="DZ1048" s="2" t="n">
        <v>91.90000000000001</v>
      </c>
      <c r="EA1048" s="2" t="n">
        <v>0</v>
      </c>
      <c r="EB1048" s="2" t="n">
        <v>100</v>
      </c>
      <c r="EC1048" s="2" t="n">
        <v>100</v>
      </c>
      <c r="ED1048" s="2" t="n">
        <v>0</v>
      </c>
      <c r="EE1048" s="2" t="n">
        <v>33.78</v>
      </c>
      <c r="EF1048" s="2" t="n">
        <v>35.23</v>
      </c>
      <c r="EG1048" s="2" t="n">
        <v>0</v>
      </c>
      <c r="EH1048" s="2" t="n">
        <v>46.88</v>
      </c>
      <c r="EI1048" s="2" t="n">
        <v>46.88</v>
      </c>
      <c r="EJ1048" s="2" t="n">
        <v>0</v>
      </c>
      <c r="EK1048" s="2" t="n">
        <v>59.49</v>
      </c>
      <c r="EL1048" s="2" t="n">
        <v>60.65</v>
      </c>
      <c r="EM1048" s="2" t="n">
        <v>0</v>
      </c>
      <c r="EN1048" s="2" t="n">
        <v>71.65000000000001</v>
      </c>
      <c r="EO1048" s="2" t="n">
        <v>71.65000000000001</v>
      </c>
      <c r="EP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23/09/2027</t>
        </is>
      </c>
      <c r="E1049" s="2" t="inlineStr">
        <is>
          <t>17/08/2028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3.3</v>
      </c>
      <c r="CV1049" s="2" t="n">
        <v>3.3</v>
      </c>
      <c r="CW1049" s="2" t="n">
        <v>0</v>
      </c>
      <c r="CX1049" s="2" t="n">
        <v>7.69</v>
      </c>
      <c r="CY1049" s="2" t="n">
        <v>7.69</v>
      </c>
      <c r="CZ1049" s="2" t="n">
        <v>0</v>
      </c>
      <c r="DA1049" s="2" t="n">
        <v>10.99</v>
      </c>
      <c r="DB1049" s="2" t="n">
        <v>10.99</v>
      </c>
      <c r="DC1049" s="2" t="n">
        <v>0</v>
      </c>
      <c r="DD1049" s="2" t="n">
        <v>18.46</v>
      </c>
      <c r="DE1049" s="2" t="n">
        <v>17.69</v>
      </c>
      <c r="DF1049" s="2" t="n">
        <v>0</v>
      </c>
      <c r="DG1049" s="2" t="n">
        <v>27.42</v>
      </c>
      <c r="DH1049" s="2" t="n">
        <v>24.73</v>
      </c>
      <c r="DI1049" s="2" t="n">
        <v>0</v>
      </c>
      <c r="DJ1049" s="2" t="n">
        <v>35.77</v>
      </c>
      <c r="DK1049" s="2" t="n">
        <v>38.08</v>
      </c>
      <c r="DL1049" s="2" t="n">
        <v>0</v>
      </c>
      <c r="DM1049" s="2" t="n">
        <v>49.45</v>
      </c>
      <c r="DN1049" s="2" t="n">
        <v>49.45</v>
      </c>
      <c r="DO1049" s="2" t="n">
        <v>0</v>
      </c>
      <c r="DP1049" s="2" t="n">
        <v>61.54</v>
      </c>
      <c r="DQ1049" s="2" t="n">
        <v>62.64</v>
      </c>
      <c r="DR1049" s="2" t="n">
        <v>0</v>
      </c>
      <c r="DS1049" s="2" t="n">
        <v>73.08</v>
      </c>
      <c r="DT1049" s="2" t="n">
        <v>73.08</v>
      </c>
      <c r="DU1049" s="2" t="n">
        <v>0</v>
      </c>
      <c r="DV1049" s="2" t="n">
        <v>82.42</v>
      </c>
      <c r="DW1049" s="2" t="n">
        <v>82.42</v>
      </c>
      <c r="DX1049" s="2" t="n">
        <v>0</v>
      </c>
      <c r="DY1049" s="2" t="n">
        <v>92.31</v>
      </c>
      <c r="DZ1049" s="2" t="n">
        <v>92.31</v>
      </c>
      <c r="EA1049" s="2" t="n">
        <v>0</v>
      </c>
      <c r="EB1049" s="2" t="n">
        <v>100</v>
      </c>
      <c r="EC1049" s="2" t="n">
        <v>100</v>
      </c>
      <c r="ED1049" s="2" t="n">
        <v>0</v>
      </c>
      <c r="EE1049" s="2" t="n">
        <v>35.77</v>
      </c>
      <c r="EF1049" s="2" t="n">
        <v>38.08</v>
      </c>
      <c r="EG1049" s="2" t="n">
        <v>0</v>
      </c>
      <c r="EH1049" s="2" t="n">
        <v>49.45</v>
      </c>
      <c r="EI1049" s="2" t="n">
        <v>49.45</v>
      </c>
      <c r="EJ1049" s="2" t="n">
        <v>0</v>
      </c>
      <c r="EK1049" s="2" t="n">
        <v>61.54</v>
      </c>
      <c r="EL1049" s="2" t="n">
        <v>62.64</v>
      </c>
      <c r="EM1049" s="2" t="n">
        <v>0</v>
      </c>
      <c r="EN1049" s="2" t="n">
        <v>73.08</v>
      </c>
      <c r="EO1049" s="2" t="n">
        <v>73.08</v>
      </c>
      <c r="EP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46.67</v>
      </c>
      <c r="CM1050" s="2" t="n">
        <v>46.67</v>
      </c>
      <c r="CN1050" s="2" t="n">
        <v>0</v>
      </c>
      <c r="CO1050" s="2" t="n">
        <v>100</v>
      </c>
      <c r="CP1050" s="2" t="n">
        <v>100</v>
      </c>
      <c r="CQ1050" s="2" t="n">
        <v>0</v>
      </c>
      <c r="CR1050" s="2" t="n">
        <v>100</v>
      </c>
      <c r="CS1050" s="2" t="n">
        <v>100</v>
      </c>
      <c r="CT1050" s="2" t="n">
        <v>0</v>
      </c>
      <c r="CU1050" s="2" t="n">
        <v>100</v>
      </c>
      <c r="CV1050" s="2" t="n">
        <v>100</v>
      </c>
      <c r="CW1050" s="2" t="n">
        <v>0</v>
      </c>
      <c r="CX1050" s="2" t="n">
        <v>100</v>
      </c>
      <c r="CY1050" s="2" t="n">
        <v>100</v>
      </c>
      <c r="CZ1050" s="2" t="n">
        <v>0</v>
      </c>
      <c r="DA1050" s="2" t="n">
        <v>100</v>
      </c>
      <c r="DB1050" s="2" t="n">
        <v>100</v>
      </c>
      <c r="DC1050" s="2" t="n">
        <v>0</v>
      </c>
      <c r="DD1050" s="2" t="n">
        <v>100</v>
      </c>
      <c r="DE1050" s="2" t="n">
        <v>100</v>
      </c>
      <c r="DF1050" s="2" t="n">
        <v>0</v>
      </c>
      <c r="DG1050" s="2" t="n">
        <v>100</v>
      </c>
      <c r="DH1050" s="2" t="n">
        <v>100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20.97</v>
      </c>
      <c r="CD1051" s="2" t="n">
        <v>24.41</v>
      </c>
      <c r="CE1051" s="2" t="n">
        <v>0</v>
      </c>
      <c r="CF1051" s="2" t="n">
        <v>100</v>
      </c>
      <c r="CG1051" s="2" t="n">
        <v>100</v>
      </c>
      <c r="CH1051" s="2" t="n">
        <v>0</v>
      </c>
      <c r="CI1051" s="2" t="n">
        <v>100</v>
      </c>
      <c r="CJ1051" s="2" t="n">
        <v>100</v>
      </c>
      <c r="CK1051" s="2" t="n">
        <v>0</v>
      </c>
      <c r="CL1051" s="2" t="n">
        <v>100</v>
      </c>
      <c r="CM1051" s="2" t="n">
        <v>100</v>
      </c>
      <c r="CN1051" s="2" t="n">
        <v>0</v>
      </c>
      <c r="CO1051" s="2" t="n">
        <v>100</v>
      </c>
      <c r="CP1051" s="2" t="n">
        <v>100</v>
      </c>
      <c r="CQ1051" s="2" t="n">
        <v>0</v>
      </c>
      <c r="CR1051" s="2" t="n">
        <v>100</v>
      </c>
      <c r="CS1051" s="2" t="n">
        <v>100</v>
      </c>
      <c r="CT1051" s="2" t="n">
        <v>0</v>
      </c>
      <c r="CU1051" s="2" t="n">
        <v>100</v>
      </c>
      <c r="CV1051" s="2" t="n">
        <v>100</v>
      </c>
      <c r="CW1051" s="2" t="n">
        <v>0</v>
      </c>
      <c r="CX1051" s="2" t="n">
        <v>100</v>
      </c>
      <c r="CY1051" s="2" t="n">
        <v>100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21/07/2027</t>
        </is>
      </c>
      <c r="E1052" s="2" t="inlineStr">
        <is>
          <t>10/08/2028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0.93</v>
      </c>
      <c r="CP1052" s="2" t="n">
        <v>0.93</v>
      </c>
      <c r="CQ1052" s="2" t="n">
        <v>0</v>
      </c>
      <c r="CR1052" s="2" t="n">
        <v>2.09</v>
      </c>
      <c r="CS1052" s="2" t="n">
        <v>2.09</v>
      </c>
      <c r="CT1052" s="2" t="n">
        <v>0</v>
      </c>
      <c r="CU1052" s="2" t="n">
        <v>5.2</v>
      </c>
      <c r="CV1052" s="2" t="n">
        <v>5.06</v>
      </c>
      <c r="CW1052" s="2" t="n">
        <v>0</v>
      </c>
      <c r="CX1052" s="2" t="n">
        <v>6.92</v>
      </c>
      <c r="CY1052" s="2" t="n">
        <v>6.92</v>
      </c>
      <c r="CZ1052" s="2" t="n">
        <v>0</v>
      </c>
      <c r="DA1052" s="2" t="n">
        <v>11.17</v>
      </c>
      <c r="DB1052" s="2" t="n">
        <v>11.17</v>
      </c>
      <c r="DC1052" s="2" t="n">
        <v>0</v>
      </c>
      <c r="DD1052" s="2" t="n">
        <v>14.62</v>
      </c>
      <c r="DE1052" s="2" t="n">
        <v>13.57</v>
      </c>
      <c r="DF1052" s="2" t="n">
        <v>0</v>
      </c>
      <c r="DG1052" s="2" t="n">
        <v>21.34</v>
      </c>
      <c r="DH1052" s="2" t="n">
        <v>20.52</v>
      </c>
      <c r="DI1052" s="2" t="n">
        <v>0</v>
      </c>
      <c r="DJ1052" s="2" t="n">
        <v>28.53</v>
      </c>
      <c r="DK1052" s="2" t="n">
        <v>28.53</v>
      </c>
      <c r="DL1052" s="2" t="n">
        <v>0</v>
      </c>
      <c r="DM1052" s="2" t="n">
        <v>50.87</v>
      </c>
      <c r="DN1052" s="2" t="n">
        <v>51.1</v>
      </c>
      <c r="DO1052" s="2" t="n">
        <v>0</v>
      </c>
      <c r="DP1052" s="2" t="n">
        <v>71.54000000000001</v>
      </c>
      <c r="DQ1052" s="2" t="n">
        <v>71.54000000000001</v>
      </c>
      <c r="DR1052" s="2" t="n">
        <v>0</v>
      </c>
      <c r="DS1052" s="2" t="n">
        <v>91.11</v>
      </c>
      <c r="DT1052" s="2" t="n">
        <v>91.11</v>
      </c>
      <c r="DU1052" s="2" t="n">
        <v>0</v>
      </c>
      <c r="DV1052" s="2" t="n">
        <v>96.78</v>
      </c>
      <c r="DW1052" s="2" t="n">
        <v>96.78</v>
      </c>
      <c r="DX1052" s="2" t="n">
        <v>0</v>
      </c>
      <c r="DY1052" s="2" t="n">
        <v>98.95999999999999</v>
      </c>
      <c r="DZ1052" s="2" t="n">
        <v>98.95999999999999</v>
      </c>
      <c r="EA1052" s="2" t="n">
        <v>0</v>
      </c>
      <c r="EB1052" s="2" t="n">
        <v>100</v>
      </c>
      <c r="EC1052" s="2" t="n">
        <v>100</v>
      </c>
      <c r="ED1052" s="2" t="n">
        <v>0</v>
      </c>
      <c r="EE1052" s="2" t="n">
        <v>28.53</v>
      </c>
      <c r="EF1052" s="2" t="n">
        <v>28.53</v>
      </c>
      <c r="EG1052" s="2" t="n">
        <v>0</v>
      </c>
      <c r="EH1052" s="2" t="n">
        <v>50.87</v>
      </c>
      <c r="EI1052" s="2" t="n">
        <v>51.1</v>
      </c>
      <c r="EJ1052" s="2" t="n">
        <v>0</v>
      </c>
      <c r="EK1052" s="2" t="n">
        <v>71.54000000000001</v>
      </c>
      <c r="EL1052" s="2" t="n">
        <v>71.54000000000001</v>
      </c>
      <c r="EM1052" s="2" t="n">
        <v>0</v>
      </c>
      <c r="EN1052" s="2" t="n">
        <v>91.11</v>
      </c>
      <c r="EO1052" s="2" t="n">
        <v>91.11</v>
      </c>
      <c r="EP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21/07/2027</t>
        </is>
      </c>
      <c r="E1053" s="2" t="inlineStr">
        <is>
          <t>10/08/2028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1.48</v>
      </c>
      <c r="CP1053" s="2" t="n">
        <v>1.48</v>
      </c>
      <c r="CQ1053" s="2" t="n">
        <v>0</v>
      </c>
      <c r="CR1053" s="2" t="n">
        <v>3.33</v>
      </c>
      <c r="CS1053" s="2" t="n">
        <v>3.33</v>
      </c>
      <c r="CT1053" s="2" t="n">
        <v>0</v>
      </c>
      <c r="CU1053" s="2" t="n">
        <v>8.279999999999999</v>
      </c>
      <c r="CV1053" s="2" t="n">
        <v>8.07</v>
      </c>
      <c r="CW1053" s="2" t="n">
        <v>0</v>
      </c>
      <c r="CX1053" s="2" t="n">
        <v>11.03</v>
      </c>
      <c r="CY1053" s="2" t="n">
        <v>11.03</v>
      </c>
      <c r="CZ1053" s="2" t="n">
        <v>0</v>
      </c>
      <c r="DA1053" s="2" t="n">
        <v>17.8</v>
      </c>
      <c r="DB1053" s="2" t="n">
        <v>17.81</v>
      </c>
      <c r="DC1053" s="2" t="n">
        <v>0</v>
      </c>
      <c r="DD1053" s="2" t="n">
        <v>23.3</v>
      </c>
      <c r="DE1053" s="2" t="n">
        <v>21.63</v>
      </c>
      <c r="DF1053" s="2" t="n">
        <v>0</v>
      </c>
      <c r="DG1053" s="2" t="n">
        <v>34</v>
      </c>
      <c r="DH1053" s="2" t="n">
        <v>32.7</v>
      </c>
      <c r="DI1053" s="2" t="n">
        <v>0</v>
      </c>
      <c r="DJ1053" s="2" t="n">
        <v>45.46</v>
      </c>
      <c r="DK1053" s="2" t="n">
        <v>45.46</v>
      </c>
      <c r="DL1053" s="2" t="n">
        <v>0</v>
      </c>
      <c r="DM1053" s="2" t="n">
        <v>67.56999999999999</v>
      </c>
      <c r="DN1053" s="2" t="n">
        <v>67.94</v>
      </c>
      <c r="DO1053" s="2" t="n">
        <v>0</v>
      </c>
      <c r="DP1053" s="2" t="n">
        <v>76.22</v>
      </c>
      <c r="DQ1053" s="2" t="n">
        <v>76.22</v>
      </c>
      <c r="DR1053" s="2" t="n">
        <v>0</v>
      </c>
      <c r="DS1053" s="2" t="n">
        <v>85.83</v>
      </c>
      <c r="DT1053" s="2" t="n">
        <v>85.83</v>
      </c>
      <c r="DU1053" s="2" t="n">
        <v>0</v>
      </c>
      <c r="DV1053" s="2" t="n">
        <v>94.86</v>
      </c>
      <c r="DW1053" s="2" t="n">
        <v>94.86</v>
      </c>
      <c r="DX1053" s="2" t="n">
        <v>0</v>
      </c>
      <c r="DY1053" s="2" t="n">
        <v>98.34999999999999</v>
      </c>
      <c r="DZ1053" s="2" t="n">
        <v>98.34999999999999</v>
      </c>
      <c r="EA1053" s="2" t="n">
        <v>0</v>
      </c>
      <c r="EB1053" s="2" t="n">
        <v>100</v>
      </c>
      <c r="EC1053" s="2" t="n">
        <v>100</v>
      </c>
      <c r="ED1053" s="2" t="n">
        <v>0</v>
      </c>
      <c r="EE1053" s="2" t="n">
        <v>45.46</v>
      </c>
      <c r="EF1053" s="2" t="n">
        <v>45.46</v>
      </c>
      <c r="EG1053" s="2" t="n">
        <v>0</v>
      </c>
      <c r="EH1053" s="2" t="n">
        <v>67.56999999999999</v>
      </c>
      <c r="EI1053" s="2" t="n">
        <v>67.94</v>
      </c>
      <c r="EJ1053" s="2" t="n">
        <v>0</v>
      </c>
      <c r="EK1053" s="2" t="n">
        <v>76.22</v>
      </c>
      <c r="EL1053" s="2" t="n">
        <v>76.22</v>
      </c>
      <c r="EM1053" s="2" t="n">
        <v>0</v>
      </c>
      <c r="EN1053" s="2" t="n">
        <v>85.83</v>
      </c>
      <c r="EO1053" s="2" t="n">
        <v>85.83</v>
      </c>
      <c r="EP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21/07/2027</t>
        </is>
      </c>
      <c r="E1054" s="2" t="inlineStr">
        <is>
          <t>10/08/2028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1.48</v>
      </c>
      <c r="CP1054" s="2" t="n">
        <v>1.48</v>
      </c>
      <c r="CQ1054" s="2" t="n">
        <v>0</v>
      </c>
      <c r="CR1054" s="2" t="n">
        <v>3.33</v>
      </c>
      <c r="CS1054" s="2" t="n">
        <v>3.33</v>
      </c>
      <c r="CT1054" s="2" t="n">
        <v>0</v>
      </c>
      <c r="CU1054" s="2" t="n">
        <v>8.279999999999999</v>
      </c>
      <c r="CV1054" s="2" t="n">
        <v>8.07</v>
      </c>
      <c r="CW1054" s="2" t="n">
        <v>0</v>
      </c>
      <c r="CX1054" s="2" t="n">
        <v>11.03</v>
      </c>
      <c r="CY1054" s="2" t="n">
        <v>11.03</v>
      </c>
      <c r="CZ1054" s="2" t="n">
        <v>0</v>
      </c>
      <c r="DA1054" s="2" t="n">
        <v>17.8</v>
      </c>
      <c r="DB1054" s="2" t="n">
        <v>17.81</v>
      </c>
      <c r="DC1054" s="2" t="n">
        <v>0</v>
      </c>
      <c r="DD1054" s="2" t="n">
        <v>23.3</v>
      </c>
      <c r="DE1054" s="2" t="n">
        <v>21.63</v>
      </c>
      <c r="DF1054" s="2" t="n">
        <v>0</v>
      </c>
      <c r="DG1054" s="2" t="n">
        <v>34</v>
      </c>
      <c r="DH1054" s="2" t="n">
        <v>32.7</v>
      </c>
      <c r="DI1054" s="2" t="n">
        <v>0</v>
      </c>
      <c r="DJ1054" s="2" t="n">
        <v>45.46</v>
      </c>
      <c r="DK1054" s="2" t="n">
        <v>45.46</v>
      </c>
      <c r="DL1054" s="2" t="n">
        <v>0</v>
      </c>
      <c r="DM1054" s="2" t="n">
        <v>67.56999999999999</v>
      </c>
      <c r="DN1054" s="2" t="n">
        <v>67.94</v>
      </c>
      <c r="DO1054" s="2" t="n">
        <v>0</v>
      </c>
      <c r="DP1054" s="2" t="n">
        <v>76.22</v>
      </c>
      <c r="DQ1054" s="2" t="n">
        <v>76.22</v>
      </c>
      <c r="DR1054" s="2" t="n">
        <v>0</v>
      </c>
      <c r="DS1054" s="2" t="n">
        <v>85.83</v>
      </c>
      <c r="DT1054" s="2" t="n">
        <v>85.83</v>
      </c>
      <c r="DU1054" s="2" t="n">
        <v>0</v>
      </c>
      <c r="DV1054" s="2" t="n">
        <v>94.86</v>
      </c>
      <c r="DW1054" s="2" t="n">
        <v>94.86</v>
      </c>
      <c r="DX1054" s="2" t="n">
        <v>0</v>
      </c>
      <c r="DY1054" s="2" t="n">
        <v>98.34999999999999</v>
      </c>
      <c r="DZ1054" s="2" t="n">
        <v>98.34999999999999</v>
      </c>
      <c r="EA1054" s="2" t="n">
        <v>0</v>
      </c>
      <c r="EB1054" s="2" t="n">
        <v>100</v>
      </c>
      <c r="EC1054" s="2" t="n">
        <v>100</v>
      </c>
      <c r="ED1054" s="2" t="n">
        <v>0</v>
      </c>
      <c r="EE1054" s="2" t="n">
        <v>45.46</v>
      </c>
      <c r="EF1054" s="2" t="n">
        <v>45.46</v>
      </c>
      <c r="EG1054" s="2" t="n">
        <v>0</v>
      </c>
      <c r="EH1054" s="2" t="n">
        <v>67.56999999999999</v>
      </c>
      <c r="EI1054" s="2" t="n">
        <v>67.94</v>
      </c>
      <c r="EJ1054" s="2" t="n">
        <v>0</v>
      </c>
      <c r="EK1054" s="2" t="n">
        <v>76.22</v>
      </c>
      <c r="EL1054" s="2" t="n">
        <v>76.22</v>
      </c>
      <c r="EM1054" s="2" t="n">
        <v>0</v>
      </c>
      <c r="EN1054" s="2" t="n">
        <v>85.83</v>
      </c>
      <c r="EO1054" s="2" t="n">
        <v>85.83</v>
      </c>
      <c r="EP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22.73</v>
      </c>
      <c r="DN1055" s="2" t="n">
        <v>22.73</v>
      </c>
      <c r="DO1055" s="2" t="n">
        <v>0</v>
      </c>
      <c r="DP1055" s="2" t="n">
        <v>63.64</v>
      </c>
      <c r="DQ1055" s="2" t="n">
        <v>63.64</v>
      </c>
      <c r="DR1055" s="2" t="n">
        <v>0</v>
      </c>
      <c r="DS1055" s="2" t="n">
        <v>100</v>
      </c>
      <c r="DT1055" s="2" t="n">
        <v>100</v>
      </c>
      <c r="DU1055" s="2" t="n">
        <v>0</v>
      </c>
      <c r="DV1055" s="2" t="n">
        <v>100</v>
      </c>
      <c r="DW1055" s="2" t="n">
        <v>100</v>
      </c>
      <c r="DX1055" s="2" t="n">
        <v>0</v>
      </c>
      <c r="DY1055" s="2" t="n">
        <v>100</v>
      </c>
      <c r="DZ1055" s="2" t="n">
        <v>100</v>
      </c>
      <c r="EA1055" s="2" t="n">
        <v>0</v>
      </c>
      <c r="EB1055" s="2" t="n">
        <v>100</v>
      </c>
      <c r="EC1055" s="2" t="n">
        <v>100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21/07/2027</t>
        </is>
      </c>
      <c r="E1056" s="2" t="inlineStr">
        <is>
          <t>10/08/2028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1.48</v>
      </c>
      <c r="CP1056" s="2" t="n">
        <v>1.48</v>
      </c>
      <c r="CQ1056" s="2" t="n">
        <v>0</v>
      </c>
      <c r="CR1056" s="2" t="n">
        <v>3.33</v>
      </c>
      <c r="CS1056" s="2" t="n">
        <v>3.33</v>
      </c>
      <c r="CT1056" s="2" t="n">
        <v>0</v>
      </c>
      <c r="CU1056" s="2" t="n">
        <v>8.279999999999999</v>
      </c>
      <c r="CV1056" s="2" t="n">
        <v>8.07</v>
      </c>
      <c r="CW1056" s="2" t="n">
        <v>0</v>
      </c>
      <c r="CX1056" s="2" t="n">
        <v>11.03</v>
      </c>
      <c r="CY1056" s="2" t="n">
        <v>11.03</v>
      </c>
      <c r="CZ1056" s="2" t="n">
        <v>0</v>
      </c>
      <c r="DA1056" s="2" t="n">
        <v>17.8</v>
      </c>
      <c r="DB1056" s="2" t="n">
        <v>17.81</v>
      </c>
      <c r="DC1056" s="2" t="n">
        <v>0</v>
      </c>
      <c r="DD1056" s="2" t="n">
        <v>23.3</v>
      </c>
      <c r="DE1056" s="2" t="n">
        <v>21.63</v>
      </c>
      <c r="DF1056" s="2" t="n">
        <v>0</v>
      </c>
      <c r="DG1056" s="2" t="n">
        <v>34</v>
      </c>
      <c r="DH1056" s="2" t="n">
        <v>32.7</v>
      </c>
      <c r="DI1056" s="2" t="n">
        <v>0</v>
      </c>
      <c r="DJ1056" s="2" t="n">
        <v>45.46</v>
      </c>
      <c r="DK1056" s="2" t="n">
        <v>45.46</v>
      </c>
      <c r="DL1056" s="2" t="n">
        <v>0</v>
      </c>
      <c r="DM1056" s="2" t="n">
        <v>67.56999999999999</v>
      </c>
      <c r="DN1056" s="2" t="n">
        <v>67.94</v>
      </c>
      <c r="DO1056" s="2" t="n">
        <v>0</v>
      </c>
      <c r="DP1056" s="2" t="n">
        <v>76.22</v>
      </c>
      <c r="DQ1056" s="2" t="n">
        <v>76.22</v>
      </c>
      <c r="DR1056" s="2" t="n">
        <v>0</v>
      </c>
      <c r="DS1056" s="2" t="n">
        <v>85.83</v>
      </c>
      <c r="DT1056" s="2" t="n">
        <v>85.83</v>
      </c>
      <c r="DU1056" s="2" t="n">
        <v>0</v>
      </c>
      <c r="DV1056" s="2" t="n">
        <v>94.86</v>
      </c>
      <c r="DW1056" s="2" t="n">
        <v>94.86</v>
      </c>
      <c r="DX1056" s="2" t="n">
        <v>0</v>
      </c>
      <c r="DY1056" s="2" t="n">
        <v>98.34999999999999</v>
      </c>
      <c r="DZ1056" s="2" t="n">
        <v>98.34999999999999</v>
      </c>
      <c r="EA1056" s="2" t="n">
        <v>0</v>
      </c>
      <c r="EB1056" s="2" t="n">
        <v>100</v>
      </c>
      <c r="EC1056" s="2" t="n">
        <v>100</v>
      </c>
      <c r="ED1056" s="2" t="n">
        <v>0</v>
      </c>
      <c r="EE1056" s="2" t="n">
        <v>45.46</v>
      </c>
      <c r="EF1056" s="2" t="n">
        <v>45.46</v>
      </c>
      <c r="EG1056" s="2" t="n">
        <v>0</v>
      </c>
      <c r="EH1056" s="2" t="n">
        <v>67.56999999999999</v>
      </c>
      <c r="EI1056" s="2" t="n">
        <v>67.94</v>
      </c>
      <c r="EJ1056" s="2" t="n">
        <v>0</v>
      </c>
      <c r="EK1056" s="2" t="n">
        <v>76.22</v>
      </c>
      <c r="EL1056" s="2" t="n">
        <v>76.22</v>
      </c>
      <c r="EM1056" s="2" t="n">
        <v>0</v>
      </c>
      <c r="EN1056" s="2" t="n">
        <v>85.83</v>
      </c>
      <c r="EO1056" s="2" t="n">
        <v>85.83</v>
      </c>
      <c r="EP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21/07/2027</t>
        </is>
      </c>
      <c r="E1057" s="2" t="inlineStr">
        <is>
          <t>10/08/2028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1.48</v>
      </c>
      <c r="CP1057" s="2" t="n">
        <v>1.48</v>
      </c>
      <c r="CQ1057" s="2" t="n">
        <v>0</v>
      </c>
      <c r="CR1057" s="2" t="n">
        <v>3.33</v>
      </c>
      <c r="CS1057" s="2" t="n">
        <v>3.33</v>
      </c>
      <c r="CT1057" s="2" t="n">
        <v>0</v>
      </c>
      <c r="CU1057" s="2" t="n">
        <v>8.279999999999999</v>
      </c>
      <c r="CV1057" s="2" t="n">
        <v>8.07</v>
      </c>
      <c r="CW1057" s="2" t="n">
        <v>0</v>
      </c>
      <c r="CX1057" s="2" t="n">
        <v>11.03</v>
      </c>
      <c r="CY1057" s="2" t="n">
        <v>11.03</v>
      </c>
      <c r="CZ1057" s="2" t="n">
        <v>0</v>
      </c>
      <c r="DA1057" s="2" t="n">
        <v>17.8</v>
      </c>
      <c r="DB1057" s="2" t="n">
        <v>17.81</v>
      </c>
      <c r="DC1057" s="2" t="n">
        <v>0</v>
      </c>
      <c r="DD1057" s="2" t="n">
        <v>23.3</v>
      </c>
      <c r="DE1057" s="2" t="n">
        <v>21.63</v>
      </c>
      <c r="DF1057" s="2" t="n">
        <v>0</v>
      </c>
      <c r="DG1057" s="2" t="n">
        <v>34</v>
      </c>
      <c r="DH1057" s="2" t="n">
        <v>32.7</v>
      </c>
      <c r="DI1057" s="2" t="n">
        <v>0</v>
      </c>
      <c r="DJ1057" s="2" t="n">
        <v>45.46</v>
      </c>
      <c r="DK1057" s="2" t="n">
        <v>45.46</v>
      </c>
      <c r="DL1057" s="2" t="n">
        <v>0</v>
      </c>
      <c r="DM1057" s="2" t="n">
        <v>67.56999999999999</v>
      </c>
      <c r="DN1057" s="2" t="n">
        <v>67.94</v>
      </c>
      <c r="DO1057" s="2" t="n">
        <v>0</v>
      </c>
      <c r="DP1057" s="2" t="n">
        <v>76.22</v>
      </c>
      <c r="DQ1057" s="2" t="n">
        <v>76.22</v>
      </c>
      <c r="DR1057" s="2" t="n">
        <v>0</v>
      </c>
      <c r="DS1057" s="2" t="n">
        <v>85.83</v>
      </c>
      <c r="DT1057" s="2" t="n">
        <v>85.83</v>
      </c>
      <c r="DU1057" s="2" t="n">
        <v>0</v>
      </c>
      <c r="DV1057" s="2" t="n">
        <v>94.86</v>
      </c>
      <c r="DW1057" s="2" t="n">
        <v>94.86</v>
      </c>
      <c r="DX1057" s="2" t="n">
        <v>0</v>
      </c>
      <c r="DY1057" s="2" t="n">
        <v>98.34999999999999</v>
      </c>
      <c r="DZ1057" s="2" t="n">
        <v>98.34999999999999</v>
      </c>
      <c r="EA1057" s="2" t="n">
        <v>0</v>
      </c>
      <c r="EB1057" s="2" t="n">
        <v>100</v>
      </c>
      <c r="EC1057" s="2" t="n">
        <v>100</v>
      </c>
      <c r="ED1057" s="2" t="n">
        <v>0</v>
      </c>
      <c r="EE1057" s="2" t="n">
        <v>45.46</v>
      </c>
      <c r="EF1057" s="2" t="n">
        <v>45.46</v>
      </c>
      <c r="EG1057" s="2" t="n">
        <v>0</v>
      </c>
      <c r="EH1057" s="2" t="n">
        <v>67.56999999999999</v>
      </c>
      <c r="EI1057" s="2" t="n">
        <v>67.94</v>
      </c>
      <c r="EJ1057" s="2" t="n">
        <v>0</v>
      </c>
      <c r="EK1057" s="2" t="n">
        <v>76.22</v>
      </c>
      <c r="EL1057" s="2" t="n">
        <v>76.22</v>
      </c>
      <c r="EM1057" s="2" t="n">
        <v>0</v>
      </c>
      <c r="EN1057" s="2" t="n">
        <v>85.83</v>
      </c>
      <c r="EO1057" s="2" t="n">
        <v>85.83</v>
      </c>
      <c r="EP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22.22</v>
      </c>
      <c r="DQ1058" s="2" t="n">
        <v>22.22</v>
      </c>
      <c r="DR1058" s="2" t="n">
        <v>0</v>
      </c>
      <c r="DS1058" s="2" t="n">
        <v>100</v>
      </c>
      <c r="DT1058" s="2" t="n">
        <v>100</v>
      </c>
      <c r="DU1058" s="2" t="n">
        <v>0</v>
      </c>
      <c r="DV1058" s="2" t="n">
        <v>100</v>
      </c>
      <c r="DW1058" s="2" t="n">
        <v>100</v>
      </c>
      <c r="DX1058" s="2" t="n">
        <v>0</v>
      </c>
      <c r="DY1058" s="2" t="n">
        <v>100</v>
      </c>
      <c r="DZ1058" s="2" t="n">
        <v>100</v>
      </c>
      <c r="EA1058" s="2" t="n">
        <v>0</v>
      </c>
      <c r="EB1058" s="2" t="n">
        <v>100</v>
      </c>
      <c r="EC1058" s="2" t="n">
        <v>100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22.22</v>
      </c>
      <c r="DQ1059" s="2" t="n">
        <v>22.22</v>
      </c>
      <c r="DR1059" s="2" t="n">
        <v>0</v>
      </c>
      <c r="DS1059" s="2" t="n">
        <v>100</v>
      </c>
      <c r="DT1059" s="2" t="n">
        <v>100</v>
      </c>
      <c r="DU1059" s="2" t="n">
        <v>0</v>
      </c>
      <c r="DV1059" s="2" t="n">
        <v>100</v>
      </c>
      <c r="DW1059" s="2" t="n">
        <v>100</v>
      </c>
      <c r="DX1059" s="2" t="n">
        <v>0</v>
      </c>
      <c r="DY1059" s="2" t="n">
        <v>100</v>
      </c>
      <c r="DZ1059" s="2" t="n">
        <v>100</v>
      </c>
      <c r="EA1059" s="2" t="n">
        <v>0</v>
      </c>
      <c r="EB1059" s="2" t="n">
        <v>100</v>
      </c>
      <c r="EC1059" s="2" t="n">
        <v>100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EE1060" s="2" t="n">
        <v>90.86</v>
      </c>
      <c r="EF1060" s="2" t="n">
        <v>90.86</v>
      </c>
      <c r="EG1060" s="2" t="n">
        <v>0</v>
      </c>
      <c r="EH1060" s="2" t="n">
        <v>98.43000000000001</v>
      </c>
      <c r="EI1060" s="2" t="n">
        <v>98.43000000000001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EE1061" s="2" t="n">
        <v>90.86</v>
      </c>
      <c r="EF1061" s="2" t="n">
        <v>90.86</v>
      </c>
      <c r="EG1061" s="2" t="n">
        <v>0</v>
      </c>
      <c r="EH1061" s="2" t="n">
        <v>98.43000000000001</v>
      </c>
      <c r="EI1061" s="2" t="n">
        <v>98.43000000000001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EE1062" s="2" t="n">
        <v>90.86</v>
      </c>
      <c r="EF1062" s="2" t="n">
        <v>90.86</v>
      </c>
      <c r="EG1062" s="2" t="n">
        <v>0</v>
      </c>
      <c r="EH1062" s="2" t="n">
        <v>98.43000000000001</v>
      </c>
      <c r="EI1062" s="2" t="n">
        <v>98.43000000000001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EE1063" s="2" t="n">
        <v>90.86</v>
      </c>
      <c r="EF1063" s="2" t="n">
        <v>90.86</v>
      </c>
      <c r="EG1063" s="2" t="n">
        <v>0</v>
      </c>
      <c r="EH1063" s="2" t="n">
        <v>98.43000000000001</v>
      </c>
      <c r="EI1063" s="2" t="n">
        <v>98.43000000000001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EE1064" s="2" t="n">
        <v>90.86</v>
      </c>
      <c r="EF1064" s="2" t="n">
        <v>90.86</v>
      </c>
      <c r="EG1064" s="2" t="n">
        <v>0</v>
      </c>
      <c r="EH1064" s="2" t="n">
        <v>98.43000000000001</v>
      </c>
      <c r="EI1064" s="2" t="n">
        <v>98.43000000000001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EE1065" s="2" t="n">
        <v>90.86</v>
      </c>
      <c r="EF1065" s="2" t="n">
        <v>90.86</v>
      </c>
      <c r="EG1065" s="2" t="n">
        <v>0</v>
      </c>
      <c r="EH1065" s="2" t="n">
        <v>98.43000000000001</v>
      </c>
      <c r="EI1065" s="2" t="n">
        <v>98.43000000000001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EE1066" s="2" t="n">
        <v>90.86</v>
      </c>
      <c r="EF1066" s="2" t="n">
        <v>90.86</v>
      </c>
      <c r="EG1066" s="2" t="n">
        <v>0</v>
      </c>
      <c r="EH1066" s="2" t="n">
        <v>98.43000000000001</v>
      </c>
      <c r="EI1066" s="2" t="n">
        <v>98.43000000000001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EE1067" s="2" t="n">
        <v>90.86</v>
      </c>
      <c r="EF1067" s="2" t="n">
        <v>90.86</v>
      </c>
      <c r="EG1067" s="2" t="n">
        <v>0</v>
      </c>
      <c r="EH1067" s="2" t="n">
        <v>98.43000000000001</v>
      </c>
      <c r="EI1067" s="2" t="n">
        <v>98.43000000000001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EE1068" s="2" t="n">
        <v>90.86</v>
      </c>
      <c r="EF1068" s="2" t="n">
        <v>90.86</v>
      </c>
      <c r="EG1068" s="2" t="n">
        <v>0</v>
      </c>
      <c r="EH1068" s="2" t="n">
        <v>98.43000000000001</v>
      </c>
      <c r="EI1068" s="2" t="n">
        <v>98.43000000000001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EE1069" s="2" t="n">
        <v>90.86</v>
      </c>
      <c r="EF1069" s="2" t="n">
        <v>90.86</v>
      </c>
      <c r="EG1069" s="2" t="n">
        <v>0</v>
      </c>
      <c r="EH1069" s="2" t="n">
        <v>98.43000000000001</v>
      </c>
      <c r="EI1069" s="2" t="n">
        <v>98.43000000000001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EE1070" s="2" t="n">
        <v>90.86</v>
      </c>
      <c r="EF1070" s="2" t="n">
        <v>90.86</v>
      </c>
      <c r="EG1070" s="2" t="n">
        <v>0</v>
      </c>
      <c r="EH1070" s="2" t="n">
        <v>98.43000000000001</v>
      </c>
      <c r="EI1070" s="2" t="n">
        <v>98.43000000000001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EE1071" s="2" t="n">
        <v>90.86</v>
      </c>
      <c r="EF1071" s="2" t="n">
        <v>90.86</v>
      </c>
      <c r="EG1071" s="2" t="n">
        <v>0</v>
      </c>
      <c r="EH1071" s="2" t="n">
        <v>98.43000000000001</v>
      </c>
      <c r="EI1071" s="2" t="n">
        <v>98.43000000000001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EE1072" s="2" t="n">
        <v>90.86</v>
      </c>
      <c r="EF1072" s="2" t="n">
        <v>90.86</v>
      </c>
      <c r="EG1072" s="2" t="n">
        <v>0</v>
      </c>
      <c r="EH1072" s="2" t="n">
        <v>98.43000000000001</v>
      </c>
      <c r="EI1072" s="2" t="n">
        <v>98.43000000000001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5.23</v>
      </c>
      <c r="BD1073" s="2" t="n">
        <v>5.91</v>
      </c>
      <c r="EE1073" s="2" t="n">
        <v>96.06</v>
      </c>
      <c r="EF1073" s="2" t="n">
        <v>95.37</v>
      </c>
      <c r="EG1073" s="2" t="n">
        <v>8.52</v>
      </c>
      <c r="EH1073" s="2" t="n">
        <v>98.77</v>
      </c>
      <c r="EI1073" s="2" t="n">
        <v>98.25</v>
      </c>
      <c r="EJ1073" s="2" t="n">
        <v>8.52</v>
      </c>
      <c r="EK1073" s="2" t="n">
        <v>100</v>
      </c>
      <c r="EL1073" s="2" t="n">
        <v>100</v>
      </c>
      <c r="EM1073" s="2" t="n">
        <v>8.52</v>
      </c>
      <c r="EN1073" s="2" t="n">
        <v>100</v>
      </c>
      <c r="EO1073" s="2" t="n">
        <v>100</v>
      </c>
      <c r="EP1073" s="2" t="n">
        <v>8.52</v>
      </c>
    </row>
    <row r="1074"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EE1074" s="2" t="n">
        <v>94.36</v>
      </c>
      <c r="EF1074" s="2" t="n">
        <v>93.58</v>
      </c>
      <c r="EG1074" s="2" t="n">
        <v>0</v>
      </c>
      <c r="EH1074" s="2" t="n">
        <v>98.23</v>
      </c>
      <c r="EI1074" s="2" t="n">
        <v>97.48999999999999</v>
      </c>
      <c r="EJ1074" s="2" t="n">
        <v>0</v>
      </c>
      <c r="EK1074" s="2" t="n">
        <v>100</v>
      </c>
      <c r="EL1074" s="2" t="n">
        <v>100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EE1075" s="2" t="n">
        <v>94.36</v>
      </c>
      <c r="EF1075" s="2" t="n">
        <v>93.58</v>
      </c>
      <c r="EG1075" s="2" t="n">
        <v>0</v>
      </c>
      <c r="EH1075" s="2" t="n">
        <v>98.23</v>
      </c>
      <c r="EI1075" s="2" t="n">
        <v>97.48999999999999</v>
      </c>
      <c r="EJ1075" s="2" t="n">
        <v>0</v>
      </c>
      <c r="EK1075" s="2" t="n">
        <v>100</v>
      </c>
      <c r="EL1075" s="2" t="n">
        <v>100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EE1076" s="2" t="n">
        <v>94.36</v>
      </c>
      <c r="EF1076" s="2" t="n">
        <v>93.58</v>
      </c>
      <c r="EG1076" s="2" t="n">
        <v>0</v>
      </c>
      <c r="EH1076" s="2" t="n">
        <v>98.23</v>
      </c>
      <c r="EI1076" s="2" t="n">
        <v>97.48999999999999</v>
      </c>
      <c r="EJ1076" s="2" t="n">
        <v>0</v>
      </c>
      <c r="EK1076" s="2" t="n">
        <v>100</v>
      </c>
      <c r="EL1076" s="2" t="n">
        <v>100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EE1077" s="2" t="n">
        <v>94.36</v>
      </c>
      <c r="EF1077" s="2" t="n">
        <v>93.58</v>
      </c>
      <c r="EG1077" s="2" t="n">
        <v>0</v>
      </c>
      <c r="EH1077" s="2" t="n">
        <v>98.23</v>
      </c>
      <c r="EI1077" s="2" t="n">
        <v>97.48999999999999</v>
      </c>
      <c r="EJ1077" s="2" t="n">
        <v>0</v>
      </c>
      <c r="EK1077" s="2" t="n">
        <v>100</v>
      </c>
      <c r="EL1077" s="2" t="n">
        <v>100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EE1078" s="2" t="n">
        <v>94.36</v>
      </c>
      <c r="EF1078" s="2" t="n">
        <v>93.58</v>
      </c>
      <c r="EG1078" s="2" t="n">
        <v>0</v>
      </c>
      <c r="EH1078" s="2" t="n">
        <v>98.23</v>
      </c>
      <c r="EI1078" s="2" t="n">
        <v>97.48999999999999</v>
      </c>
      <c r="EJ1078" s="2" t="n">
        <v>0</v>
      </c>
      <c r="EK1078" s="2" t="n">
        <v>100</v>
      </c>
      <c r="EL1078" s="2" t="n">
        <v>100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EE1079" s="2" t="n">
        <v>94.36</v>
      </c>
      <c r="EF1079" s="2" t="n">
        <v>93.58</v>
      </c>
      <c r="EG1079" s="2" t="n">
        <v>0</v>
      </c>
      <c r="EH1079" s="2" t="n">
        <v>98.23</v>
      </c>
      <c r="EI1079" s="2" t="n">
        <v>97.48999999999999</v>
      </c>
      <c r="EJ1079" s="2" t="n">
        <v>0</v>
      </c>
      <c r="EK1079" s="2" t="n">
        <v>100</v>
      </c>
      <c r="EL1079" s="2" t="n">
        <v>100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EE1080" s="2" t="n">
        <v>94.36</v>
      </c>
      <c r="EF1080" s="2" t="n">
        <v>93.58</v>
      </c>
      <c r="EG1080" s="2" t="n">
        <v>0</v>
      </c>
      <c r="EH1080" s="2" t="n">
        <v>98.23</v>
      </c>
      <c r="EI1080" s="2" t="n">
        <v>97.48999999999999</v>
      </c>
      <c r="EJ1080" s="2" t="n">
        <v>0</v>
      </c>
      <c r="EK1080" s="2" t="n">
        <v>100</v>
      </c>
      <c r="EL1080" s="2" t="n">
        <v>100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EE1081" s="2" t="n">
        <v>94.36</v>
      </c>
      <c r="EF1081" s="2" t="n">
        <v>93.58</v>
      </c>
      <c r="EG1081" s="2" t="n">
        <v>0</v>
      </c>
      <c r="EH1081" s="2" t="n">
        <v>98.23</v>
      </c>
      <c r="EI1081" s="2" t="n">
        <v>97.48999999999999</v>
      </c>
      <c r="EJ1081" s="2" t="n">
        <v>0</v>
      </c>
      <c r="EK1081" s="2" t="n">
        <v>100</v>
      </c>
      <c r="EL1081" s="2" t="n">
        <v>100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EE1082" s="2" t="n">
        <v>94.36</v>
      </c>
      <c r="EF1082" s="2" t="n">
        <v>93.58</v>
      </c>
      <c r="EG1082" s="2" t="n">
        <v>0</v>
      </c>
      <c r="EH1082" s="2" t="n">
        <v>98.23</v>
      </c>
      <c r="EI1082" s="2" t="n">
        <v>97.48999999999999</v>
      </c>
      <c r="EJ1082" s="2" t="n">
        <v>0</v>
      </c>
      <c r="EK1082" s="2" t="n">
        <v>100</v>
      </c>
      <c r="EL1082" s="2" t="n">
        <v>100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EE1083" s="2" t="n">
        <v>94.36</v>
      </c>
      <c r="EF1083" s="2" t="n">
        <v>93.58</v>
      </c>
      <c r="EG1083" s="2" t="n">
        <v>0</v>
      </c>
      <c r="EH1083" s="2" t="n">
        <v>98.23</v>
      </c>
      <c r="EI1083" s="2" t="n">
        <v>97.48999999999999</v>
      </c>
      <c r="EJ1083" s="2" t="n">
        <v>0</v>
      </c>
      <c r="EK1083" s="2" t="n">
        <v>100</v>
      </c>
      <c r="EL1083" s="2" t="n">
        <v>100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EE1084" s="2" t="n">
        <v>94.36</v>
      </c>
      <c r="EF1084" s="2" t="n">
        <v>93.58</v>
      </c>
      <c r="EG1084" s="2" t="n">
        <v>0</v>
      </c>
      <c r="EH1084" s="2" t="n">
        <v>98.23</v>
      </c>
      <c r="EI1084" s="2" t="n">
        <v>97.48999999999999</v>
      </c>
      <c r="EJ1084" s="2" t="n">
        <v>0</v>
      </c>
      <c r="EK1084" s="2" t="n">
        <v>100</v>
      </c>
      <c r="EL1084" s="2" t="n">
        <v>100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EE1085" s="2" t="n">
        <v>94.36</v>
      </c>
      <c r="EF1085" s="2" t="n">
        <v>93.58</v>
      </c>
      <c r="EG1085" s="2" t="n">
        <v>0</v>
      </c>
      <c r="EH1085" s="2" t="n">
        <v>98.23</v>
      </c>
      <c r="EI1085" s="2" t="n">
        <v>97.48999999999999</v>
      </c>
      <c r="EJ1085" s="2" t="n">
        <v>0</v>
      </c>
      <c r="EK1085" s="2" t="n">
        <v>100</v>
      </c>
      <c r="EL1085" s="2" t="n">
        <v>100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EE1086" s="2" t="n">
        <v>94.36</v>
      </c>
      <c r="EF1086" s="2" t="n">
        <v>93.58</v>
      </c>
      <c r="EG1086" s="2" t="n">
        <v>0</v>
      </c>
      <c r="EH1086" s="2" t="n">
        <v>98.23</v>
      </c>
      <c r="EI1086" s="2" t="n">
        <v>97.48999999999999</v>
      </c>
      <c r="EJ1086" s="2" t="n">
        <v>0</v>
      </c>
      <c r="EK1086" s="2" t="n">
        <v>100</v>
      </c>
      <c r="EL1086" s="2" t="n">
        <v>100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EE1087" s="2" t="n">
        <v>94.36</v>
      </c>
      <c r="EF1087" s="2" t="n">
        <v>93.58</v>
      </c>
      <c r="EG1087" s="2" t="n">
        <v>0</v>
      </c>
      <c r="EH1087" s="2" t="n">
        <v>98.23</v>
      </c>
      <c r="EI1087" s="2" t="n">
        <v>97.48999999999999</v>
      </c>
      <c r="EJ1087" s="2" t="n">
        <v>0</v>
      </c>
      <c r="EK1087" s="2" t="n">
        <v>100</v>
      </c>
      <c r="EL1087" s="2" t="n">
        <v>100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EE1088" s="2" t="n">
        <v>94.36</v>
      </c>
      <c r="EF1088" s="2" t="n">
        <v>93.58</v>
      </c>
      <c r="EG1088" s="2" t="n">
        <v>0</v>
      </c>
      <c r="EH1088" s="2" t="n">
        <v>98.23</v>
      </c>
      <c r="EI1088" s="2" t="n">
        <v>97.48999999999999</v>
      </c>
      <c r="EJ1088" s="2" t="n">
        <v>0</v>
      </c>
      <c r="EK1088" s="2" t="n">
        <v>100</v>
      </c>
      <c r="EL1088" s="2" t="n">
        <v>100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EE1089" s="2" t="n">
        <v>94.36</v>
      </c>
      <c r="EF1089" s="2" t="n">
        <v>93.58</v>
      </c>
      <c r="EG1089" s="2" t="n">
        <v>0</v>
      </c>
      <c r="EH1089" s="2" t="n">
        <v>98.23</v>
      </c>
      <c r="EI1089" s="2" t="n">
        <v>97.48999999999999</v>
      </c>
      <c r="EJ1089" s="2" t="n">
        <v>0</v>
      </c>
      <c r="EK1089" s="2" t="n">
        <v>100</v>
      </c>
      <c r="EL1089" s="2" t="n">
        <v>100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EE1090" s="2" t="n">
        <v>94.36</v>
      </c>
      <c r="EF1090" s="2" t="n">
        <v>93.58</v>
      </c>
      <c r="EG1090" s="2" t="n">
        <v>0</v>
      </c>
      <c r="EH1090" s="2" t="n">
        <v>98.23</v>
      </c>
      <c r="EI1090" s="2" t="n">
        <v>97.48999999999999</v>
      </c>
      <c r="EJ1090" s="2" t="n">
        <v>0</v>
      </c>
      <c r="EK1090" s="2" t="n">
        <v>100</v>
      </c>
      <c r="EL1090" s="2" t="n">
        <v>100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EE1091" s="2" t="n">
        <v>94.36</v>
      </c>
      <c r="EF1091" s="2" t="n">
        <v>93.58</v>
      </c>
      <c r="EG1091" s="2" t="n">
        <v>0</v>
      </c>
      <c r="EH1091" s="2" t="n">
        <v>98.23</v>
      </c>
      <c r="EI1091" s="2" t="n">
        <v>97.48999999999999</v>
      </c>
      <c r="EJ1091" s="2" t="n">
        <v>0</v>
      </c>
      <c r="EK1091" s="2" t="n">
        <v>100</v>
      </c>
      <c r="EL1091" s="2" t="n">
        <v>100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EE1092" s="2" t="n">
        <v>94.36</v>
      </c>
      <c r="EF1092" s="2" t="n">
        <v>93.58</v>
      </c>
      <c r="EG1092" s="2" t="n">
        <v>0</v>
      </c>
      <c r="EH1092" s="2" t="n">
        <v>98.23</v>
      </c>
      <c r="EI1092" s="2" t="n">
        <v>97.48999999999999</v>
      </c>
      <c r="EJ1092" s="2" t="n">
        <v>0</v>
      </c>
      <c r="EK1092" s="2" t="n">
        <v>100</v>
      </c>
      <c r="EL1092" s="2" t="n">
        <v>100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EE1093" s="2" t="n">
        <v>94.36</v>
      </c>
      <c r="EF1093" s="2" t="n">
        <v>93.58</v>
      </c>
      <c r="EG1093" s="2" t="n">
        <v>0</v>
      </c>
      <c r="EH1093" s="2" t="n">
        <v>98.23</v>
      </c>
      <c r="EI1093" s="2" t="n">
        <v>97.48999999999999</v>
      </c>
      <c r="EJ1093" s="2" t="n">
        <v>0</v>
      </c>
      <c r="EK1093" s="2" t="n">
        <v>100</v>
      </c>
      <c r="EL1093" s="2" t="n">
        <v>100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EE1094" s="2" t="n">
        <v>94.36</v>
      </c>
      <c r="EF1094" s="2" t="n">
        <v>93.58</v>
      </c>
      <c r="EG1094" s="2" t="n">
        <v>0</v>
      </c>
      <c r="EH1094" s="2" t="n">
        <v>98.23</v>
      </c>
      <c r="EI1094" s="2" t="n">
        <v>97.48999999999999</v>
      </c>
      <c r="EJ1094" s="2" t="n">
        <v>0</v>
      </c>
      <c r="EK1094" s="2" t="n">
        <v>100</v>
      </c>
      <c r="EL1094" s="2" t="n">
        <v>100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EE1095" s="2" t="n">
        <v>100</v>
      </c>
      <c r="EF1095" s="2" t="n">
        <v>95.83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EE1096" s="2" t="n">
        <v>100</v>
      </c>
      <c r="EF1096" s="2" t="n">
        <v>95.83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EE1097" s="2" t="n">
        <v>100</v>
      </c>
      <c r="EF1097" s="2" t="n">
        <v>95.83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EE1098" s="2" t="n">
        <v>94.36</v>
      </c>
      <c r="EF1098" s="2" t="n">
        <v>93.58</v>
      </c>
      <c r="EG1098" s="2" t="n">
        <v>0</v>
      </c>
      <c r="EH1098" s="2" t="n">
        <v>98.23</v>
      </c>
      <c r="EI1098" s="2" t="n">
        <v>97.48999999999999</v>
      </c>
      <c r="EJ1098" s="2" t="n">
        <v>0</v>
      </c>
      <c r="EK1098" s="2" t="n">
        <v>100</v>
      </c>
      <c r="EL1098" s="2" t="n">
        <v>100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EE1099" s="2" t="n">
        <v>94.36</v>
      </c>
      <c r="EF1099" s="2" t="n">
        <v>93.58</v>
      </c>
      <c r="EG1099" s="2" t="n">
        <v>0</v>
      </c>
      <c r="EH1099" s="2" t="n">
        <v>98.23</v>
      </c>
      <c r="EI1099" s="2" t="n">
        <v>97.48999999999999</v>
      </c>
      <c r="EJ1099" s="2" t="n">
        <v>0</v>
      </c>
      <c r="EK1099" s="2" t="n">
        <v>100</v>
      </c>
      <c r="EL1099" s="2" t="n">
        <v>100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19.71</v>
      </c>
      <c r="BD1100" s="2" t="n">
        <v>22.28</v>
      </c>
      <c r="EE1100" s="2" t="n">
        <v>100.01</v>
      </c>
      <c r="EF1100" s="2" t="n">
        <v>100.01</v>
      </c>
      <c r="EG1100" s="2" t="n">
        <v>32.09</v>
      </c>
      <c r="EH1100" s="2" t="n">
        <v>100.01</v>
      </c>
      <c r="EI1100" s="2" t="n">
        <v>100.01</v>
      </c>
      <c r="EJ1100" s="2" t="n">
        <v>32.09</v>
      </c>
      <c r="EK1100" s="2" t="n">
        <v>100.01</v>
      </c>
      <c r="EL1100" s="2" t="n">
        <v>100.01</v>
      </c>
      <c r="EM1100" s="2" t="n">
        <v>32.09</v>
      </c>
      <c r="EN1100" s="2" t="n">
        <v>100.01</v>
      </c>
      <c r="EO1100" s="2" t="n">
        <v>100.01</v>
      </c>
      <c r="EP1100" s="2" t="n">
        <v>32.09</v>
      </c>
    </row>
    <row r="1101"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19.71</v>
      </c>
      <c r="BD1101" s="2" t="n">
        <v>22.28</v>
      </c>
      <c r="EE1101" s="2" t="n">
        <v>100.01</v>
      </c>
      <c r="EF1101" s="2" t="n">
        <v>100.01</v>
      </c>
      <c r="EG1101" s="2" t="n">
        <v>32.09</v>
      </c>
      <c r="EH1101" s="2" t="n">
        <v>100.01</v>
      </c>
      <c r="EI1101" s="2" t="n">
        <v>100.01</v>
      </c>
      <c r="EJ1101" s="2" t="n">
        <v>32.09</v>
      </c>
      <c r="EK1101" s="2" t="n">
        <v>100.01</v>
      </c>
      <c r="EL1101" s="2" t="n">
        <v>100.01</v>
      </c>
      <c r="EM1101" s="2" t="n">
        <v>32.09</v>
      </c>
      <c r="EN1101" s="2" t="n">
        <v>100.01</v>
      </c>
      <c r="EO1101" s="2" t="n">
        <v>100.01</v>
      </c>
      <c r="EP1101" s="2" t="n">
        <v>32.09</v>
      </c>
    </row>
    <row r="1102"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EE1102" s="2" t="n">
        <v>94.36</v>
      </c>
      <c r="EF1102" s="2" t="n">
        <v>93.58</v>
      </c>
      <c r="EG1102" s="2" t="n">
        <v>0</v>
      </c>
      <c r="EH1102" s="2" t="n">
        <v>98.23</v>
      </c>
      <c r="EI1102" s="2" t="n">
        <v>97.48999999999999</v>
      </c>
      <c r="EJ1102" s="2" t="n">
        <v>0</v>
      </c>
      <c r="EK1102" s="2" t="n">
        <v>100</v>
      </c>
      <c r="EL1102" s="2" t="n">
        <v>100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EE1103" s="2" t="n">
        <v>94.36</v>
      </c>
      <c r="EF1103" s="2" t="n">
        <v>93.58</v>
      </c>
      <c r="EG1103" s="2" t="n">
        <v>0</v>
      </c>
      <c r="EH1103" s="2" t="n">
        <v>98.23</v>
      </c>
      <c r="EI1103" s="2" t="n">
        <v>97.48999999999999</v>
      </c>
      <c r="EJ1103" s="2" t="n">
        <v>0</v>
      </c>
      <c r="EK1103" s="2" t="n">
        <v>100</v>
      </c>
      <c r="EL1103" s="2" t="n">
        <v>100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EE1104" s="2" t="n">
        <v>94.36</v>
      </c>
      <c r="EF1104" s="2" t="n">
        <v>93.58</v>
      </c>
      <c r="EG1104" s="2" t="n">
        <v>0</v>
      </c>
      <c r="EH1104" s="2" t="n">
        <v>98.23</v>
      </c>
      <c r="EI1104" s="2" t="n">
        <v>97.48999999999999</v>
      </c>
      <c r="EJ1104" s="2" t="n">
        <v>0</v>
      </c>
      <c r="EK1104" s="2" t="n">
        <v>100</v>
      </c>
      <c r="EL1104" s="2" t="n">
        <v>100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EE1112" s="2" t="n">
        <v>92.81</v>
      </c>
      <c r="EF1112" s="2" t="n">
        <v>88.56999999999999</v>
      </c>
      <c r="EG1112" s="2" t="n">
        <v>0</v>
      </c>
      <c r="EH1112" s="2" t="n">
        <v>97.77</v>
      </c>
      <c r="EI1112" s="2" t="n">
        <v>95.5</v>
      </c>
      <c r="EJ1112" s="2" t="n">
        <v>0</v>
      </c>
      <c r="EK1112" s="2" t="n">
        <v>99.54000000000001</v>
      </c>
      <c r="EL1112" s="2" t="n">
        <v>99.54000000000001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EE1113" s="2" t="n">
        <v>92.81</v>
      </c>
      <c r="EF1113" s="2" t="n">
        <v>88.56999999999999</v>
      </c>
      <c r="EG1113" s="2" t="n">
        <v>0</v>
      </c>
      <c r="EH1113" s="2" t="n">
        <v>97.77</v>
      </c>
      <c r="EI1113" s="2" t="n">
        <v>95.5</v>
      </c>
      <c r="EJ1113" s="2" t="n">
        <v>0</v>
      </c>
      <c r="EK1113" s="2" t="n">
        <v>99.54000000000001</v>
      </c>
      <c r="EL1113" s="2" t="n">
        <v>99.54000000000001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EE1114" s="2" t="n">
        <v>92.81</v>
      </c>
      <c r="EF1114" s="2" t="n">
        <v>88.56999999999999</v>
      </c>
      <c r="EG1114" s="2" t="n">
        <v>0</v>
      </c>
      <c r="EH1114" s="2" t="n">
        <v>97.77</v>
      </c>
      <c r="EI1114" s="2" t="n">
        <v>95.5</v>
      </c>
      <c r="EJ1114" s="2" t="n">
        <v>0</v>
      </c>
      <c r="EK1114" s="2" t="n">
        <v>99.54000000000001</v>
      </c>
      <c r="EL1114" s="2" t="n">
        <v>99.54000000000001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EE1115" s="2" t="n">
        <v>92.81</v>
      </c>
      <c r="EF1115" s="2" t="n">
        <v>88.56999999999999</v>
      </c>
      <c r="EG1115" s="2" t="n">
        <v>0</v>
      </c>
      <c r="EH1115" s="2" t="n">
        <v>97.77</v>
      </c>
      <c r="EI1115" s="2" t="n">
        <v>95.5</v>
      </c>
      <c r="EJ1115" s="2" t="n">
        <v>0</v>
      </c>
      <c r="EK1115" s="2" t="n">
        <v>99.54000000000001</v>
      </c>
      <c r="EL1115" s="2" t="n">
        <v>99.54000000000001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EE1116" s="2" t="n">
        <v>92.81</v>
      </c>
      <c r="EF1116" s="2" t="n">
        <v>88.56999999999999</v>
      </c>
      <c r="EG1116" s="2" t="n">
        <v>0</v>
      </c>
      <c r="EH1116" s="2" t="n">
        <v>97.77</v>
      </c>
      <c r="EI1116" s="2" t="n">
        <v>95.5</v>
      </c>
      <c r="EJ1116" s="2" t="n">
        <v>0</v>
      </c>
      <c r="EK1116" s="2" t="n">
        <v>99.54000000000001</v>
      </c>
      <c r="EL1116" s="2" t="n">
        <v>99.54000000000001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EE1117" s="2" t="n">
        <v>92.81</v>
      </c>
      <c r="EF1117" s="2" t="n">
        <v>88.56999999999999</v>
      </c>
      <c r="EG1117" s="2" t="n">
        <v>0</v>
      </c>
      <c r="EH1117" s="2" t="n">
        <v>97.77</v>
      </c>
      <c r="EI1117" s="2" t="n">
        <v>95.5</v>
      </c>
      <c r="EJ1117" s="2" t="n">
        <v>0</v>
      </c>
      <c r="EK1117" s="2" t="n">
        <v>99.54000000000001</v>
      </c>
      <c r="EL1117" s="2" t="n">
        <v>99.54000000000001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EE1118" s="2" t="n">
        <v>92.81</v>
      </c>
      <c r="EF1118" s="2" t="n">
        <v>88.56999999999999</v>
      </c>
      <c r="EG1118" s="2" t="n">
        <v>0</v>
      </c>
      <c r="EH1118" s="2" t="n">
        <v>97.77</v>
      </c>
      <c r="EI1118" s="2" t="n">
        <v>95.5</v>
      </c>
      <c r="EJ1118" s="2" t="n">
        <v>0</v>
      </c>
      <c r="EK1118" s="2" t="n">
        <v>99.54000000000001</v>
      </c>
      <c r="EL1118" s="2" t="n">
        <v>99.54000000000001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EE1119" s="2" t="n">
        <v>92.81</v>
      </c>
      <c r="EF1119" s="2" t="n">
        <v>88.56999999999999</v>
      </c>
      <c r="EG1119" s="2" t="n">
        <v>0</v>
      </c>
      <c r="EH1119" s="2" t="n">
        <v>97.77</v>
      </c>
      <c r="EI1119" s="2" t="n">
        <v>95.5</v>
      </c>
      <c r="EJ1119" s="2" t="n">
        <v>0</v>
      </c>
      <c r="EK1119" s="2" t="n">
        <v>99.54000000000001</v>
      </c>
      <c r="EL1119" s="2" t="n">
        <v>99.54000000000001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EE1120" s="2" t="n">
        <v>92.81</v>
      </c>
      <c r="EF1120" s="2" t="n">
        <v>88.56999999999999</v>
      </c>
      <c r="EG1120" s="2" t="n">
        <v>0</v>
      </c>
      <c r="EH1120" s="2" t="n">
        <v>97.77</v>
      </c>
      <c r="EI1120" s="2" t="n">
        <v>95.5</v>
      </c>
      <c r="EJ1120" s="2" t="n">
        <v>0</v>
      </c>
      <c r="EK1120" s="2" t="n">
        <v>99.54000000000001</v>
      </c>
      <c r="EL1120" s="2" t="n">
        <v>99.54000000000001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EE1121" s="2" t="n">
        <v>92.81</v>
      </c>
      <c r="EF1121" s="2" t="n">
        <v>88.56999999999999</v>
      </c>
      <c r="EG1121" s="2" t="n">
        <v>0</v>
      </c>
      <c r="EH1121" s="2" t="n">
        <v>97.77</v>
      </c>
      <c r="EI1121" s="2" t="n">
        <v>95.5</v>
      </c>
      <c r="EJ1121" s="2" t="n">
        <v>0</v>
      </c>
      <c r="EK1121" s="2" t="n">
        <v>99.54000000000001</v>
      </c>
      <c r="EL1121" s="2" t="n">
        <v>99.54000000000001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EE1122" s="2" t="n">
        <v>92.81</v>
      </c>
      <c r="EF1122" s="2" t="n">
        <v>88.56999999999999</v>
      </c>
      <c r="EG1122" s="2" t="n">
        <v>0</v>
      </c>
      <c r="EH1122" s="2" t="n">
        <v>97.77</v>
      </c>
      <c r="EI1122" s="2" t="n">
        <v>95.5</v>
      </c>
      <c r="EJ1122" s="2" t="n">
        <v>0</v>
      </c>
      <c r="EK1122" s="2" t="n">
        <v>99.54000000000001</v>
      </c>
      <c r="EL1122" s="2" t="n">
        <v>99.54000000000001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EE1123" s="2" t="n">
        <v>92.81</v>
      </c>
      <c r="EF1123" s="2" t="n">
        <v>88.56999999999999</v>
      </c>
      <c r="EG1123" s="2" t="n">
        <v>0</v>
      </c>
      <c r="EH1123" s="2" t="n">
        <v>97.77</v>
      </c>
      <c r="EI1123" s="2" t="n">
        <v>95.5</v>
      </c>
      <c r="EJ1123" s="2" t="n">
        <v>0</v>
      </c>
      <c r="EK1123" s="2" t="n">
        <v>99.54000000000001</v>
      </c>
      <c r="EL1123" s="2" t="n">
        <v>99.54000000000001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EE1124" s="2" t="n">
        <v>92.81</v>
      </c>
      <c r="EF1124" s="2" t="n">
        <v>88.56999999999999</v>
      </c>
      <c r="EG1124" s="2" t="n">
        <v>0</v>
      </c>
      <c r="EH1124" s="2" t="n">
        <v>97.77</v>
      </c>
      <c r="EI1124" s="2" t="n">
        <v>95.5</v>
      </c>
      <c r="EJ1124" s="2" t="n">
        <v>0</v>
      </c>
      <c r="EK1124" s="2" t="n">
        <v>99.54000000000001</v>
      </c>
      <c r="EL1124" s="2" t="n">
        <v>99.54000000000001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EE1125" s="2" t="n">
        <v>92.81</v>
      </c>
      <c r="EF1125" s="2" t="n">
        <v>88.56999999999999</v>
      </c>
      <c r="EG1125" s="2" t="n">
        <v>0</v>
      </c>
      <c r="EH1125" s="2" t="n">
        <v>97.77</v>
      </c>
      <c r="EI1125" s="2" t="n">
        <v>95.5</v>
      </c>
      <c r="EJ1125" s="2" t="n">
        <v>0</v>
      </c>
      <c r="EK1125" s="2" t="n">
        <v>99.54000000000001</v>
      </c>
      <c r="EL1125" s="2" t="n">
        <v>99.54000000000001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5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7">
        <f>COUNTIF(M5:M3004,"?")</f>
        <v/>
      </c>
    </row>
    <row r="3"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IF(E5="","",IF(LEFT(E5,7)="SUBSOLO",-1,IF(LEFT(E5,6)="TÉRREO",0,IFERROR(VALUE(LEFT(E5,FIND("º",E5)-1)),""))))</f>
        <v/>
      </c>
      <c r="O5" s="2">
        <f>IF(OR(F5="",G5=""),"",IF(G5&lt;='RETRATO 2027'!$K$5,"CONCLUÍDA",IF(F5&lt;='RETRATO 2027'!$K$5,"EM ANDAMENTO","A INICIAR")))</f>
        <v/>
      </c>
      <c r="R5" s="4" t="n"/>
      <c r="S5" s="4" t="n"/>
      <c r="T5" s="4" t="n"/>
      <c r="U5" s="4" t="n"/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IF(E6="","",IF(LEFT(E6,7)="SUBSOLO",-1,IF(LEFT(E6,6)="TÉRREO",0,IFERROR(VALUE(LEFT(E6,FIND("º",E6)-1)),""))))</f>
        <v/>
      </c>
      <c r="O6" s="2">
        <f>IF(OR(F6="",G6=""),"",IF(G6&lt;='RETRATO 2027'!$K$5,"CONCLUÍDA",IF(F6&lt;='RETRATO 2027'!$K$5,"EM ANDAMENTO","A INICIAR")))</f>
        <v/>
      </c>
      <c r="R6" s="4" t="n"/>
      <c r="S6" s="4" t="n"/>
      <c r="T6" s="4" t="n"/>
      <c r="U6" s="4" t="n"/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IF(E7="","",IF(LEFT(E7,7)="SUBSOLO",-1,IF(LEFT(E7,6)="TÉRREO",0,IFERROR(VALUE(LEFT(E7,FIND("º",E7)-1)),""))))</f>
        <v/>
      </c>
      <c r="O7" s="2">
        <f>IF(OR(F7="",G7=""),"",IF(G7&lt;='RETRATO 2027'!$K$5,"CONCLUÍDA",IF(F7&lt;='RETRATO 2027'!$K$5,"EM ANDAMENTO","A INICIAR")))</f>
        <v/>
      </c>
      <c r="R7" s="4" t="n"/>
      <c r="S7" s="4" t="n"/>
      <c r="T7" s="4" t="n"/>
      <c r="U7" s="4" t="n"/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IF(E8="","",IF(LEFT(E8,7)="SUBSOLO",-1,IF(LEFT(E8,6)="TÉRREO",0,IFERROR(VALUE(LEFT(E8,FIND("º",E8)-1)),""))))</f>
        <v/>
      </c>
      <c r="O8" s="2">
        <f>IF(OR(F8="",G8=""),"",IF(G8&lt;='RETRATO 2027'!$K$5,"CONCLUÍDA",IF(F8&lt;='RETRATO 2027'!$K$5,"EM ANDAMENTO","A INICIAR")))</f>
        <v/>
      </c>
      <c r="R8" s="4" t="n"/>
      <c r="S8" s="4" t="n"/>
      <c r="T8" s="4" t="n"/>
      <c r="U8" s="4" t="n"/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IF(E9="","",IF(LEFT(E9,7)="SUBSOLO",-1,IF(LEFT(E9,6)="TÉRREO",0,IFERROR(VALUE(LEFT(E9,FIND("º",E9)-1)),""))))</f>
        <v/>
      </c>
      <c r="O9" s="2">
        <f>IF(OR(F9="",G9=""),"",IF(G9&lt;='RETRATO 2027'!$K$5,"CONCLUÍDA",IF(F9&lt;='RETRATO 2027'!$K$5,"EM ANDAMENTO","A INICIAR")))</f>
        <v/>
      </c>
      <c r="R9" s="4" t="n"/>
      <c r="S9" s="4" t="n"/>
      <c r="T9" s="4" t="n"/>
      <c r="U9" s="4" t="n"/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IF(E10="","",IF(LEFT(E10,7)="SUBSOLO",-1,IF(LEFT(E10,6)="TÉRREO",0,IFERROR(VALUE(LEFT(E10,FIND("º",E10)-1)),""))))</f>
        <v/>
      </c>
      <c r="O10" s="2">
        <f>IF(OR(F10="",G10=""),"",IF(G10&lt;='RETRATO 2027'!$K$5,"CONCLUÍDA",IF(F10&lt;='RETRATO 2027'!$K$5,"EM ANDAMENTO","A INICIAR")))</f>
        <v/>
      </c>
      <c r="R10" s="4" t="n"/>
      <c r="S10" s="4" t="n"/>
      <c r="T10" s="4" t="n"/>
      <c r="U10" s="4" t="n"/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IF(E11="","",IF(LEFT(E11,7)="SUBSOLO",-1,IF(LEFT(E11,6)="TÉRREO",0,IFERROR(VALUE(LEFT(E11,FIND("º",E11)-1)),""))))</f>
        <v/>
      </c>
      <c r="O11" s="2">
        <f>IF(OR(F11="",G11=""),"",IF(G11&lt;='RETRATO 2027'!$K$5,"CONCLUÍDA",IF(F11&lt;='RETRATO 2027'!$K$5,"EM ANDAMENTO","A INICIAR")))</f>
        <v/>
      </c>
      <c r="R11" s="4" t="n"/>
      <c r="S11" s="4" t="n"/>
      <c r="T11" s="4" t="n"/>
      <c r="U11" s="4" t="n"/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IF(E12="","",IF(LEFT(E12,7)="SUBSOLO",-1,IF(LEFT(E12,6)="TÉRREO",0,IFERROR(VALUE(LEFT(E12,FIND("º",E12)-1)),""))))</f>
        <v/>
      </c>
      <c r="O12" s="2">
        <f>IF(OR(F12="",G12=""),"",IF(G12&lt;='RETRATO 2027'!$K$5,"CONCLUÍDA",IF(F12&lt;='RETRATO 2027'!$K$5,"EM ANDAMENTO","A INICIAR")))</f>
        <v/>
      </c>
      <c r="R12" s="4" t="n"/>
      <c r="S12" s="4" t="n"/>
      <c r="T12" s="4" t="n"/>
      <c r="U12" s="4" t="n"/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IF(E13="","",IF(LEFT(E13,7)="SUBSOLO",-1,IF(LEFT(E13,6)="TÉRREO",0,IFERROR(VALUE(LEFT(E13,FIND("º",E13)-1)),""))))</f>
        <v/>
      </c>
      <c r="O13" s="2">
        <f>IF(OR(F13="",G13=""),"",IF(G13&lt;='RETRATO 2027'!$K$5,"CONCLUÍDA",IF(F13&lt;='RETRATO 2027'!$K$5,"EM ANDAMENTO","A INICIAR")))</f>
        <v/>
      </c>
      <c r="R13" s="4" t="n"/>
      <c r="S13" s="4" t="n"/>
      <c r="T13" s="4" t="n"/>
      <c r="U13" s="4" t="n"/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IF(E14="","",IF(LEFT(E14,7)="SUBSOLO",-1,IF(LEFT(E14,6)="TÉRREO",0,IFERROR(VALUE(LEFT(E14,FIND("º",E14)-1)),""))))</f>
        <v/>
      </c>
      <c r="O14" s="2">
        <f>IF(OR(F14="",G14=""),"",IF(G14&lt;='RETRATO 2027'!$K$5,"CONCLUÍDA",IF(F14&lt;='RETRATO 2027'!$K$5,"EM ANDAMENTO","A INICIAR")))</f>
        <v/>
      </c>
      <c r="R14" s="4" t="n"/>
      <c r="S14" s="4" t="n"/>
      <c r="T14" s="4" t="n"/>
      <c r="U14" s="4" t="n"/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IF(E15="","",IF(LEFT(E15,7)="SUBSOLO",-1,IF(LEFT(E15,6)="TÉRREO",0,IFERROR(VALUE(LEFT(E15,FIND("º",E15)-1)),""))))</f>
        <v/>
      </c>
      <c r="O15" s="2">
        <f>IF(OR(F15="",G15=""),"",IF(G15&lt;='RETRATO 2027'!$K$5,"CONCLUÍDA",IF(F15&lt;='RETRATO 2027'!$K$5,"EM ANDAMENTO","A INICIAR")))</f>
        <v/>
      </c>
      <c r="R15" s="4" t="n"/>
      <c r="S15" s="4" t="n"/>
      <c r="T15" s="4" t="n"/>
      <c r="U15" s="4" t="n"/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IF(E16="","",IF(LEFT(E16,7)="SUBSOLO",-1,IF(LEFT(E16,6)="TÉRREO",0,IFERROR(VALUE(LEFT(E16,FIND("º",E16)-1)),""))))</f>
        <v/>
      </c>
      <c r="O16" s="2">
        <f>IF(OR(F16="",G16=""),"",IF(G16&lt;='RETRATO 2027'!$K$5,"CONCLUÍDA",IF(F16&lt;='RETRATO 2027'!$K$5,"EM ANDAMENTO","A INICIAR")))</f>
        <v/>
      </c>
      <c r="R16" s="4" t="n"/>
      <c r="S16" s="4" t="n"/>
      <c r="T16" s="4" t="n"/>
      <c r="U16" s="4" t="n"/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IF(E17="","",IF(LEFT(E17,7)="SUBSOLO",-1,IF(LEFT(E17,6)="TÉRREO",0,IFERROR(VALUE(LEFT(E17,FIND("º",E17)-1)),""))))</f>
        <v/>
      </c>
      <c r="O17" s="2">
        <f>IF(OR(F17="",G17=""),"",IF(G17&lt;='RETRATO 2027'!$K$5,"CONCLUÍDA",IF(F17&lt;='RETRATO 2027'!$K$5,"EM ANDAMENTO","A INICIAR")))</f>
        <v/>
      </c>
      <c r="R17" s="4" t="n"/>
      <c r="S17" s="4" t="n"/>
      <c r="T17" s="4" t="n"/>
      <c r="U17" s="4" t="n"/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IF(E18="","",IF(LEFT(E18,7)="SUBSOLO",-1,IF(LEFT(E18,6)="TÉRREO",0,IFERROR(VALUE(LEFT(E18,FIND("º",E18)-1)),""))))</f>
        <v/>
      </c>
      <c r="O18" s="2">
        <f>IF(OR(F18="",G18=""),"",IF(G18&lt;='RETRATO 2027'!$K$5,"CONCLUÍDA",IF(F18&lt;='RETRATO 2027'!$K$5,"EM ANDAMENTO","A INICIAR")))</f>
        <v/>
      </c>
      <c r="R18" s="4" t="n"/>
      <c r="S18" s="4" t="n"/>
      <c r="T18" s="4" t="n"/>
      <c r="U18" s="4" t="n"/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IF(E19="","",IF(LEFT(E19,7)="SUBSOLO",-1,IF(LEFT(E19,6)="TÉRREO",0,IFERROR(VALUE(LEFT(E19,FIND("º",E19)-1)),""))))</f>
        <v/>
      </c>
      <c r="O19" s="2">
        <f>IF(OR(F19="",G19=""),"",IF(G19&lt;='RETRATO 2027'!$K$5,"CONCLUÍDA",IF(F19&lt;='RETRATO 2027'!$K$5,"EM ANDAMENTO","A INICIAR")))</f>
        <v/>
      </c>
      <c r="R19" s="4" t="n"/>
      <c r="S19" s="4" t="n"/>
      <c r="T19" s="4" t="n"/>
      <c r="U19" s="4" t="n"/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IF(E20="","",IF(LEFT(E20,7)="SUBSOLO",-1,IF(LEFT(E20,6)="TÉRREO",0,IFERROR(VALUE(LEFT(E20,FIND("º",E20)-1)),""))))</f>
        <v/>
      </c>
      <c r="O20" s="2">
        <f>IF(OR(F20="",G20=""),"",IF(G20&lt;='RETRATO 2027'!$K$5,"CONCLUÍDA",IF(F20&lt;='RETRATO 2027'!$K$5,"EM ANDAMENTO","A INICIAR")))</f>
        <v/>
      </c>
      <c r="R20" s="4" t="n"/>
      <c r="S20" s="4" t="n"/>
      <c r="T20" s="4" t="n"/>
      <c r="U20" s="4" t="n"/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IF(E21="","",IF(LEFT(E21,7)="SUBSOLO",-1,IF(LEFT(E21,6)="TÉRREO",0,IFERROR(VALUE(LEFT(E21,FIND("º",E21)-1)),""))))</f>
        <v/>
      </c>
      <c r="O21" s="2">
        <f>IF(OR(F21="",G21=""),"",IF(G21&lt;='RETRATO 2027'!$K$5,"CONCLUÍDA",IF(F21&lt;='RETRATO 2027'!$K$5,"EM ANDAMENTO","A INICIAR")))</f>
        <v/>
      </c>
      <c r="R21" s="4" t="n"/>
      <c r="S21" s="4" t="n"/>
      <c r="T21" s="4" t="n"/>
      <c r="U21" s="4" t="n"/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IF(E22="","",IF(LEFT(E22,7)="SUBSOLO",-1,IF(LEFT(E22,6)="TÉRREO",0,IFERROR(VALUE(LEFT(E22,FIND("º",E22)-1)),""))))</f>
        <v/>
      </c>
      <c r="O22" s="2">
        <f>IF(OR(F22="",G22=""),"",IF(G22&lt;='RETRATO 2027'!$K$5,"CONCLUÍDA",IF(F22&lt;='RETRATO 2027'!$K$5,"EM ANDAMENTO","A INICIAR")))</f>
        <v/>
      </c>
      <c r="R22" s="4" t="n"/>
      <c r="S22" s="4" t="n"/>
      <c r="T22" s="4" t="n"/>
      <c r="U22" s="4" t="n"/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IF(E23="","",IF(LEFT(E23,7)="SUBSOLO",-1,IF(LEFT(E23,6)="TÉRREO",0,IFERROR(VALUE(LEFT(E23,FIND("º",E23)-1)),""))))</f>
        <v/>
      </c>
      <c r="O23" s="2">
        <f>IF(OR(F23="",G23=""),"",IF(G23&lt;='RETRATO 2027'!$K$5,"CONCLUÍDA",IF(F23&lt;='RETRATO 2027'!$K$5,"EM ANDAMENTO","A INICIAR")))</f>
        <v/>
      </c>
      <c r="R23" s="4" t="n"/>
      <c r="S23" s="4" t="n"/>
      <c r="T23" s="4" t="n"/>
      <c r="U23" s="4" t="n"/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IF(E24="","",IF(LEFT(E24,7)="SUBSOLO",-1,IF(LEFT(E24,6)="TÉRREO",0,IFERROR(VALUE(LEFT(E24,FIND("º",E24)-1)),""))))</f>
        <v/>
      </c>
      <c r="O24" s="2">
        <f>IF(OR(F24="",G24=""),"",IF(G24&lt;='RETRATO 2027'!$K$5,"CONCLUÍDA",IF(F24&lt;='RETRATO 2027'!$K$5,"EM ANDAMENTO","A INICIAR")))</f>
        <v/>
      </c>
      <c r="R24" s="4" t="n"/>
      <c r="S24" s="4" t="n"/>
      <c r="T24" s="4" t="n"/>
      <c r="U24" s="4" t="n"/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IF(E25="","",IF(LEFT(E25,7)="SUBSOLO",-1,IF(LEFT(E25,6)="TÉRREO",0,IFERROR(VALUE(LEFT(E25,FIND("º",E25)-1)),""))))</f>
        <v/>
      </c>
      <c r="O25" s="2">
        <f>IF(OR(F25="",G25=""),"",IF(G25&lt;='RETRATO 2027'!$K$5,"CONCLUÍDA",IF(F25&lt;='RETRATO 2027'!$K$5,"EM ANDAMENTO","A INICIAR")))</f>
        <v/>
      </c>
      <c r="R25" s="4" t="n"/>
      <c r="S25" s="4" t="n"/>
      <c r="T25" s="4" t="n"/>
      <c r="U25" s="4" t="n"/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IF(E26="","",IF(LEFT(E26,7)="SUBSOLO",-1,IF(LEFT(E26,6)="TÉRREO",0,IFERROR(VALUE(LEFT(E26,FIND("º",E26)-1)),""))))</f>
        <v/>
      </c>
      <c r="O26" s="2">
        <f>IF(OR(F26="",G26=""),"",IF(G26&lt;='RETRATO 2027'!$K$5,"CONCLUÍDA",IF(F26&lt;='RETRATO 2027'!$K$5,"EM ANDAMENTO","A INICIAR")))</f>
        <v/>
      </c>
      <c r="R26" s="4" t="n"/>
      <c r="S26" s="4" t="n"/>
      <c r="T26" s="4" t="n"/>
      <c r="U26" s="4" t="n"/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IF(E27="","",IF(LEFT(E27,7)="SUBSOLO",-1,IF(LEFT(E27,6)="TÉRREO",0,IFERROR(VALUE(LEFT(E27,FIND("º",E27)-1)),""))))</f>
        <v/>
      </c>
      <c r="O27" s="2">
        <f>IF(OR(F27="",G27=""),"",IF(G27&lt;='RETRATO 2027'!$K$5,"CONCLUÍDA",IF(F27&lt;='RETRATO 2027'!$K$5,"EM ANDAMENTO","A INICIAR")))</f>
        <v/>
      </c>
      <c r="R27" s="4" t="n"/>
      <c r="S27" s="4" t="n"/>
      <c r="T27" s="4" t="n"/>
      <c r="U27" s="4" t="n"/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IF(E28="","",IF(LEFT(E28,7)="SUBSOLO",-1,IF(LEFT(E28,6)="TÉRREO",0,IFERROR(VALUE(LEFT(E28,FIND("º",E28)-1)),""))))</f>
        <v/>
      </c>
      <c r="O28" s="2">
        <f>IF(OR(F28="",G28=""),"",IF(G28&lt;='RETRATO 2027'!$K$5,"CONCLUÍDA",IF(F28&lt;='RETRATO 2027'!$K$5,"EM ANDAMENTO","A INICIAR")))</f>
        <v/>
      </c>
      <c r="R28" s="4" t="n"/>
      <c r="S28" s="4" t="n"/>
      <c r="T28" s="4" t="n"/>
      <c r="U28" s="4" t="n"/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IF(E29="","",IF(LEFT(E29,7)="SUBSOLO",-1,IF(LEFT(E29,6)="TÉRREO",0,IFERROR(VALUE(LEFT(E29,FIND("º",E29)-1)),""))))</f>
        <v/>
      </c>
      <c r="O29" s="2">
        <f>IF(OR(F29="",G29=""),"",IF(G29&lt;='RETRATO 2027'!$K$5,"CONCLUÍDA",IF(F29&lt;='RETRATO 2027'!$K$5,"EM ANDAMENTO","A INICIAR")))</f>
        <v/>
      </c>
      <c r="R29" s="4" t="n"/>
      <c r="S29" s="4" t="n"/>
      <c r="T29" s="4" t="n"/>
      <c r="U29" s="4" t="n"/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IF(E30="","",IF(LEFT(E30,7)="SUBSOLO",-1,IF(LEFT(E30,6)="TÉRREO",0,IFERROR(VALUE(LEFT(E30,FIND("º",E30)-1)),""))))</f>
        <v/>
      </c>
      <c r="O30" s="2">
        <f>IF(OR(F30="",G30=""),"",IF(G30&lt;='RETRATO 2027'!$K$5,"CONCLUÍDA",IF(F30&lt;='RETRATO 2027'!$K$5,"EM ANDAMENTO","A INICIAR")))</f>
        <v/>
      </c>
      <c r="R30" s="4" t="n"/>
      <c r="S30" s="4" t="n"/>
      <c r="T30" s="4" t="n"/>
      <c r="U30" s="4" t="n"/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IF(E31="","",IF(LEFT(E31,7)="SUBSOLO",-1,IF(LEFT(E31,6)="TÉRREO",0,IFERROR(VALUE(LEFT(E31,FIND("º",E31)-1)),""))))</f>
        <v/>
      </c>
      <c r="O31" s="2">
        <f>IF(OR(F31="",G31=""),"",IF(G31&lt;='RETRATO 2027'!$K$5,"CONCLUÍDA",IF(F31&lt;='RETRATO 2027'!$K$5,"EM ANDAMENTO","A INICIAR")))</f>
        <v/>
      </c>
      <c r="R31" s="4" t="n"/>
      <c r="S31" s="4" t="n"/>
      <c r="T31" s="4" t="n"/>
      <c r="U31" s="4" t="n"/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IF(E32="","",IF(LEFT(E32,7)="SUBSOLO",-1,IF(LEFT(E32,6)="TÉRREO",0,IFERROR(VALUE(LEFT(E32,FIND("º",E32)-1)),""))))</f>
        <v/>
      </c>
      <c r="O32" s="2">
        <f>IF(OR(F32="",G32=""),"",IF(G32&lt;='RETRATO 2027'!$K$5,"CONCLUÍDA",IF(F32&lt;='RETRATO 2027'!$K$5,"EM ANDAMENTO","A INICIAR")))</f>
        <v/>
      </c>
      <c r="R32" s="4" t="n"/>
      <c r="S32" s="4" t="n"/>
      <c r="T32" s="4" t="n"/>
      <c r="U32" s="4" t="n"/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IF(E33="","",IF(LEFT(E33,7)="SUBSOLO",-1,IF(LEFT(E33,6)="TÉRREO",0,IFERROR(VALUE(LEFT(E33,FIND("º",E33)-1)),""))))</f>
        <v/>
      </c>
      <c r="O33" s="2">
        <f>IF(OR(F33="",G33=""),"",IF(G33&lt;='RETRATO 2027'!$K$5,"CONCLUÍDA",IF(F33&lt;='RETRATO 2027'!$K$5,"EM ANDAMENTO","A INICIAR")))</f>
        <v/>
      </c>
      <c r="R33" s="4" t="n"/>
      <c r="S33" s="4" t="n"/>
      <c r="T33" s="4" t="n"/>
      <c r="U33" s="4" t="n"/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IF(E34="","",IF(LEFT(E34,7)="SUBSOLO",-1,IF(LEFT(E34,6)="TÉRREO",0,IFERROR(VALUE(LEFT(E34,FIND("º",E34)-1)),""))))</f>
        <v/>
      </c>
      <c r="O34" s="2">
        <f>IF(OR(F34="",G34=""),"",IF(G34&lt;='RETRATO 2027'!$K$5,"CONCLUÍDA",IF(F34&lt;='RETRATO 2027'!$K$5,"EM ANDAMENTO","A INICIAR")))</f>
        <v/>
      </c>
      <c r="R34" s="4" t="n"/>
      <c r="S34" s="4" t="n"/>
      <c r="T34" s="4" t="n"/>
      <c r="U34" s="4" t="n"/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IF(E35="","",IF(LEFT(E35,7)="SUBSOLO",-1,IF(LEFT(E35,6)="TÉRREO",0,IFERROR(VALUE(LEFT(E35,FIND("º",E35)-1)),""))))</f>
        <v/>
      </c>
      <c r="O35" s="2">
        <f>IF(OR(F35="",G35=""),"",IF(G35&lt;='RETRATO 2027'!$K$5,"CONCLUÍDA",IF(F35&lt;='RETRATO 2027'!$K$5,"EM ANDAMENTO","A INICIAR")))</f>
        <v/>
      </c>
      <c r="R35" s="4" t="n"/>
      <c r="S35" s="4" t="n"/>
      <c r="T35" s="4" t="n"/>
      <c r="U35" s="4" t="n"/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IF(E36="","",IF(LEFT(E36,7)="SUBSOLO",-1,IF(LEFT(E36,6)="TÉRREO",0,IFERROR(VALUE(LEFT(E36,FIND("º",E36)-1)),""))))</f>
        <v/>
      </c>
      <c r="O36" s="2">
        <f>IF(OR(F36="",G36=""),"",IF(G36&lt;='RETRATO 2027'!$K$5,"CONCLUÍDA",IF(F36&lt;='RETRATO 2027'!$K$5,"EM ANDAMENTO","A INICIAR")))</f>
        <v/>
      </c>
      <c r="R36" s="4" t="n"/>
      <c r="S36" s="4" t="n"/>
      <c r="T36" s="4" t="n"/>
      <c r="U36" s="4" t="n"/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IF(E37="","",IF(LEFT(E37,7)="SUBSOLO",-1,IF(LEFT(E37,6)="TÉRREO",0,IFERROR(VALUE(LEFT(E37,FIND("º",E37)-1)),""))))</f>
        <v/>
      </c>
      <c r="O37" s="2">
        <f>IF(OR(F37="",G37=""),"",IF(G37&lt;='RETRATO 2027'!$K$5,"CONCLUÍDA",IF(F37&lt;='RETRATO 2027'!$K$5,"EM ANDAMENTO","A INICIAR")))</f>
        <v/>
      </c>
      <c r="R37" s="4" t="n"/>
      <c r="S37" s="4" t="n"/>
      <c r="T37" s="4" t="n"/>
      <c r="U37" s="4" t="n"/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IF(E38="","",IF(LEFT(E38,7)="SUBSOLO",-1,IF(LEFT(E38,6)="TÉRREO",0,IFERROR(VALUE(LEFT(E38,FIND("º",E38)-1)),""))))</f>
        <v/>
      </c>
      <c r="O38" s="2">
        <f>IF(OR(F38="",G38=""),"",IF(G38&lt;='RETRATO 2027'!$K$5,"CONCLUÍDA",IF(F38&lt;='RETRATO 2027'!$K$5,"EM ANDAMENTO","A INICIAR")))</f>
        <v/>
      </c>
      <c r="R38" s="4" t="n"/>
      <c r="S38" s="4" t="n"/>
      <c r="T38" s="4" t="n"/>
      <c r="U38" s="4" t="n"/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IF(E39="","",IF(LEFT(E39,7)="SUBSOLO",-1,IF(LEFT(E39,6)="TÉRREO",0,IFERROR(VALUE(LEFT(E39,FIND("º",E39)-1)),""))))</f>
        <v/>
      </c>
      <c r="O39" s="2">
        <f>IF(OR(F39="",G39=""),"",IF(G39&lt;='RETRATO 2027'!$K$5,"CONCLUÍDA",IF(F39&lt;='RETRATO 2027'!$K$5,"EM ANDAMENTO","A INICIAR")))</f>
        <v/>
      </c>
      <c r="R39" s="4" t="n"/>
      <c r="S39" s="4" t="n"/>
      <c r="T39" s="4" t="n"/>
      <c r="U39" s="4" t="n"/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IF(E40="","",IF(LEFT(E40,7)="SUBSOLO",-1,IF(LEFT(E40,6)="TÉRREO",0,IFERROR(VALUE(LEFT(E40,FIND("º",E40)-1)),""))))</f>
        <v/>
      </c>
      <c r="O40" s="2">
        <f>IF(OR(F40="",G40=""),"",IF(G40&lt;='RETRATO 2027'!$K$5,"CONCLUÍDA",IF(F40&lt;='RETRATO 2027'!$K$5,"EM ANDAMENTO","A INICIAR")))</f>
        <v/>
      </c>
      <c r="R40" s="4" t="n"/>
      <c r="S40" s="4" t="n"/>
      <c r="T40" s="4" t="n"/>
      <c r="U40" s="4" t="n"/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IF(E41="","",IF(LEFT(E41,7)="SUBSOLO",-1,IF(LEFT(E41,6)="TÉRREO",0,IFERROR(VALUE(LEFT(E41,FIND("º",E41)-1)),""))))</f>
        <v/>
      </c>
      <c r="O41" s="2">
        <f>IF(OR(F41="",G41=""),"",IF(G41&lt;='RETRATO 2027'!$K$5,"CONCLUÍDA",IF(F41&lt;='RETRATO 2027'!$K$5,"EM ANDAMENTO","A INICIAR")))</f>
        <v/>
      </c>
      <c r="R41" s="4" t="n"/>
      <c r="S41" s="4" t="n"/>
      <c r="T41" s="4" t="n"/>
      <c r="U41" s="4" t="n"/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IF(E42="","",IF(LEFT(E42,7)="SUBSOLO",-1,IF(LEFT(E42,6)="TÉRREO",0,IFERROR(VALUE(LEFT(E42,FIND("º",E42)-1)),""))))</f>
        <v/>
      </c>
      <c r="O42" s="2">
        <f>IF(OR(F42="",G42=""),"",IF(G42&lt;='RETRATO 2027'!$K$5,"CONCLUÍDA",IF(F42&lt;='RETRATO 2027'!$K$5,"EM ANDAMENTO","A INICIAR")))</f>
        <v/>
      </c>
      <c r="R42" s="4" t="n"/>
      <c r="S42" s="4" t="n"/>
      <c r="T42" s="4" t="n"/>
      <c r="U42" s="4" t="n"/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IF(E43="","",IF(LEFT(E43,7)="SUBSOLO",-1,IF(LEFT(E43,6)="TÉRREO",0,IFERROR(VALUE(LEFT(E43,FIND("º",E43)-1)),""))))</f>
        <v/>
      </c>
      <c r="O43" s="2">
        <f>IF(OR(F43="",G43=""),"",IF(G43&lt;='RETRATO 2027'!$K$5,"CONCLUÍDA",IF(F43&lt;='RETRATO 2027'!$K$5,"EM ANDAMENTO","A INICIAR")))</f>
        <v/>
      </c>
      <c r="R43" s="4" t="n"/>
      <c r="S43" s="4" t="n"/>
      <c r="T43" s="4" t="n"/>
      <c r="U43" s="4" t="n"/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IF(E44="","",IF(LEFT(E44,7)="SUBSOLO",-1,IF(LEFT(E44,6)="TÉRREO",0,IFERROR(VALUE(LEFT(E44,FIND("º",E44)-1)),""))))</f>
        <v/>
      </c>
      <c r="O44" s="2">
        <f>IF(OR(F44="",G44=""),"",IF(G44&lt;='RETRATO 2027'!$K$5,"CONCLUÍDA",IF(F44&lt;='RETRATO 2027'!$K$5,"EM ANDAMENTO","A INICIAR")))</f>
        <v/>
      </c>
      <c r="R44" s="4" t="n"/>
      <c r="S44" s="4" t="n"/>
      <c r="T44" s="4" t="n"/>
      <c r="U44" s="4" t="n"/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IF(E45="","",IF(LEFT(E45,7)="SUBSOLO",-1,IF(LEFT(E45,6)="TÉRREO",0,IFERROR(VALUE(LEFT(E45,FIND("º",E45)-1)),""))))</f>
        <v/>
      </c>
      <c r="O45" s="2">
        <f>IF(OR(F45="",G45=""),"",IF(G45&lt;='RETRATO 2027'!$K$5,"CONCLUÍDA",IF(F45&lt;='RETRATO 2027'!$K$5,"EM ANDAMENTO","A INICIAR")))</f>
        <v/>
      </c>
      <c r="R45" s="4" t="n"/>
      <c r="S45" s="4" t="n"/>
      <c r="T45" s="4" t="n"/>
      <c r="U45" s="4" t="n"/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IF(E46="","",IF(LEFT(E46,7)="SUBSOLO",-1,IF(LEFT(E46,6)="TÉRREO",0,IFERROR(VALUE(LEFT(E46,FIND("º",E46)-1)),""))))</f>
        <v/>
      </c>
      <c r="O46" s="2">
        <f>IF(OR(F46="",G46=""),"",IF(G46&lt;='RETRATO 2027'!$K$5,"CONCLUÍDA",IF(F46&lt;='RETRATO 2027'!$K$5,"EM ANDAMENTO","A INICIAR")))</f>
        <v/>
      </c>
      <c r="R46" s="4" t="n"/>
      <c r="S46" s="4" t="n"/>
      <c r="T46" s="4" t="n"/>
      <c r="U46" s="4" t="n"/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IF(E47="","",IF(LEFT(E47,7)="SUBSOLO",-1,IF(LEFT(E47,6)="TÉRREO",0,IFERROR(VALUE(LEFT(E47,FIND("º",E47)-1)),""))))</f>
        <v/>
      </c>
      <c r="O47" s="2">
        <f>IF(OR(F47="",G47=""),"",IF(G47&lt;='RETRATO 2027'!$K$5,"CONCLUÍDA",IF(F47&lt;='RETRATO 2027'!$K$5,"EM ANDAMENTO","A INICIAR")))</f>
        <v/>
      </c>
      <c r="R47" s="4" t="n"/>
      <c r="S47" s="4" t="n"/>
      <c r="T47" s="4" t="n"/>
      <c r="U47" s="4" t="n"/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IF(E48="","",IF(LEFT(E48,7)="SUBSOLO",-1,IF(LEFT(E48,6)="TÉRREO",0,IFERROR(VALUE(LEFT(E48,FIND("º",E48)-1)),""))))</f>
        <v/>
      </c>
      <c r="O48" s="2">
        <f>IF(OR(F48="",G48=""),"",IF(G48&lt;='RETRATO 2027'!$K$5,"CONCLUÍDA",IF(F48&lt;='RETRATO 2027'!$K$5,"EM ANDAMENTO","A INICIAR")))</f>
        <v/>
      </c>
      <c r="R48" s="4" t="n"/>
      <c r="S48" s="4" t="n"/>
      <c r="T48" s="4" t="n"/>
      <c r="U48" s="4" t="n"/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IF(E49="","",IF(LEFT(E49,7)="SUBSOLO",-1,IF(LEFT(E49,6)="TÉRREO",0,IFERROR(VALUE(LEFT(E49,FIND("º",E49)-1)),""))))</f>
        <v/>
      </c>
      <c r="O49" s="2">
        <f>IF(OR(F49="",G49=""),"",IF(G49&lt;='RETRATO 2027'!$K$5,"CONCLUÍDA",IF(F49&lt;='RETRATO 2027'!$K$5,"EM ANDAMENTO","A INICIAR")))</f>
        <v/>
      </c>
      <c r="R49" s="4" t="n"/>
      <c r="S49" s="4" t="n"/>
      <c r="T49" s="4" t="n"/>
      <c r="U49" s="4" t="n"/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IF(E50="","",IF(LEFT(E50,7)="SUBSOLO",-1,IF(LEFT(E50,6)="TÉRREO",0,IFERROR(VALUE(LEFT(E50,FIND("º",E50)-1)),""))))</f>
        <v/>
      </c>
      <c r="O50" s="2">
        <f>IF(OR(F50="",G50=""),"",IF(G50&lt;='RETRATO 2027'!$K$5,"CONCLUÍDA",IF(F50&lt;='RETRATO 2027'!$K$5,"EM ANDAMENTO","A INICIAR")))</f>
        <v/>
      </c>
      <c r="R50" s="4" t="n"/>
      <c r="S50" s="4" t="n"/>
      <c r="T50" s="4" t="n"/>
      <c r="U50" s="4" t="n"/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IF(E51="","",IF(LEFT(E51,7)="SUBSOLO",-1,IF(LEFT(E51,6)="TÉRREO",0,IFERROR(VALUE(LEFT(E51,FIND("º",E51)-1)),""))))</f>
        <v/>
      </c>
      <c r="O51" s="2">
        <f>IF(OR(F51="",G51=""),"",IF(G51&lt;='RETRATO 2027'!$K$5,"CONCLUÍDA",IF(F51&lt;='RETRATO 2027'!$K$5,"EM ANDAMENTO","A INICIAR")))</f>
        <v/>
      </c>
      <c r="R51" s="4" t="n"/>
      <c r="S51" s="4" t="n"/>
      <c r="T51" s="4" t="n"/>
      <c r="U51" s="4" t="n"/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IF(E52="","",IF(LEFT(E52,7)="SUBSOLO",-1,IF(LEFT(E52,6)="TÉRREO",0,IFERROR(VALUE(LEFT(E52,FIND("º",E52)-1)),""))))</f>
        <v/>
      </c>
      <c r="O52" s="2">
        <f>IF(OR(F52="",G52=""),"",IF(G52&lt;='RETRATO 2027'!$K$5,"CONCLUÍDA",IF(F52&lt;='RETRATO 2027'!$K$5,"EM ANDAMENTO","A INICIAR")))</f>
        <v/>
      </c>
      <c r="R52" s="4" t="n"/>
      <c r="S52" s="4" t="n"/>
      <c r="T52" s="4" t="n"/>
      <c r="U52" s="4" t="n"/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IF(E53="","",IF(LEFT(E53,7)="SUBSOLO",-1,IF(LEFT(E53,6)="TÉRREO",0,IFERROR(VALUE(LEFT(E53,FIND("º",E53)-1)),""))))</f>
        <v/>
      </c>
      <c r="O53" s="2">
        <f>IF(OR(F53="",G53=""),"",IF(G53&lt;='RETRATO 2027'!$K$5,"CONCLUÍDA",IF(F53&lt;='RETRATO 2027'!$K$5,"EM ANDAMENTO","A INICIAR")))</f>
        <v/>
      </c>
      <c r="R53" s="4" t="n"/>
      <c r="S53" s="4" t="n"/>
      <c r="T53" s="4" t="n"/>
      <c r="U53" s="4" t="n"/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IF(E54="","",IF(LEFT(E54,7)="SUBSOLO",-1,IF(LEFT(E54,6)="TÉRREO",0,IFERROR(VALUE(LEFT(E54,FIND("º",E54)-1)),""))))</f>
        <v/>
      </c>
      <c r="O54" s="2">
        <f>IF(OR(F54="",G54=""),"",IF(G54&lt;='RETRATO 2027'!$K$5,"CONCLUÍDA",IF(F54&lt;='RETRATO 2027'!$K$5,"EM ANDAMENTO","A INICIAR")))</f>
        <v/>
      </c>
      <c r="R54" s="4" t="n"/>
      <c r="S54" s="4" t="n"/>
      <c r="T54" s="4" t="n"/>
      <c r="U54" s="4" t="n"/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IF(E55="","",IF(LEFT(E55,7)="SUBSOLO",-1,IF(LEFT(E55,6)="TÉRREO",0,IFERROR(VALUE(LEFT(E55,FIND("º",E55)-1)),""))))</f>
        <v/>
      </c>
      <c r="O55" s="2">
        <f>IF(OR(F55="",G55=""),"",IF(G55&lt;='RETRATO 2027'!$K$5,"CONCLUÍDA",IF(F55&lt;='RETRATO 2027'!$K$5,"EM ANDAMENTO","A INICIAR")))</f>
        <v/>
      </c>
      <c r="R55" s="4" t="n"/>
      <c r="S55" s="4" t="n"/>
      <c r="T55" s="4" t="n"/>
      <c r="U55" s="4" t="n"/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IF(E56="","",IF(LEFT(E56,7)="SUBSOLO",-1,IF(LEFT(E56,6)="TÉRREO",0,IFERROR(VALUE(LEFT(E56,FIND("º",E56)-1)),""))))</f>
        <v/>
      </c>
      <c r="O56" s="2">
        <f>IF(OR(F56="",G56=""),"",IF(G56&lt;='RETRATO 2027'!$K$5,"CONCLUÍDA",IF(F56&lt;='RETRATO 2027'!$K$5,"EM ANDAMENTO","A INICIAR")))</f>
        <v/>
      </c>
      <c r="R56" s="4" t="n"/>
      <c r="S56" s="4" t="n"/>
      <c r="T56" s="4" t="n"/>
      <c r="U56" s="4" t="n"/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IF(E57="","",IF(LEFT(E57,7)="SUBSOLO",-1,IF(LEFT(E57,6)="TÉRREO",0,IFERROR(VALUE(LEFT(E57,FIND("º",E57)-1)),""))))</f>
        <v/>
      </c>
      <c r="O57" s="2">
        <f>IF(OR(F57="",G57=""),"",IF(G57&lt;='RETRATO 2027'!$K$5,"CONCLUÍDA",IF(F57&lt;='RETRATO 2027'!$K$5,"EM ANDAMENTO","A INICIAR")))</f>
        <v/>
      </c>
      <c r="R57" s="4" t="n"/>
      <c r="S57" s="4" t="n"/>
      <c r="T57" s="4" t="n"/>
      <c r="U57" s="4" t="n"/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IF(E58="","",IF(LEFT(E58,7)="SUBSOLO",-1,IF(LEFT(E58,6)="TÉRREO",0,IFERROR(VALUE(LEFT(E58,FIND("º",E58)-1)),""))))</f>
        <v/>
      </c>
      <c r="O58" s="2">
        <f>IF(OR(F58="",G58=""),"",IF(G58&lt;='RETRATO 2027'!$K$5,"CONCLUÍDA",IF(F58&lt;='RETRATO 2027'!$K$5,"EM ANDAMENTO","A INICIAR")))</f>
        <v/>
      </c>
      <c r="R58" s="4" t="n"/>
      <c r="S58" s="4" t="n"/>
      <c r="T58" s="4" t="n"/>
      <c r="U58" s="4" t="n"/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IF(E59="","",IF(LEFT(E59,7)="SUBSOLO",-1,IF(LEFT(E59,6)="TÉRREO",0,IFERROR(VALUE(LEFT(E59,FIND("º",E59)-1)),""))))</f>
        <v/>
      </c>
      <c r="O59" s="2">
        <f>IF(OR(F59="",G59=""),"",IF(G59&lt;='RETRATO 2027'!$K$5,"CONCLUÍDA",IF(F59&lt;='RETRATO 2027'!$K$5,"EM ANDAMENTO","A INICIAR")))</f>
        <v/>
      </c>
      <c r="R59" s="4" t="n"/>
      <c r="S59" s="4" t="n"/>
      <c r="T59" s="4" t="n"/>
      <c r="U59" s="4" t="n"/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IF(E60="","",IF(LEFT(E60,7)="SUBSOLO",-1,IF(LEFT(E60,6)="TÉRREO",0,IFERROR(VALUE(LEFT(E60,FIND("º",E60)-1)),""))))</f>
        <v/>
      </c>
      <c r="O60" s="2">
        <f>IF(OR(F60="",G60=""),"",IF(G60&lt;='RETRATO 2027'!$K$5,"CONCLUÍDA",IF(F60&lt;='RETRATO 2027'!$K$5,"EM ANDAMENTO","A INICIAR")))</f>
        <v/>
      </c>
      <c r="R60" s="4" t="n"/>
      <c r="S60" s="4" t="n"/>
      <c r="T60" s="4" t="n"/>
      <c r="U60" s="4" t="n"/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IF(E61="","",IF(LEFT(E61,7)="SUBSOLO",-1,IF(LEFT(E61,6)="TÉRREO",0,IFERROR(VALUE(LEFT(E61,FIND("º",E61)-1)),""))))</f>
        <v/>
      </c>
      <c r="O61" s="2">
        <f>IF(OR(F61="",G61=""),"",IF(G61&lt;='RETRATO 2027'!$K$5,"CONCLUÍDA",IF(F61&lt;='RETRATO 2027'!$K$5,"EM ANDAMENTO","A INICIAR")))</f>
        <v/>
      </c>
      <c r="R61" s="4" t="n"/>
      <c r="S61" s="4" t="n"/>
      <c r="T61" s="4" t="n"/>
      <c r="U61" s="4" t="n"/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IF(E62="","",IF(LEFT(E62,7)="SUBSOLO",-1,IF(LEFT(E62,6)="TÉRREO",0,IFERROR(VALUE(LEFT(E62,FIND("º",E62)-1)),""))))</f>
        <v/>
      </c>
      <c r="O62" s="2">
        <f>IF(OR(F62="",G62=""),"",IF(G62&lt;='RETRATO 2027'!$K$5,"CONCLUÍDA",IF(F62&lt;='RETRATO 2027'!$K$5,"EM ANDAMENTO","A INICIAR")))</f>
        <v/>
      </c>
      <c r="R62" s="4" t="n"/>
      <c r="S62" s="4" t="n"/>
      <c r="T62" s="4" t="n"/>
      <c r="U62" s="4" t="n"/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IF(E63="","",IF(LEFT(E63,7)="SUBSOLO",-1,IF(LEFT(E63,6)="TÉRREO",0,IFERROR(VALUE(LEFT(E63,FIND("º",E63)-1)),""))))</f>
        <v/>
      </c>
      <c r="O63" s="2">
        <f>IF(OR(F63="",G63=""),"",IF(G63&lt;='RETRATO 2027'!$K$5,"CONCLUÍDA",IF(F63&lt;='RETRATO 2027'!$K$5,"EM ANDAMENTO","A INICIAR")))</f>
        <v/>
      </c>
      <c r="R63" s="4" t="n"/>
      <c r="S63" s="4" t="n"/>
      <c r="T63" s="4" t="n"/>
      <c r="U63" s="4" t="n"/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IF(E64="","",IF(LEFT(E64,7)="SUBSOLO",-1,IF(LEFT(E64,6)="TÉRREO",0,IFERROR(VALUE(LEFT(E64,FIND("º",E64)-1)),""))))</f>
        <v/>
      </c>
      <c r="O64" s="2">
        <f>IF(OR(F64="",G64=""),"",IF(G64&lt;='RETRATO 2027'!$K$5,"CONCLUÍDA",IF(F64&lt;='RETRATO 2027'!$K$5,"EM ANDAMENTO","A INICIAR")))</f>
        <v/>
      </c>
      <c r="R64" s="4" t="n"/>
      <c r="S64" s="4" t="n"/>
      <c r="T64" s="4" t="n"/>
      <c r="U64" s="4" t="n"/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IF(E65="","",IF(LEFT(E65,7)="SUBSOLO",-1,IF(LEFT(E65,6)="TÉRREO",0,IFERROR(VALUE(LEFT(E65,FIND("º",E65)-1)),""))))</f>
        <v/>
      </c>
      <c r="O65" s="2">
        <f>IF(OR(F65="",G65=""),"",IF(G65&lt;='RETRATO 2027'!$K$5,"CONCLUÍDA",IF(F65&lt;='RETRATO 2027'!$K$5,"EM ANDAMENTO","A INICIAR")))</f>
        <v/>
      </c>
      <c r="R65" s="4" t="n"/>
      <c r="S65" s="4" t="n"/>
      <c r="T65" s="4" t="n"/>
      <c r="U65" s="4" t="n"/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IF(E66="","",IF(LEFT(E66,7)="SUBSOLO",-1,IF(LEFT(E66,6)="TÉRREO",0,IFERROR(VALUE(LEFT(E66,FIND("º",E66)-1)),""))))</f>
        <v/>
      </c>
      <c r="O66" s="2">
        <f>IF(OR(F66="",G66=""),"",IF(G66&lt;='RETRATO 2027'!$K$5,"CONCLUÍDA",IF(F66&lt;='RETRATO 2027'!$K$5,"EM ANDAMENTO","A INICIAR")))</f>
        <v/>
      </c>
      <c r="R66" s="4" t="n"/>
      <c r="S66" s="4" t="n"/>
      <c r="T66" s="4" t="n"/>
      <c r="U66" s="4" t="n"/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IF(E67="","",IF(LEFT(E67,7)="SUBSOLO",-1,IF(LEFT(E67,6)="TÉRREO",0,IFERROR(VALUE(LEFT(E67,FIND("º",E67)-1)),""))))</f>
        <v/>
      </c>
      <c r="O67" s="2">
        <f>IF(OR(F67="",G67=""),"",IF(G67&lt;='RETRATO 2027'!$K$5,"CONCLUÍDA",IF(F67&lt;='RETRATO 2027'!$K$5,"EM ANDAMENTO","A INICIAR")))</f>
        <v/>
      </c>
      <c r="R67" s="4" t="n"/>
      <c r="S67" s="4" t="n"/>
      <c r="T67" s="4" t="n"/>
      <c r="U67" s="4" t="n"/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IF(E68="","",IF(LEFT(E68,7)="SUBSOLO",-1,IF(LEFT(E68,6)="TÉRREO",0,IFERROR(VALUE(LEFT(E68,FIND("º",E68)-1)),""))))</f>
        <v/>
      </c>
      <c r="O68" s="2">
        <f>IF(OR(F68="",G68=""),"",IF(G68&lt;='RETRATO 2027'!$K$5,"CONCLUÍDA",IF(F68&lt;='RETRATO 2027'!$K$5,"EM ANDAMENTO","A INICIAR")))</f>
        <v/>
      </c>
      <c r="R68" s="4" t="n"/>
      <c r="S68" s="4" t="n"/>
      <c r="T68" s="4" t="n"/>
      <c r="U68" s="4" t="n"/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IF(E69="","",IF(LEFT(E69,7)="SUBSOLO",-1,IF(LEFT(E69,6)="TÉRREO",0,IFERROR(VALUE(LEFT(E69,FIND("º",E69)-1)),""))))</f>
        <v/>
      </c>
      <c r="O69" s="2">
        <f>IF(OR(F69="",G69=""),"",IF(G69&lt;='RETRATO 2027'!$K$5,"CONCLUÍDA",IF(F69&lt;='RETRATO 2027'!$K$5,"EM ANDAMENTO","A INICIAR")))</f>
        <v/>
      </c>
      <c r="R69" s="4" t="n"/>
      <c r="S69" s="4" t="n"/>
      <c r="T69" s="4" t="n"/>
      <c r="U69" s="4" t="n"/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IF(E70="","",IF(LEFT(E70,7)="SUBSOLO",-1,IF(LEFT(E70,6)="TÉRREO",0,IFERROR(VALUE(LEFT(E70,FIND("º",E70)-1)),""))))</f>
        <v/>
      </c>
      <c r="O70" s="2">
        <f>IF(OR(F70="",G70=""),"",IF(G70&lt;='RETRATO 2027'!$K$5,"CONCLUÍDA",IF(F70&lt;='RETRATO 2027'!$K$5,"EM ANDAMENTO","A INICIAR")))</f>
        <v/>
      </c>
      <c r="R70" s="4" t="n"/>
      <c r="S70" s="4" t="n"/>
      <c r="T70" s="4" t="n"/>
      <c r="U70" s="4" t="n"/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IF(E71="","",IF(LEFT(E71,7)="SUBSOLO",-1,IF(LEFT(E71,6)="TÉRREO",0,IFERROR(VALUE(LEFT(E71,FIND("º",E71)-1)),""))))</f>
        <v/>
      </c>
      <c r="O71" s="2">
        <f>IF(OR(F71="",G71=""),"",IF(G71&lt;='RETRATO 2027'!$K$5,"CONCLUÍDA",IF(F71&lt;='RETRATO 2027'!$K$5,"EM ANDAMENTO","A INICIAR")))</f>
        <v/>
      </c>
      <c r="R71" s="4" t="n"/>
      <c r="S71" s="4" t="n"/>
      <c r="T71" s="4" t="n"/>
      <c r="U71" s="4" t="n"/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IF(E72="","",IF(LEFT(E72,7)="SUBSOLO",-1,IF(LEFT(E72,6)="TÉRREO",0,IFERROR(VALUE(LEFT(E72,FIND("º",E72)-1)),""))))</f>
        <v/>
      </c>
      <c r="O72" s="2">
        <f>IF(OR(F72="",G72=""),"",IF(G72&lt;='RETRATO 2027'!$K$5,"CONCLUÍDA",IF(F72&lt;='RETRATO 2027'!$K$5,"EM ANDAMENTO","A INICIAR")))</f>
        <v/>
      </c>
      <c r="R72" s="4" t="n"/>
      <c r="S72" s="4" t="n"/>
      <c r="T72" s="4" t="n"/>
      <c r="U72" s="4" t="n"/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IF(E73="","",IF(LEFT(E73,7)="SUBSOLO",-1,IF(LEFT(E73,6)="TÉRREO",0,IFERROR(VALUE(LEFT(E73,FIND("º",E73)-1)),""))))</f>
        <v/>
      </c>
      <c r="O73" s="2">
        <f>IF(OR(F73="",G73=""),"",IF(G73&lt;='RETRATO 2027'!$K$5,"CONCLUÍDA",IF(F73&lt;='RETRATO 2027'!$K$5,"EM ANDAMENTO","A INICIAR")))</f>
        <v/>
      </c>
      <c r="R73" s="4" t="n"/>
      <c r="S73" s="4" t="n"/>
      <c r="T73" s="4" t="n"/>
      <c r="U73" s="4" t="n"/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IF(E74="","",IF(LEFT(E74,7)="SUBSOLO",-1,IF(LEFT(E74,6)="TÉRREO",0,IFERROR(VALUE(LEFT(E74,FIND("º",E74)-1)),""))))</f>
        <v/>
      </c>
      <c r="O74" s="2">
        <f>IF(OR(F74="",G74=""),"",IF(G74&lt;='RETRATO 2027'!$K$5,"CONCLUÍDA",IF(F74&lt;='RETRATO 2027'!$K$5,"EM ANDAMENTO","A INICIAR")))</f>
        <v/>
      </c>
      <c r="R74" s="4" t="n"/>
      <c r="S74" s="4" t="n"/>
      <c r="T74" s="4" t="n"/>
      <c r="U74" s="4" t="n"/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IF(E75="","",IF(LEFT(E75,7)="SUBSOLO",-1,IF(LEFT(E75,6)="TÉRREO",0,IFERROR(VALUE(LEFT(E75,FIND("º",E75)-1)),""))))</f>
        <v/>
      </c>
      <c r="O75" s="2">
        <f>IF(OR(F75="",G75=""),"",IF(G75&lt;='RETRATO 2027'!$K$5,"CONCLUÍDA",IF(F75&lt;='RETRATO 2027'!$K$5,"EM ANDAMENTO","A INICIAR")))</f>
        <v/>
      </c>
      <c r="R75" s="4" t="n"/>
      <c r="S75" s="4" t="n"/>
      <c r="T75" s="4" t="n"/>
      <c r="U75" s="4" t="n"/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IF(E76="","",IF(LEFT(E76,7)="SUBSOLO",-1,IF(LEFT(E76,6)="TÉRREO",0,IFERROR(VALUE(LEFT(E76,FIND("º",E76)-1)),""))))</f>
        <v/>
      </c>
      <c r="O76" s="2">
        <f>IF(OR(F76="",G76=""),"",IF(G76&lt;='RETRATO 2027'!$K$5,"CONCLUÍDA",IF(F76&lt;='RETRATO 2027'!$K$5,"EM ANDAMENTO","A INICIAR")))</f>
        <v/>
      </c>
      <c r="R76" s="4" t="n"/>
      <c r="S76" s="4" t="n"/>
      <c r="T76" s="4" t="n"/>
      <c r="U76" s="4" t="n"/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IF(E77="","",IF(LEFT(E77,7)="SUBSOLO",-1,IF(LEFT(E77,6)="TÉRREO",0,IFERROR(VALUE(LEFT(E77,FIND("º",E77)-1)),""))))</f>
        <v/>
      </c>
      <c r="O77" s="2">
        <f>IF(OR(F77="",G77=""),"",IF(G77&lt;='RETRATO 2027'!$K$5,"CONCLUÍDA",IF(F77&lt;='RETRATO 2027'!$K$5,"EM ANDAMENTO","A INICIAR")))</f>
        <v/>
      </c>
      <c r="R77" s="4" t="n"/>
      <c r="S77" s="4" t="n"/>
      <c r="T77" s="4" t="n"/>
      <c r="U77" s="4" t="n"/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IF(E78="","",IF(LEFT(E78,7)="SUBSOLO",-1,IF(LEFT(E78,6)="TÉRREO",0,IFERROR(VALUE(LEFT(E78,FIND("º",E78)-1)),""))))</f>
        <v/>
      </c>
      <c r="O78" s="2">
        <f>IF(OR(F78="",G78=""),"",IF(G78&lt;='RETRATO 2027'!$K$5,"CONCLUÍDA",IF(F78&lt;='RETRATO 2027'!$K$5,"EM ANDAMENTO","A INICIAR")))</f>
        <v/>
      </c>
      <c r="R78" s="4" t="n"/>
      <c r="S78" s="4" t="n"/>
      <c r="T78" s="4" t="n"/>
      <c r="U78" s="4" t="n"/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IF(E79="","",IF(LEFT(E79,7)="SUBSOLO",-1,IF(LEFT(E79,6)="TÉRREO",0,IFERROR(VALUE(LEFT(E79,FIND("º",E79)-1)),""))))</f>
        <v/>
      </c>
      <c r="O79" s="2">
        <f>IF(OR(F79="",G79=""),"",IF(G79&lt;='RETRATO 2027'!$K$5,"CONCLUÍDA",IF(F79&lt;='RETRATO 2027'!$K$5,"EM ANDAMENTO","A INICIAR")))</f>
        <v/>
      </c>
      <c r="R79" s="4" t="n"/>
      <c r="S79" s="4" t="n"/>
      <c r="T79" s="4" t="n"/>
      <c r="U79" s="4" t="n"/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IF(E80="","",IF(LEFT(E80,7)="SUBSOLO",-1,IF(LEFT(E80,6)="TÉRREO",0,IFERROR(VALUE(LEFT(E80,FIND("º",E80)-1)),""))))</f>
        <v/>
      </c>
      <c r="O80" s="2">
        <f>IF(OR(F80="",G80=""),"",IF(G80&lt;='RETRATO 2027'!$K$5,"CONCLUÍDA",IF(F80&lt;='RETRATO 2027'!$K$5,"EM ANDAMENTO","A INICIAR")))</f>
        <v/>
      </c>
      <c r="R80" s="4" t="n"/>
      <c r="S80" s="4" t="n"/>
      <c r="T80" s="4" t="n"/>
      <c r="U80" s="4" t="n"/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IF(E81="","",IF(LEFT(E81,7)="SUBSOLO",-1,IF(LEFT(E81,6)="TÉRREO",0,IFERROR(VALUE(LEFT(E81,FIND("º",E81)-1)),""))))</f>
        <v/>
      </c>
      <c r="O81" s="2">
        <f>IF(OR(F81="",G81=""),"",IF(G81&lt;='RETRATO 2027'!$K$5,"CONCLUÍDA",IF(F81&lt;='RETRATO 2027'!$K$5,"EM ANDAMENTO","A INICIAR")))</f>
        <v/>
      </c>
      <c r="R81" s="4" t="n"/>
      <c r="S81" s="4" t="n"/>
      <c r="T81" s="4" t="n"/>
      <c r="U81" s="4" t="n"/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IF(E82="","",IF(LEFT(E82,7)="SUBSOLO",-1,IF(LEFT(E82,6)="TÉRREO",0,IFERROR(VALUE(LEFT(E82,FIND("º",E82)-1)),""))))</f>
        <v/>
      </c>
      <c r="O82" s="2">
        <f>IF(OR(F82="",G82=""),"",IF(G82&lt;='RETRATO 2027'!$K$5,"CONCLUÍDA",IF(F82&lt;='RETRATO 2027'!$K$5,"EM ANDAMENTO","A INICIAR")))</f>
        <v/>
      </c>
      <c r="R82" s="4" t="n"/>
      <c r="S82" s="4" t="n"/>
      <c r="T82" s="4" t="n"/>
      <c r="U82" s="4" t="n"/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IF(E83="","",IF(LEFT(E83,7)="SUBSOLO",-1,IF(LEFT(E83,6)="TÉRREO",0,IFERROR(VALUE(LEFT(E83,FIND("º",E83)-1)),""))))</f>
        <v/>
      </c>
      <c r="O83" s="2">
        <f>IF(OR(F83="",G83=""),"",IF(G83&lt;='RETRATO 2027'!$K$5,"CONCLUÍDA",IF(F83&lt;='RETRATO 2027'!$K$5,"EM ANDAMENTO","A INICIAR")))</f>
        <v/>
      </c>
      <c r="R83" s="4" t="n"/>
      <c r="S83" s="4" t="n"/>
      <c r="T83" s="4" t="n"/>
      <c r="U83" s="4" t="n"/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IF(E84="","",IF(LEFT(E84,7)="SUBSOLO",-1,IF(LEFT(E84,6)="TÉRREO",0,IFERROR(VALUE(LEFT(E84,FIND("º",E84)-1)),""))))</f>
        <v/>
      </c>
      <c r="O84" s="2">
        <f>IF(OR(F84="",G84=""),"",IF(G84&lt;='RETRATO 2027'!$K$5,"CONCLUÍDA",IF(F84&lt;='RETRATO 2027'!$K$5,"EM ANDAMENTO","A INICIAR")))</f>
        <v/>
      </c>
      <c r="R84" s="4" t="n"/>
      <c r="S84" s="4" t="n"/>
      <c r="T84" s="4" t="n"/>
      <c r="U84" s="4" t="n"/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IF(E85="","",IF(LEFT(E85,7)="SUBSOLO",-1,IF(LEFT(E85,6)="TÉRREO",0,IFERROR(VALUE(LEFT(E85,FIND("º",E85)-1)),""))))</f>
        <v/>
      </c>
      <c r="O85" s="2">
        <f>IF(OR(F85="",G85=""),"",IF(G85&lt;='RETRATO 2027'!$K$5,"CONCLUÍDA",IF(F85&lt;='RETRATO 2027'!$K$5,"EM ANDAMENTO","A INICIAR")))</f>
        <v/>
      </c>
      <c r="R85" s="4" t="n"/>
      <c r="S85" s="4" t="n"/>
      <c r="T85" s="4" t="n"/>
      <c r="U85" s="4" t="n"/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IF(E86="","",IF(LEFT(E86,7)="SUBSOLO",-1,IF(LEFT(E86,6)="TÉRREO",0,IFERROR(VALUE(LEFT(E86,FIND("º",E86)-1)),""))))</f>
        <v/>
      </c>
      <c r="O86" s="2">
        <f>IF(OR(F86="",G86=""),"",IF(G86&lt;='RETRATO 2027'!$K$5,"CONCLUÍDA",IF(F86&lt;='RETRATO 2027'!$K$5,"EM ANDAMENTO","A INICIAR")))</f>
        <v/>
      </c>
      <c r="R86" s="4" t="n"/>
      <c r="S86" s="4" t="n"/>
      <c r="T86" s="4" t="n"/>
      <c r="U86" s="4" t="n"/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IF(E87="","",IF(LEFT(E87,7)="SUBSOLO",-1,IF(LEFT(E87,6)="TÉRREO",0,IFERROR(VALUE(LEFT(E87,FIND("º",E87)-1)),""))))</f>
        <v/>
      </c>
      <c r="O87" s="2">
        <f>IF(OR(F87="",G87=""),"",IF(G87&lt;='RETRATO 2027'!$K$5,"CONCLUÍDA",IF(F87&lt;='RETRATO 2027'!$K$5,"EM ANDAMENTO","A INICIAR")))</f>
        <v/>
      </c>
      <c r="R87" s="4" t="n"/>
      <c r="S87" s="4" t="n"/>
      <c r="T87" s="4" t="n"/>
      <c r="U87" s="4" t="n"/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IF(E88="","",IF(LEFT(E88,7)="SUBSOLO",-1,IF(LEFT(E88,6)="TÉRREO",0,IFERROR(VALUE(LEFT(E88,FIND("º",E88)-1)),""))))</f>
        <v/>
      </c>
      <c r="O88" s="2">
        <f>IF(OR(F88="",G88=""),"",IF(G88&lt;='RETRATO 2027'!$K$5,"CONCLUÍDA",IF(F88&lt;='RETRATO 2027'!$K$5,"EM ANDAMENTO","A INICIAR")))</f>
        <v/>
      </c>
      <c r="R88" s="4" t="n"/>
      <c r="S88" s="4" t="n"/>
      <c r="T88" s="4" t="n"/>
      <c r="U88" s="4" t="n"/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IF(E89="","",IF(LEFT(E89,7)="SUBSOLO",-1,IF(LEFT(E89,6)="TÉRREO",0,IFERROR(VALUE(LEFT(E89,FIND("º",E89)-1)),""))))</f>
        <v/>
      </c>
      <c r="O89" s="2">
        <f>IF(OR(F89="",G89=""),"",IF(G89&lt;='RETRATO 2027'!$K$5,"CONCLUÍDA",IF(F89&lt;='RETRATO 2027'!$K$5,"EM ANDAMENTO","A INICIAR")))</f>
        <v/>
      </c>
      <c r="R89" s="4" t="n"/>
      <c r="S89" s="4" t="n"/>
      <c r="T89" s="4" t="n"/>
      <c r="U89" s="4" t="n"/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IF(E90="","",IF(LEFT(E90,7)="SUBSOLO",-1,IF(LEFT(E90,6)="TÉRREO",0,IFERROR(VALUE(LEFT(E90,FIND("º",E90)-1)),""))))</f>
        <v/>
      </c>
      <c r="O90" s="2">
        <f>IF(OR(F90="",G90=""),"",IF(G90&lt;='RETRATO 2027'!$K$5,"CONCLUÍDA",IF(F90&lt;='RETRATO 2027'!$K$5,"EM ANDAMENTO","A INICIAR")))</f>
        <v/>
      </c>
      <c r="R90" s="4" t="n"/>
      <c r="S90" s="4" t="n"/>
      <c r="T90" s="4" t="n"/>
      <c r="U90" s="4" t="n"/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IF(E91="","",IF(LEFT(E91,7)="SUBSOLO",-1,IF(LEFT(E91,6)="TÉRREO",0,IFERROR(VALUE(LEFT(E91,FIND("º",E91)-1)),""))))</f>
        <v/>
      </c>
      <c r="O91" s="2">
        <f>IF(OR(F91="",G91=""),"",IF(G91&lt;='RETRATO 2027'!$K$5,"CONCLUÍDA",IF(F91&lt;='RETRATO 2027'!$K$5,"EM ANDAMENTO","A INICIAR")))</f>
        <v/>
      </c>
      <c r="R91" s="4" t="n"/>
      <c r="S91" s="4" t="n"/>
      <c r="T91" s="4" t="n"/>
      <c r="U91" s="4" t="n"/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IF(E92="","",IF(LEFT(E92,7)="SUBSOLO",-1,IF(LEFT(E92,6)="TÉRREO",0,IFERROR(VALUE(LEFT(E92,FIND("º",E92)-1)),""))))</f>
        <v/>
      </c>
      <c r="O92" s="2">
        <f>IF(OR(F92="",G92=""),"",IF(G92&lt;='RETRATO 2027'!$K$5,"CONCLUÍDA",IF(F92&lt;='RETRATO 2027'!$K$5,"EM ANDAMENTO","A INICIAR")))</f>
        <v/>
      </c>
      <c r="R92" s="4" t="n"/>
      <c r="S92" s="4" t="n"/>
      <c r="T92" s="4" t="n"/>
      <c r="U92" s="4" t="n"/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IF(E93="","",IF(LEFT(E93,7)="SUBSOLO",-1,IF(LEFT(E93,6)="TÉRREO",0,IFERROR(VALUE(LEFT(E93,FIND("º",E93)-1)),""))))</f>
        <v/>
      </c>
      <c r="O93" s="2">
        <f>IF(OR(F93="",G93=""),"",IF(G93&lt;='RETRATO 2027'!$K$5,"CONCLUÍDA",IF(F93&lt;='RETRATO 2027'!$K$5,"EM ANDAMENTO","A INICIAR")))</f>
        <v/>
      </c>
      <c r="R93" s="4" t="n"/>
      <c r="S93" s="4" t="n"/>
      <c r="T93" s="4" t="n"/>
      <c r="U93" s="4" t="n"/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IF(E94="","",IF(LEFT(E94,7)="SUBSOLO",-1,IF(LEFT(E94,6)="TÉRREO",0,IFERROR(VALUE(LEFT(E94,FIND("º",E94)-1)),""))))</f>
        <v/>
      </c>
      <c r="O94" s="2">
        <f>IF(OR(F94="",G94=""),"",IF(G94&lt;='RETRATO 2027'!$K$5,"CONCLUÍDA",IF(F94&lt;='RETRATO 2027'!$K$5,"EM ANDAMENTO","A INICIAR")))</f>
        <v/>
      </c>
      <c r="R94" s="4" t="n"/>
      <c r="S94" s="4" t="n"/>
      <c r="T94" s="4" t="n"/>
      <c r="U94" s="4" t="n"/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IF(E95="","",IF(LEFT(E95,7)="SUBSOLO",-1,IF(LEFT(E95,6)="TÉRREO",0,IFERROR(VALUE(LEFT(E95,FIND("º",E95)-1)),""))))</f>
        <v/>
      </c>
      <c r="O95" s="2">
        <f>IF(OR(F95="",G95=""),"",IF(G95&lt;='RETRATO 2027'!$K$5,"CONCLUÍDA",IF(F95&lt;='RETRATO 2027'!$K$5,"EM ANDAMENTO","A INICIAR")))</f>
        <v/>
      </c>
      <c r="R95" s="4" t="n"/>
      <c r="S95" s="4" t="n"/>
      <c r="T95" s="4" t="n"/>
      <c r="U95" s="4" t="n"/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IF(E96="","",IF(LEFT(E96,7)="SUBSOLO",-1,IF(LEFT(E96,6)="TÉRREO",0,IFERROR(VALUE(LEFT(E96,FIND("º",E96)-1)),""))))</f>
        <v/>
      </c>
      <c r="O96" s="2">
        <f>IF(OR(F96="",G96=""),"",IF(G96&lt;='RETRATO 2027'!$K$5,"CONCLUÍDA",IF(F96&lt;='RETRATO 2027'!$K$5,"EM ANDAMENTO","A INICIAR")))</f>
        <v/>
      </c>
      <c r="R96" s="4" t="n"/>
      <c r="S96" s="4" t="n"/>
      <c r="T96" s="4" t="n"/>
      <c r="U96" s="4" t="n"/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IF(E97="","",IF(LEFT(E97,7)="SUBSOLO",-1,IF(LEFT(E97,6)="TÉRREO",0,IFERROR(VALUE(LEFT(E97,FIND("º",E97)-1)),""))))</f>
        <v/>
      </c>
      <c r="O97" s="2">
        <f>IF(OR(F97="",G97=""),"",IF(G97&lt;='RETRATO 2027'!$K$5,"CONCLUÍDA",IF(F97&lt;='RETRATO 2027'!$K$5,"EM ANDAMENTO","A INICIAR")))</f>
        <v/>
      </c>
      <c r="R97" s="4" t="n"/>
      <c r="S97" s="4" t="n"/>
      <c r="T97" s="4" t="n"/>
      <c r="U97" s="4" t="n"/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IF(E98="","",IF(LEFT(E98,7)="SUBSOLO",-1,IF(LEFT(E98,6)="TÉRREO",0,IFERROR(VALUE(LEFT(E98,FIND("º",E98)-1)),""))))</f>
        <v/>
      </c>
      <c r="O98" s="2">
        <f>IF(OR(F98="",G98=""),"",IF(G98&lt;='RETRATO 2027'!$K$5,"CONCLUÍDA",IF(F98&lt;='RETRATO 2027'!$K$5,"EM ANDAMENTO","A INICIAR")))</f>
        <v/>
      </c>
      <c r="R98" s="4" t="n"/>
      <c r="S98" s="4" t="n"/>
      <c r="T98" s="4" t="n"/>
      <c r="U98" s="4" t="n"/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IF(E99="","",IF(LEFT(E99,7)="SUBSOLO",-1,IF(LEFT(E99,6)="TÉRREO",0,IFERROR(VALUE(LEFT(E99,FIND("º",E99)-1)),""))))</f>
        <v/>
      </c>
      <c r="O99" s="2">
        <f>IF(OR(F99="",G99=""),"",IF(G99&lt;='RETRATO 2027'!$K$5,"CONCLUÍDA",IF(F99&lt;='RETRATO 2027'!$K$5,"EM ANDAMENTO","A INICIAR")))</f>
        <v/>
      </c>
      <c r="R99" s="4" t="n"/>
      <c r="S99" s="4" t="n"/>
      <c r="T99" s="4" t="n"/>
      <c r="U99" s="4" t="n"/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IF(E100="","",IF(LEFT(E100,7)="SUBSOLO",-1,IF(LEFT(E100,6)="TÉRREO",0,IFERROR(VALUE(LEFT(E100,FIND("º",E100)-1)),""))))</f>
        <v/>
      </c>
      <c r="O100" s="2">
        <f>IF(OR(F100="",G100=""),"",IF(G100&lt;='RETRATO 2027'!$K$5,"CONCLUÍDA",IF(F100&lt;='RETRATO 2027'!$K$5,"EM ANDAMENTO","A INICIAR")))</f>
        <v/>
      </c>
      <c r="R100" s="4" t="n"/>
      <c r="S100" s="4" t="n"/>
      <c r="T100" s="4" t="n"/>
      <c r="U100" s="4" t="n"/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IF(E101="","",IF(LEFT(E101,7)="SUBSOLO",-1,IF(LEFT(E101,6)="TÉRREO",0,IFERROR(VALUE(LEFT(E101,FIND("º",E101)-1)),""))))</f>
        <v/>
      </c>
      <c r="O101" s="2">
        <f>IF(OR(F101="",G101=""),"",IF(G101&lt;='RETRATO 2027'!$K$5,"CONCLUÍDA",IF(F101&lt;='RETRATO 2027'!$K$5,"EM ANDAMENTO","A INICIAR")))</f>
        <v/>
      </c>
      <c r="R101" s="4" t="n"/>
      <c r="S101" s="4" t="n"/>
      <c r="T101" s="4" t="n"/>
      <c r="U101" s="4" t="n"/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IF(E102="","",IF(LEFT(E102,7)="SUBSOLO",-1,IF(LEFT(E102,6)="TÉRREO",0,IFERROR(VALUE(LEFT(E102,FIND("º",E102)-1)),""))))</f>
        <v/>
      </c>
      <c r="O102" s="2">
        <f>IF(OR(F102="",G102=""),"",IF(G102&lt;='RETRATO 2027'!$K$5,"CONCLUÍDA",IF(F102&lt;='RETRATO 2027'!$K$5,"EM ANDAMENTO","A INICIAR")))</f>
        <v/>
      </c>
      <c r="R102" s="4" t="n"/>
      <c r="S102" s="4" t="n"/>
      <c r="T102" s="4" t="n"/>
      <c r="U102" s="4" t="n"/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IF(E103="","",IF(LEFT(E103,7)="SUBSOLO",-1,IF(LEFT(E103,6)="TÉRREO",0,IFERROR(VALUE(LEFT(E103,FIND("º",E103)-1)),""))))</f>
        <v/>
      </c>
      <c r="O103" s="2">
        <f>IF(OR(F103="",G103=""),"",IF(G103&lt;='RETRATO 2027'!$K$5,"CONCLUÍDA",IF(F103&lt;='RETRATO 2027'!$K$5,"EM ANDAMENTO","A INICIAR")))</f>
        <v/>
      </c>
      <c r="R103" s="4" t="n"/>
      <c r="S103" s="4" t="n"/>
      <c r="T103" s="4" t="n"/>
      <c r="U103" s="4" t="n"/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IF(E104="","",IF(LEFT(E104,7)="SUBSOLO",-1,IF(LEFT(E104,6)="TÉRREO",0,IFERROR(VALUE(LEFT(E104,FIND("º",E104)-1)),""))))</f>
        <v/>
      </c>
      <c r="O104" s="2">
        <f>IF(OR(F104="",G104=""),"",IF(G104&lt;='RETRATO 2027'!$K$5,"CONCLUÍDA",IF(F104&lt;='RETRATO 2027'!$K$5,"EM ANDAMENTO","A INICIAR")))</f>
        <v/>
      </c>
      <c r="R104" s="4" t="n"/>
      <c r="S104" s="4" t="n"/>
      <c r="T104" s="4" t="n"/>
      <c r="U104" s="4" t="n"/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IF(E105="","",IF(LEFT(E105,7)="SUBSOLO",-1,IF(LEFT(E105,6)="TÉRREO",0,IFERROR(VALUE(LEFT(E105,FIND("º",E105)-1)),""))))</f>
        <v/>
      </c>
      <c r="O105" s="2">
        <f>IF(OR(F105="",G105=""),"",IF(G105&lt;='RETRATO 2027'!$K$5,"CONCLUÍDA",IF(F105&lt;='RETRATO 2027'!$K$5,"EM ANDAMENTO","A INICIAR")))</f>
        <v/>
      </c>
      <c r="R105" s="4" t="n"/>
      <c r="S105" s="4" t="n"/>
      <c r="T105" s="4" t="n"/>
      <c r="U105" s="4" t="n"/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IF(E106="","",IF(LEFT(E106,7)="SUBSOLO",-1,IF(LEFT(E106,6)="TÉRREO",0,IFERROR(VALUE(LEFT(E106,FIND("º",E106)-1)),""))))</f>
        <v/>
      </c>
      <c r="O106" s="2">
        <f>IF(OR(F106="",G106=""),"",IF(G106&lt;='RETRATO 2027'!$K$5,"CONCLUÍDA",IF(F106&lt;='RETRATO 2027'!$K$5,"EM ANDAMENTO","A INICIAR")))</f>
        <v/>
      </c>
      <c r="R106" s="4" t="n"/>
      <c r="S106" s="4" t="n"/>
      <c r="T106" s="4" t="n"/>
      <c r="U106" s="4" t="n"/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IF(E107="","",IF(LEFT(E107,7)="SUBSOLO",-1,IF(LEFT(E107,6)="TÉRREO",0,IFERROR(VALUE(LEFT(E107,FIND("º",E107)-1)),""))))</f>
        <v/>
      </c>
      <c r="O107" s="2">
        <f>IF(OR(F107="",G107=""),"",IF(G107&lt;='RETRATO 2027'!$K$5,"CONCLUÍDA",IF(F107&lt;='RETRATO 2027'!$K$5,"EM ANDAMENTO","A INICIAR")))</f>
        <v/>
      </c>
      <c r="R107" s="4" t="n"/>
      <c r="S107" s="4" t="n"/>
      <c r="T107" s="4" t="n"/>
      <c r="U107" s="4" t="n"/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IF(E108="","",IF(LEFT(E108,7)="SUBSOLO",-1,IF(LEFT(E108,6)="TÉRREO",0,IFERROR(VALUE(LEFT(E108,FIND("º",E108)-1)),""))))</f>
        <v/>
      </c>
      <c r="O108" s="2">
        <f>IF(OR(F108="",G108=""),"",IF(G108&lt;='RETRATO 2027'!$K$5,"CONCLUÍDA",IF(F108&lt;='RETRATO 2027'!$K$5,"EM ANDAMENTO","A INICIAR")))</f>
        <v/>
      </c>
      <c r="R108" s="4" t="n"/>
      <c r="S108" s="4" t="n"/>
      <c r="T108" s="4" t="n"/>
      <c r="U108" s="4" t="n"/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IF(E109="","",IF(LEFT(E109,7)="SUBSOLO",-1,IF(LEFT(E109,6)="TÉRREO",0,IFERROR(VALUE(LEFT(E109,FIND("º",E109)-1)),""))))</f>
        <v/>
      </c>
      <c r="O109" s="2">
        <f>IF(OR(F109="",G109=""),"",IF(G109&lt;='RETRATO 2027'!$K$5,"CONCLUÍDA",IF(F109&lt;='RETRATO 2027'!$K$5,"EM ANDAMENTO","A INICIAR")))</f>
        <v/>
      </c>
      <c r="R109" s="4" t="n"/>
      <c r="S109" s="4" t="n"/>
      <c r="T109" s="4" t="n"/>
      <c r="U109" s="4" t="n"/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IF(E110="","",IF(LEFT(E110,7)="SUBSOLO",-1,IF(LEFT(E110,6)="TÉRREO",0,IFERROR(VALUE(LEFT(E110,FIND("º",E110)-1)),""))))</f>
        <v/>
      </c>
      <c r="O110" s="2">
        <f>IF(OR(F110="",G110=""),"",IF(G110&lt;='RETRATO 2027'!$K$5,"CONCLUÍDA",IF(F110&lt;='RETRATO 2027'!$K$5,"EM ANDAMENTO","A INICIAR")))</f>
        <v/>
      </c>
      <c r="R110" s="4" t="n"/>
      <c r="S110" s="4" t="n"/>
      <c r="T110" s="4" t="n"/>
      <c r="U110" s="4" t="n"/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IF(E111="","",IF(LEFT(E111,7)="SUBSOLO",-1,IF(LEFT(E111,6)="TÉRREO",0,IFERROR(VALUE(LEFT(E111,FIND("º",E111)-1)),""))))</f>
        <v/>
      </c>
      <c r="O111" s="2">
        <f>IF(OR(F111="",G111=""),"",IF(G111&lt;='RETRATO 2027'!$K$5,"CONCLUÍDA",IF(F111&lt;='RETRATO 2027'!$K$5,"EM ANDAMENTO","A INICIAR")))</f>
        <v/>
      </c>
      <c r="R111" s="4" t="n"/>
      <c r="S111" s="4" t="n"/>
      <c r="T111" s="4" t="n"/>
      <c r="U111" s="4" t="n"/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IF(E112="","",IF(LEFT(E112,7)="SUBSOLO",-1,IF(LEFT(E112,6)="TÉRREO",0,IFERROR(VALUE(LEFT(E112,FIND("º",E112)-1)),""))))</f>
        <v/>
      </c>
      <c r="O112" s="2">
        <f>IF(OR(F112="",G112=""),"",IF(G112&lt;='RETRATO 2027'!$K$5,"CONCLUÍDA",IF(F112&lt;='RETRATO 2027'!$K$5,"EM ANDAMENTO","A INICIAR")))</f>
        <v/>
      </c>
      <c r="R112" s="4" t="n"/>
      <c r="S112" s="4" t="n"/>
      <c r="T112" s="4" t="n"/>
      <c r="U112" s="4" t="n"/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IF(E113="","",IF(LEFT(E113,7)="SUBSOLO",-1,IF(LEFT(E113,6)="TÉRREO",0,IFERROR(VALUE(LEFT(E113,FIND("º",E113)-1)),""))))</f>
        <v/>
      </c>
      <c r="O113" s="2">
        <f>IF(OR(F113="",G113=""),"",IF(G113&lt;='RETRATO 2027'!$K$5,"CONCLUÍDA",IF(F113&lt;='RETRATO 2027'!$K$5,"EM ANDAMENTO","A INICIAR")))</f>
        <v/>
      </c>
      <c r="R113" s="4" t="n"/>
      <c r="S113" s="4" t="n"/>
      <c r="T113" s="4" t="n"/>
      <c r="U113" s="4" t="n"/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IF(E114="","",IF(LEFT(E114,7)="SUBSOLO",-1,IF(LEFT(E114,6)="TÉRREO",0,IFERROR(VALUE(LEFT(E114,FIND("º",E114)-1)),""))))</f>
        <v/>
      </c>
      <c r="O114" s="2">
        <f>IF(OR(F114="",G114=""),"",IF(G114&lt;='RETRATO 2027'!$K$5,"CONCLUÍDA",IF(F114&lt;='RETRATO 2027'!$K$5,"EM ANDAMENTO","A INICIAR")))</f>
        <v/>
      </c>
      <c r="R114" s="4" t="n"/>
      <c r="S114" s="4" t="n"/>
      <c r="T114" s="4" t="n"/>
      <c r="U114" s="4" t="n"/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IF(E115="","",IF(LEFT(E115,7)="SUBSOLO",-1,IF(LEFT(E115,6)="TÉRREO",0,IFERROR(VALUE(LEFT(E115,FIND("º",E115)-1)),""))))</f>
        <v/>
      </c>
      <c r="O115" s="2">
        <f>IF(OR(F115="",G115=""),"",IF(G115&lt;='RETRATO 2027'!$K$5,"CONCLUÍDA",IF(F115&lt;='RETRATO 2027'!$K$5,"EM ANDAMENTO","A INICIAR")))</f>
        <v/>
      </c>
      <c r="R115" s="4" t="n"/>
      <c r="S115" s="4" t="n"/>
      <c r="T115" s="4" t="n"/>
      <c r="U115" s="4" t="n"/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IF(E116="","",IF(LEFT(E116,7)="SUBSOLO",-1,IF(LEFT(E116,6)="TÉRREO",0,IFERROR(VALUE(LEFT(E116,FIND("º",E116)-1)),""))))</f>
        <v/>
      </c>
      <c r="O116" s="2">
        <f>IF(OR(F116="",G116=""),"",IF(G116&lt;='RETRATO 2027'!$K$5,"CONCLUÍDA",IF(F116&lt;='RETRATO 2027'!$K$5,"EM ANDAMENTO","A INICIAR")))</f>
        <v/>
      </c>
      <c r="R116" s="4" t="n"/>
      <c r="S116" s="4" t="n"/>
      <c r="T116" s="4" t="n"/>
      <c r="U116" s="4" t="n"/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IF(E117="","",IF(LEFT(E117,7)="SUBSOLO",-1,IF(LEFT(E117,6)="TÉRREO",0,IFERROR(VALUE(LEFT(E117,FIND("º",E117)-1)),""))))</f>
        <v/>
      </c>
      <c r="O117" s="2">
        <f>IF(OR(F117="",G117=""),"",IF(G117&lt;='RETRATO 2027'!$K$5,"CONCLUÍDA",IF(F117&lt;='RETRATO 2027'!$K$5,"EM ANDAMENTO","A INICIAR")))</f>
        <v/>
      </c>
      <c r="R117" s="4" t="n"/>
      <c r="S117" s="4" t="n"/>
      <c r="T117" s="4" t="n"/>
      <c r="U117" s="4" t="n"/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IF(E118="","",IF(LEFT(E118,7)="SUBSOLO",-1,IF(LEFT(E118,6)="TÉRREO",0,IFERROR(VALUE(LEFT(E118,FIND("º",E118)-1)),""))))</f>
        <v/>
      </c>
      <c r="O118" s="2">
        <f>IF(OR(F118="",G118=""),"",IF(G118&lt;='RETRATO 2027'!$K$5,"CONCLUÍDA",IF(F118&lt;='RETRATO 2027'!$K$5,"EM ANDAMENTO","A INICIAR")))</f>
        <v/>
      </c>
      <c r="R118" s="4" t="n"/>
      <c r="S118" s="4" t="n"/>
      <c r="T118" s="4" t="n"/>
      <c r="U118" s="4" t="n"/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IF(E119="","",IF(LEFT(E119,7)="SUBSOLO",-1,IF(LEFT(E119,6)="TÉRREO",0,IFERROR(VALUE(LEFT(E119,FIND("º",E119)-1)),""))))</f>
        <v/>
      </c>
      <c r="O119" s="2">
        <f>IF(OR(F119="",G119=""),"",IF(G119&lt;='RETRATO 2027'!$K$5,"CONCLUÍDA",IF(F119&lt;='RETRATO 2027'!$K$5,"EM ANDAMENTO","A INICIAR")))</f>
        <v/>
      </c>
      <c r="R119" s="4" t="n"/>
      <c r="S119" s="4" t="n"/>
      <c r="T119" s="4" t="n"/>
      <c r="U119" s="4" t="n"/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IF(E120="","",IF(LEFT(E120,7)="SUBSOLO",-1,IF(LEFT(E120,6)="TÉRREO",0,IFERROR(VALUE(LEFT(E120,FIND("º",E120)-1)),""))))</f>
        <v/>
      </c>
      <c r="O120" s="2">
        <f>IF(OR(F120="",G120=""),"",IF(G120&lt;='RETRATO 2027'!$K$5,"CONCLUÍDA",IF(F120&lt;='RETRATO 2027'!$K$5,"EM ANDAMENTO","A INICIAR")))</f>
        <v/>
      </c>
      <c r="R120" s="4" t="n"/>
      <c r="S120" s="4" t="n"/>
      <c r="T120" s="4" t="n"/>
      <c r="U120" s="4" t="n"/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IF(E121="","",IF(LEFT(E121,7)="SUBSOLO",-1,IF(LEFT(E121,6)="TÉRREO",0,IFERROR(VALUE(LEFT(E121,FIND("º",E121)-1)),""))))</f>
        <v/>
      </c>
      <c r="O121" s="2">
        <f>IF(OR(F121="",G121=""),"",IF(G121&lt;='RETRATO 2027'!$K$5,"CONCLUÍDA",IF(F121&lt;='RETRATO 2027'!$K$5,"EM ANDAMENTO","A INICIAR")))</f>
        <v/>
      </c>
      <c r="R121" s="4" t="n"/>
      <c r="S121" s="4" t="n"/>
      <c r="T121" s="4" t="n"/>
      <c r="U121" s="4" t="n"/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IF(E122="","",IF(LEFT(E122,7)="SUBSOLO",-1,IF(LEFT(E122,6)="TÉRREO",0,IFERROR(VALUE(LEFT(E122,FIND("º",E122)-1)),""))))</f>
        <v/>
      </c>
      <c r="O122" s="2">
        <f>IF(OR(F122="",G122=""),"",IF(G122&lt;='RETRATO 2027'!$K$5,"CONCLUÍDA",IF(F122&lt;='RETRATO 2027'!$K$5,"EM ANDAMENTO","A INICIAR")))</f>
        <v/>
      </c>
      <c r="R122" s="4" t="n"/>
      <c r="S122" s="4" t="n"/>
      <c r="T122" s="4" t="n"/>
      <c r="U122" s="4" t="n"/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IF(E123="","",IF(LEFT(E123,7)="SUBSOLO",-1,IF(LEFT(E123,6)="TÉRREO",0,IFERROR(VALUE(LEFT(E123,FIND("º",E123)-1)),""))))</f>
        <v/>
      </c>
      <c r="O123" s="2">
        <f>IF(OR(F123="",G123=""),"",IF(G123&lt;='RETRATO 2027'!$K$5,"CONCLUÍDA",IF(F123&lt;='RETRATO 2027'!$K$5,"EM ANDAMENTO","A INICIAR")))</f>
        <v/>
      </c>
      <c r="R123" s="4" t="n"/>
      <c r="S123" s="4" t="n"/>
      <c r="T123" s="4" t="n"/>
      <c r="U123" s="4" t="n"/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IF(E124="","",IF(LEFT(E124,7)="SUBSOLO",-1,IF(LEFT(E124,6)="TÉRREO",0,IFERROR(VALUE(LEFT(E124,FIND("º",E124)-1)),""))))</f>
        <v/>
      </c>
      <c r="O124" s="2">
        <f>IF(OR(F124="",G124=""),"",IF(G124&lt;='RETRATO 2027'!$K$5,"CONCLUÍDA",IF(F124&lt;='RETRATO 2027'!$K$5,"EM ANDAMENTO","A INICIAR")))</f>
        <v/>
      </c>
      <c r="R124" s="4" t="n"/>
      <c r="S124" s="4" t="n"/>
      <c r="T124" s="4" t="n"/>
      <c r="U124" s="4" t="n"/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IF(E125="","",IF(LEFT(E125,7)="SUBSOLO",-1,IF(LEFT(E125,6)="TÉRREO",0,IFERROR(VALUE(LEFT(E125,FIND("º",E125)-1)),""))))</f>
        <v/>
      </c>
      <c r="O125" s="2">
        <f>IF(OR(F125="",G125=""),"",IF(G125&lt;='RETRATO 2027'!$K$5,"CONCLUÍDA",IF(F125&lt;='RETRATO 2027'!$K$5,"EM ANDAMENTO","A INICIAR")))</f>
        <v/>
      </c>
      <c r="R125" s="4" t="n"/>
      <c r="S125" s="4" t="n"/>
      <c r="T125" s="4" t="n"/>
      <c r="U125" s="4" t="n"/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IF(E126="","",IF(LEFT(E126,7)="SUBSOLO",-1,IF(LEFT(E126,6)="TÉRREO",0,IFERROR(VALUE(LEFT(E126,FIND("º",E126)-1)),""))))</f>
        <v/>
      </c>
      <c r="O126" s="2">
        <f>IF(OR(F126="",G126=""),"",IF(G126&lt;='RETRATO 2027'!$K$5,"CONCLUÍDA",IF(F126&lt;='RETRATO 2027'!$K$5,"EM ANDAMENTO","A INICIAR")))</f>
        <v/>
      </c>
      <c r="R126" s="4" t="n"/>
      <c r="S126" s="4" t="n"/>
      <c r="T126" s="4" t="n"/>
      <c r="U126" s="4" t="n"/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IF(E127="","",IF(LEFT(E127,7)="SUBSOLO",-1,IF(LEFT(E127,6)="TÉRREO",0,IFERROR(VALUE(LEFT(E127,FIND("º",E127)-1)),""))))</f>
        <v/>
      </c>
      <c r="O127" s="2">
        <f>IF(OR(F127="",G127=""),"",IF(G127&lt;='RETRATO 2027'!$K$5,"CONCLUÍDA",IF(F127&lt;='RETRATO 2027'!$K$5,"EM ANDAMENTO","A INICIAR")))</f>
        <v/>
      </c>
      <c r="R127" s="4" t="n"/>
      <c r="S127" s="4" t="n"/>
      <c r="T127" s="4" t="n"/>
      <c r="U127" s="4" t="n"/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IF(E128="","",IF(LEFT(E128,7)="SUBSOLO",-1,IF(LEFT(E128,6)="TÉRREO",0,IFERROR(VALUE(LEFT(E128,FIND("º",E128)-1)),""))))</f>
        <v/>
      </c>
      <c r="O128" s="2">
        <f>IF(OR(F128="",G128=""),"",IF(G128&lt;='RETRATO 2027'!$K$5,"CONCLUÍDA",IF(F128&lt;='RETRATO 2027'!$K$5,"EM ANDAMENTO","A INICIAR")))</f>
        <v/>
      </c>
      <c r="R128" s="4" t="n"/>
      <c r="S128" s="4" t="n"/>
      <c r="T128" s="4" t="n"/>
      <c r="U128" s="4" t="n"/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IF(E129="","",IF(LEFT(E129,7)="SUBSOLO",-1,IF(LEFT(E129,6)="TÉRREO",0,IFERROR(VALUE(LEFT(E129,FIND("º",E129)-1)),""))))</f>
        <v/>
      </c>
      <c r="O129" s="2">
        <f>IF(OR(F129="",G129=""),"",IF(G129&lt;='RETRATO 2027'!$K$5,"CONCLUÍDA",IF(F129&lt;='RETRATO 2027'!$K$5,"EM ANDAMENTO","A INICIAR")))</f>
        <v/>
      </c>
      <c r="R129" s="4" t="n"/>
      <c r="S129" s="4" t="n"/>
      <c r="T129" s="4" t="n"/>
      <c r="U129" s="4" t="n"/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IF(E130="","",IF(LEFT(E130,7)="SUBSOLO",-1,IF(LEFT(E130,6)="TÉRREO",0,IFERROR(VALUE(LEFT(E130,FIND("º",E130)-1)),""))))</f>
        <v/>
      </c>
      <c r="O130" s="2">
        <f>IF(OR(F130="",G130=""),"",IF(G130&lt;='RETRATO 2027'!$K$5,"CONCLUÍDA",IF(F130&lt;='RETRATO 2027'!$K$5,"EM ANDAMENTO","A INICIAR")))</f>
        <v/>
      </c>
      <c r="R130" s="4" t="n"/>
      <c r="S130" s="4" t="n"/>
      <c r="T130" s="4" t="n"/>
      <c r="U130" s="4" t="n"/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IF(E131="","",IF(LEFT(E131,7)="SUBSOLO",-1,IF(LEFT(E131,6)="TÉRREO",0,IFERROR(VALUE(LEFT(E131,FIND("º",E131)-1)),""))))</f>
        <v/>
      </c>
      <c r="O131" s="2">
        <f>IF(OR(F131="",G131=""),"",IF(G131&lt;='RETRATO 2027'!$K$5,"CONCLUÍDA",IF(F131&lt;='RETRATO 2027'!$K$5,"EM ANDAMENTO","A INICIAR")))</f>
        <v/>
      </c>
      <c r="R131" s="4" t="n"/>
      <c r="S131" s="4" t="n"/>
      <c r="T131" s="4" t="n"/>
      <c r="U131" s="4" t="n"/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IF(E132="","",IF(LEFT(E132,7)="SUBSOLO",-1,IF(LEFT(E132,6)="TÉRREO",0,IFERROR(VALUE(LEFT(E132,FIND("º",E132)-1)),""))))</f>
        <v/>
      </c>
      <c r="O132" s="2">
        <f>IF(OR(F132="",G132=""),"",IF(G132&lt;='RETRATO 2027'!$K$5,"CONCLUÍDA",IF(F132&lt;='RETRATO 2027'!$K$5,"EM ANDAMENTO","A INICIAR")))</f>
        <v/>
      </c>
      <c r="R132" s="4" t="n"/>
      <c r="S132" s="4" t="n"/>
      <c r="T132" s="4" t="n"/>
      <c r="U132" s="4" t="n"/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IF(E133="","",IF(LEFT(E133,7)="SUBSOLO",-1,IF(LEFT(E133,6)="TÉRREO",0,IFERROR(VALUE(LEFT(E133,FIND("º",E133)-1)),""))))</f>
        <v/>
      </c>
      <c r="O133" s="2">
        <f>IF(OR(F133="",G133=""),"",IF(G133&lt;='RETRATO 2027'!$K$5,"CONCLUÍDA",IF(F133&lt;='RETRATO 2027'!$K$5,"EM ANDAMENTO","A INICIAR")))</f>
        <v/>
      </c>
      <c r="R133" s="4" t="n"/>
      <c r="S133" s="4" t="n"/>
      <c r="T133" s="4" t="n"/>
      <c r="U133" s="4" t="n"/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IF(E134="","",IF(LEFT(E134,7)="SUBSOLO",-1,IF(LEFT(E134,6)="TÉRREO",0,IFERROR(VALUE(LEFT(E134,FIND("º",E134)-1)),""))))</f>
        <v/>
      </c>
      <c r="O134" s="2">
        <f>IF(OR(F134="",G134=""),"",IF(G134&lt;='RETRATO 2027'!$K$5,"CONCLUÍDA",IF(F134&lt;='RETRATO 2027'!$K$5,"EM ANDAMENTO","A INICIAR")))</f>
        <v/>
      </c>
      <c r="R134" s="4" t="n"/>
      <c r="S134" s="4" t="n"/>
      <c r="T134" s="4" t="n"/>
      <c r="U134" s="4" t="n"/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IF(E135="","",IF(LEFT(E135,7)="SUBSOLO",-1,IF(LEFT(E135,6)="TÉRREO",0,IFERROR(VALUE(LEFT(E135,FIND("º",E135)-1)),""))))</f>
        <v/>
      </c>
      <c r="O135" s="2">
        <f>IF(OR(F135="",G135=""),"",IF(G135&lt;='RETRATO 2027'!$K$5,"CONCLUÍDA",IF(F135&lt;='RETRATO 2027'!$K$5,"EM ANDAMENTO","A INICIAR")))</f>
        <v/>
      </c>
      <c r="R135" s="4" t="n"/>
      <c r="S135" s="4" t="n"/>
      <c r="T135" s="4" t="n"/>
      <c r="U135" s="4" t="n"/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IF(E136="","",IF(LEFT(E136,7)="SUBSOLO",-1,IF(LEFT(E136,6)="TÉRREO",0,IFERROR(VALUE(LEFT(E136,FIND("º",E136)-1)),""))))</f>
        <v/>
      </c>
      <c r="O136" s="2">
        <f>IF(OR(F136="",G136=""),"",IF(G136&lt;='RETRATO 2027'!$K$5,"CONCLUÍDA",IF(F136&lt;='RETRATO 2027'!$K$5,"EM ANDAMENTO","A INICIAR")))</f>
        <v/>
      </c>
      <c r="R136" s="4" t="n"/>
      <c r="S136" s="4" t="n"/>
      <c r="T136" s="4" t="n"/>
      <c r="U136" s="4" t="n"/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IF(E137="","",IF(LEFT(E137,7)="SUBSOLO",-1,IF(LEFT(E137,6)="TÉRREO",0,IFERROR(VALUE(LEFT(E137,FIND("º",E137)-1)),""))))</f>
        <v/>
      </c>
      <c r="O137" s="2">
        <f>IF(OR(F137="",G137=""),"",IF(G137&lt;='RETRATO 2027'!$K$5,"CONCLUÍDA",IF(F137&lt;='RETRATO 2027'!$K$5,"EM ANDAMENTO","A INICIAR")))</f>
        <v/>
      </c>
      <c r="R137" s="4" t="n"/>
      <c r="S137" s="4" t="n"/>
      <c r="T137" s="4" t="n"/>
      <c r="U137" s="4" t="n"/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IF(E138="","",IF(LEFT(E138,7)="SUBSOLO",-1,IF(LEFT(E138,6)="TÉRREO",0,IFERROR(VALUE(LEFT(E138,FIND("º",E138)-1)),""))))</f>
        <v/>
      </c>
      <c r="O138" s="2">
        <f>IF(OR(F138="",G138=""),"",IF(G138&lt;='RETRATO 2027'!$K$5,"CONCLUÍDA",IF(F138&lt;='RETRATO 2027'!$K$5,"EM ANDAMENTO","A INICIAR")))</f>
        <v/>
      </c>
      <c r="R138" s="4" t="n"/>
      <c r="S138" s="4" t="n"/>
      <c r="T138" s="4" t="n"/>
      <c r="U138" s="4" t="n"/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IF(E139="","",IF(LEFT(E139,7)="SUBSOLO",-1,IF(LEFT(E139,6)="TÉRREO",0,IFERROR(VALUE(LEFT(E139,FIND("º",E139)-1)),""))))</f>
        <v/>
      </c>
      <c r="O139" s="2">
        <f>IF(OR(F139="",G139=""),"",IF(G139&lt;='RETRATO 2027'!$K$5,"CONCLUÍDA",IF(F139&lt;='RETRATO 2027'!$K$5,"EM ANDAMENTO","A INICIAR")))</f>
        <v/>
      </c>
      <c r="R139" s="4" t="n"/>
      <c r="S139" s="4" t="n"/>
      <c r="T139" s="4" t="n"/>
      <c r="U139" s="4" t="n"/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IF(E140="","",IF(LEFT(E140,7)="SUBSOLO",-1,IF(LEFT(E140,6)="TÉRREO",0,IFERROR(VALUE(LEFT(E140,FIND("º",E140)-1)),""))))</f>
        <v/>
      </c>
      <c r="O140" s="2">
        <f>IF(OR(F140="",G140=""),"",IF(G140&lt;='RETRATO 2027'!$K$5,"CONCLUÍDA",IF(F140&lt;='RETRATO 2027'!$K$5,"EM ANDAMENTO","A INICIAR")))</f>
        <v/>
      </c>
      <c r="R140" s="4" t="n"/>
      <c r="S140" s="4" t="n"/>
      <c r="T140" s="4" t="n"/>
      <c r="U140" s="4" t="n"/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IF(E141="","",IF(LEFT(E141,7)="SUBSOLO",-1,IF(LEFT(E141,6)="TÉRREO",0,IFERROR(VALUE(LEFT(E141,FIND("º",E141)-1)),""))))</f>
        <v/>
      </c>
      <c r="O141" s="2">
        <f>IF(OR(F141="",G141=""),"",IF(G141&lt;='RETRATO 2027'!$K$5,"CONCLUÍDA",IF(F141&lt;='RETRATO 2027'!$K$5,"EM ANDAMENTO","A INICIAR")))</f>
        <v/>
      </c>
      <c r="R141" s="4" t="n"/>
      <c r="S141" s="4" t="n"/>
      <c r="T141" s="4" t="n"/>
      <c r="U141" s="4" t="n"/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IF(E142="","",IF(LEFT(E142,7)="SUBSOLO",-1,IF(LEFT(E142,6)="TÉRREO",0,IFERROR(VALUE(LEFT(E142,FIND("º",E142)-1)),""))))</f>
        <v/>
      </c>
      <c r="O142" s="2">
        <f>IF(OR(F142="",G142=""),"",IF(G142&lt;='RETRATO 2027'!$K$5,"CONCLUÍDA",IF(F142&lt;='RETRATO 2027'!$K$5,"EM ANDAMENTO","A INICIAR")))</f>
        <v/>
      </c>
      <c r="R142" s="4" t="n"/>
      <c r="S142" s="4" t="n"/>
      <c r="T142" s="4" t="n"/>
      <c r="U142" s="4" t="n"/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IF(E143="","",IF(LEFT(E143,7)="SUBSOLO",-1,IF(LEFT(E143,6)="TÉRREO",0,IFERROR(VALUE(LEFT(E143,FIND("º",E143)-1)),""))))</f>
        <v/>
      </c>
      <c r="O143" s="2">
        <f>IF(OR(F143="",G143=""),"",IF(G143&lt;='RETRATO 2027'!$K$5,"CONCLUÍDA",IF(F143&lt;='RETRATO 2027'!$K$5,"EM ANDAMENTO","A INICIAR")))</f>
        <v/>
      </c>
      <c r="R143" s="4" t="n"/>
      <c r="S143" s="4" t="n"/>
      <c r="T143" s="4" t="n"/>
      <c r="U143" s="4" t="n"/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IF(E144="","",IF(LEFT(E144,7)="SUBSOLO",-1,IF(LEFT(E144,6)="TÉRREO",0,IFERROR(VALUE(LEFT(E144,FIND("º",E144)-1)),""))))</f>
        <v/>
      </c>
      <c r="O144" s="2">
        <f>IF(OR(F144="",G144=""),"",IF(G144&lt;='RETRATO 2027'!$K$5,"CONCLUÍDA",IF(F144&lt;='RETRATO 2027'!$K$5,"EM ANDAMENTO","A INICIAR")))</f>
        <v/>
      </c>
      <c r="R144" s="4" t="n"/>
      <c r="S144" s="4" t="n"/>
      <c r="T144" s="4" t="n"/>
      <c r="U144" s="4" t="n"/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IF(E145="","",IF(LEFT(E145,7)="SUBSOLO",-1,IF(LEFT(E145,6)="TÉRREO",0,IFERROR(VALUE(LEFT(E145,FIND("º",E145)-1)),""))))</f>
        <v/>
      </c>
      <c r="O145" s="2">
        <f>IF(OR(F145="",G145=""),"",IF(G145&lt;='RETRATO 2027'!$K$5,"CONCLUÍDA",IF(F145&lt;='RETRATO 2027'!$K$5,"EM ANDAMENTO","A INICIAR")))</f>
        <v/>
      </c>
      <c r="R145" s="4" t="n"/>
      <c r="S145" s="4" t="n"/>
      <c r="T145" s="4" t="n"/>
      <c r="U145" s="4" t="n"/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IF(E146="","",IF(LEFT(E146,7)="SUBSOLO",-1,IF(LEFT(E146,6)="TÉRREO",0,IFERROR(VALUE(LEFT(E146,FIND("º",E146)-1)),""))))</f>
        <v/>
      </c>
      <c r="O146" s="2">
        <f>IF(OR(F146="",G146=""),"",IF(G146&lt;='RETRATO 2027'!$K$5,"CONCLUÍDA",IF(F146&lt;='RETRATO 2027'!$K$5,"EM ANDAMENTO","A INICIAR")))</f>
        <v/>
      </c>
      <c r="R146" s="4" t="n"/>
      <c r="S146" s="4" t="n"/>
      <c r="T146" s="4" t="n"/>
      <c r="U146" s="4" t="n"/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IF(E147="","",IF(LEFT(E147,7)="SUBSOLO",-1,IF(LEFT(E147,6)="TÉRREO",0,IFERROR(VALUE(LEFT(E147,FIND("º",E147)-1)),""))))</f>
        <v/>
      </c>
      <c r="O147" s="2">
        <f>IF(OR(F147="",G147=""),"",IF(G147&lt;='RETRATO 2027'!$K$5,"CONCLUÍDA",IF(F147&lt;='RETRATO 2027'!$K$5,"EM ANDAMENTO","A INICIAR")))</f>
        <v/>
      </c>
      <c r="R147" s="4" t="n"/>
      <c r="S147" s="4" t="n"/>
      <c r="T147" s="4" t="n"/>
      <c r="U147" s="4" t="n"/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IF(E148="","",IF(LEFT(E148,7)="SUBSOLO",-1,IF(LEFT(E148,6)="TÉRREO",0,IFERROR(VALUE(LEFT(E148,FIND("º",E148)-1)),""))))</f>
        <v/>
      </c>
      <c r="O148" s="2">
        <f>IF(OR(F148="",G148=""),"",IF(G148&lt;='RETRATO 2027'!$K$5,"CONCLUÍDA",IF(F148&lt;='RETRATO 2027'!$K$5,"EM ANDAMENTO","A INICIAR")))</f>
        <v/>
      </c>
      <c r="R148" s="4" t="n"/>
      <c r="S148" s="4" t="n"/>
      <c r="T148" s="4" t="n"/>
      <c r="U148" s="4" t="n"/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IF(E149="","",IF(LEFT(E149,7)="SUBSOLO",-1,IF(LEFT(E149,6)="TÉRREO",0,IFERROR(VALUE(LEFT(E149,FIND("º",E149)-1)),""))))</f>
        <v/>
      </c>
      <c r="O149" s="2">
        <f>IF(OR(F149="",G149=""),"",IF(G149&lt;='RETRATO 2027'!$K$5,"CONCLUÍDA",IF(F149&lt;='RETRATO 2027'!$K$5,"EM ANDAMENTO","A INICIAR")))</f>
        <v/>
      </c>
      <c r="R149" s="4" t="n"/>
      <c r="S149" s="4" t="n"/>
      <c r="T149" s="4" t="n"/>
      <c r="U149" s="4" t="n"/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IF(E150="","",IF(LEFT(E150,7)="SUBSOLO",-1,IF(LEFT(E150,6)="TÉRREO",0,IFERROR(VALUE(LEFT(E150,FIND("º",E150)-1)),""))))</f>
        <v/>
      </c>
      <c r="O150" s="2">
        <f>IF(OR(F150="",G150=""),"",IF(G150&lt;='RETRATO 2027'!$K$5,"CONCLUÍDA",IF(F150&lt;='RETRATO 2027'!$K$5,"EM ANDAMENTO","A INICIAR")))</f>
        <v/>
      </c>
      <c r="R150" s="4" t="n"/>
      <c r="S150" s="4" t="n"/>
      <c r="T150" s="4" t="n"/>
      <c r="U150" s="4" t="n"/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IF(E151="","",IF(LEFT(E151,7)="SUBSOLO",-1,IF(LEFT(E151,6)="TÉRREO",0,IFERROR(VALUE(LEFT(E151,FIND("º",E151)-1)),""))))</f>
        <v/>
      </c>
      <c r="O151" s="2">
        <f>IF(OR(F151="",G151=""),"",IF(G151&lt;='RETRATO 2027'!$K$5,"CONCLUÍDA",IF(F151&lt;='RETRATO 2027'!$K$5,"EM ANDAMENTO","A INICIAR")))</f>
        <v/>
      </c>
      <c r="R151" s="4" t="n"/>
      <c r="S151" s="4" t="n"/>
      <c r="T151" s="4" t="n"/>
      <c r="U151" s="4" t="n"/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IF(E152="","",IF(LEFT(E152,7)="SUBSOLO",-1,IF(LEFT(E152,6)="TÉRREO",0,IFERROR(VALUE(LEFT(E152,FIND("º",E152)-1)),""))))</f>
        <v/>
      </c>
      <c r="O152" s="2">
        <f>IF(OR(F152="",G152=""),"",IF(G152&lt;='RETRATO 2027'!$K$5,"CONCLUÍDA",IF(F152&lt;='RETRATO 2027'!$K$5,"EM ANDAMENTO","A INICIAR")))</f>
        <v/>
      </c>
      <c r="R152" s="4" t="n"/>
      <c r="S152" s="4" t="n"/>
      <c r="T152" s="4" t="n"/>
      <c r="U152" s="4" t="n"/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IF(E153="","",IF(LEFT(E153,7)="SUBSOLO",-1,IF(LEFT(E153,6)="TÉRREO",0,IFERROR(VALUE(LEFT(E153,FIND("º",E153)-1)),""))))</f>
        <v/>
      </c>
      <c r="O153" s="2">
        <f>IF(OR(F153="",G153=""),"",IF(G153&lt;='RETRATO 2027'!$K$5,"CONCLUÍDA",IF(F153&lt;='RETRATO 2027'!$K$5,"EM ANDAMENTO","A INICIAR")))</f>
        <v/>
      </c>
      <c r="R153" s="4" t="n"/>
      <c r="S153" s="4" t="n"/>
      <c r="T153" s="4" t="n"/>
      <c r="U153" s="4" t="n"/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IF(E154="","",IF(LEFT(E154,7)="SUBSOLO",-1,IF(LEFT(E154,6)="TÉRREO",0,IFERROR(VALUE(LEFT(E154,FIND("º",E154)-1)),""))))</f>
        <v/>
      </c>
      <c r="O154" s="2">
        <f>IF(OR(F154="",G154=""),"",IF(G154&lt;='RETRATO 2027'!$K$5,"CONCLUÍDA",IF(F154&lt;='RETRATO 2027'!$K$5,"EM ANDAMENTO","A INICIAR")))</f>
        <v/>
      </c>
      <c r="R154" s="4" t="n"/>
      <c r="S154" s="4" t="n"/>
      <c r="T154" s="4" t="n"/>
      <c r="U154" s="4" t="n"/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IF(E155="","",IF(LEFT(E155,7)="SUBSOLO",-1,IF(LEFT(E155,6)="TÉRREO",0,IFERROR(VALUE(LEFT(E155,FIND("º",E155)-1)),""))))</f>
        <v/>
      </c>
      <c r="O155" s="2">
        <f>IF(OR(F155="",G155=""),"",IF(G155&lt;='RETRATO 2027'!$K$5,"CONCLUÍDA",IF(F155&lt;='RETRATO 2027'!$K$5,"EM ANDAMENTO","A INICIAR")))</f>
        <v/>
      </c>
      <c r="R155" s="4" t="n"/>
      <c r="S155" s="4" t="n"/>
      <c r="T155" s="4" t="n"/>
      <c r="U155" s="4" t="n"/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IF(E156="","",IF(LEFT(E156,7)="SUBSOLO",-1,IF(LEFT(E156,6)="TÉRREO",0,IFERROR(VALUE(LEFT(E156,FIND("º",E156)-1)),""))))</f>
        <v/>
      </c>
      <c r="O156" s="2">
        <f>IF(OR(F156="",G156=""),"",IF(G156&lt;='RETRATO 2027'!$K$5,"CONCLUÍDA",IF(F156&lt;='RETRATO 2027'!$K$5,"EM ANDAMENTO","A INICIAR")))</f>
        <v/>
      </c>
      <c r="R156" s="4" t="n"/>
      <c r="S156" s="4" t="n"/>
      <c r="T156" s="4" t="n"/>
      <c r="U156" s="4" t="n"/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IF(E157="","",IF(LEFT(E157,7)="SUBSOLO",-1,IF(LEFT(E157,6)="TÉRREO",0,IFERROR(VALUE(LEFT(E157,FIND("º",E157)-1)),""))))</f>
        <v/>
      </c>
      <c r="O157" s="2">
        <f>IF(OR(F157="",G157=""),"",IF(G157&lt;='RETRATO 2027'!$K$5,"CONCLUÍDA",IF(F157&lt;='RETRATO 2027'!$K$5,"EM ANDAMENTO","A INICIAR")))</f>
        <v/>
      </c>
      <c r="R157" s="4" t="n"/>
      <c r="S157" s="4" t="n"/>
      <c r="T157" s="4" t="n"/>
      <c r="U157" s="4" t="n"/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IF(E158="","",IF(LEFT(E158,7)="SUBSOLO",-1,IF(LEFT(E158,6)="TÉRREO",0,IFERROR(VALUE(LEFT(E158,FIND("º",E158)-1)),""))))</f>
        <v/>
      </c>
      <c r="O158" s="2">
        <f>IF(OR(F158="",G158=""),"",IF(G158&lt;='RETRATO 2027'!$K$5,"CONCLUÍDA",IF(F158&lt;='RETRATO 2027'!$K$5,"EM ANDAMENTO","A INICIAR")))</f>
        <v/>
      </c>
      <c r="R158" s="4" t="n"/>
      <c r="S158" s="4" t="n"/>
      <c r="T158" s="4" t="n"/>
      <c r="U158" s="4" t="n"/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IF(E159="","",IF(LEFT(E159,7)="SUBSOLO",-1,IF(LEFT(E159,6)="TÉRREO",0,IFERROR(VALUE(LEFT(E159,FIND("º",E159)-1)),""))))</f>
        <v/>
      </c>
      <c r="O159" s="2">
        <f>IF(OR(F159="",G159=""),"",IF(G159&lt;='RETRATO 2027'!$K$5,"CONCLUÍDA",IF(F159&lt;='RETRATO 2027'!$K$5,"EM ANDAMENTO","A INICIAR")))</f>
        <v/>
      </c>
      <c r="R159" s="4" t="n"/>
      <c r="S159" s="4" t="n"/>
      <c r="T159" s="4" t="n"/>
      <c r="U159" s="4" t="n"/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IF(E160="","",IF(LEFT(E160,7)="SUBSOLO",-1,IF(LEFT(E160,6)="TÉRREO",0,IFERROR(VALUE(LEFT(E160,FIND("º",E160)-1)),""))))</f>
        <v/>
      </c>
      <c r="O160" s="2">
        <f>IF(OR(F160="",G160=""),"",IF(G160&lt;='RETRATO 2027'!$K$5,"CONCLUÍDA",IF(F160&lt;='RETRATO 2027'!$K$5,"EM ANDAMENTO","A INICIAR")))</f>
        <v/>
      </c>
      <c r="R160" s="4" t="n"/>
      <c r="S160" s="4" t="n"/>
      <c r="T160" s="4" t="n"/>
      <c r="U160" s="4" t="n"/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IF(E161="","",IF(LEFT(E161,7)="SUBSOLO",-1,IF(LEFT(E161,6)="TÉRREO",0,IFERROR(VALUE(LEFT(E161,FIND("º",E161)-1)),""))))</f>
        <v/>
      </c>
      <c r="O161" s="2">
        <f>IF(OR(F161="",G161=""),"",IF(G161&lt;='RETRATO 2027'!$K$5,"CONCLUÍDA",IF(F161&lt;='RETRATO 2027'!$K$5,"EM ANDAMENTO","A INICIAR")))</f>
        <v/>
      </c>
      <c r="R161" s="4" t="n"/>
      <c r="S161" s="4" t="n"/>
      <c r="T161" s="4" t="n"/>
      <c r="U161" s="4" t="n"/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IF(E162="","",IF(LEFT(E162,7)="SUBSOLO",-1,IF(LEFT(E162,6)="TÉRREO",0,IFERROR(VALUE(LEFT(E162,FIND("º",E162)-1)),""))))</f>
        <v/>
      </c>
      <c r="O162" s="2">
        <f>IF(OR(F162="",G162=""),"",IF(G162&lt;='RETRATO 2027'!$K$5,"CONCLUÍDA",IF(F162&lt;='RETRATO 2027'!$K$5,"EM ANDAMENTO","A INICIAR")))</f>
        <v/>
      </c>
      <c r="R162" s="4" t="n"/>
      <c r="S162" s="4" t="n"/>
      <c r="T162" s="4" t="n"/>
      <c r="U162" s="4" t="n"/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IF(E163="","",IF(LEFT(E163,7)="SUBSOLO",-1,IF(LEFT(E163,6)="TÉRREO",0,IFERROR(VALUE(LEFT(E163,FIND("º",E163)-1)),""))))</f>
        <v/>
      </c>
      <c r="O163" s="2">
        <f>IF(OR(F163="",G163=""),"",IF(G163&lt;='RETRATO 2027'!$K$5,"CONCLUÍDA",IF(F163&lt;='RETRATO 2027'!$K$5,"EM ANDAMENTO","A INICIAR")))</f>
        <v/>
      </c>
      <c r="R163" s="4" t="n"/>
      <c r="S163" s="4" t="n"/>
      <c r="T163" s="4" t="n"/>
      <c r="U163" s="4" t="n"/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IF(E164="","",IF(LEFT(E164,7)="SUBSOLO",-1,IF(LEFT(E164,6)="TÉRREO",0,IFERROR(VALUE(LEFT(E164,FIND("º",E164)-1)),""))))</f>
        <v/>
      </c>
      <c r="O164" s="2">
        <f>IF(OR(F164="",G164=""),"",IF(G164&lt;='RETRATO 2027'!$K$5,"CONCLUÍDA",IF(F164&lt;='RETRATO 2027'!$K$5,"EM ANDAMENTO","A INICIAR")))</f>
        <v/>
      </c>
      <c r="R164" s="4" t="n"/>
      <c r="S164" s="4" t="n"/>
      <c r="T164" s="4" t="n"/>
      <c r="U164" s="4" t="n"/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IF(E165="","",IF(LEFT(E165,7)="SUBSOLO",-1,IF(LEFT(E165,6)="TÉRREO",0,IFERROR(VALUE(LEFT(E165,FIND("º",E165)-1)),""))))</f>
        <v/>
      </c>
      <c r="O165" s="2">
        <f>IF(OR(F165="",G165=""),"",IF(G165&lt;='RETRATO 2027'!$K$5,"CONCLUÍDA",IF(F165&lt;='RETRATO 2027'!$K$5,"EM ANDAMENTO","A INICIAR")))</f>
        <v/>
      </c>
      <c r="R165" s="4" t="n"/>
      <c r="S165" s="4" t="n"/>
      <c r="T165" s="4" t="n"/>
      <c r="U165" s="4" t="n"/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IF(E166="","",IF(LEFT(E166,7)="SUBSOLO",-1,IF(LEFT(E166,6)="TÉRREO",0,IFERROR(VALUE(LEFT(E166,FIND("º",E166)-1)),""))))</f>
        <v/>
      </c>
      <c r="O166" s="2">
        <f>IF(OR(F166="",G166=""),"",IF(G166&lt;='RETRATO 2027'!$K$5,"CONCLUÍDA",IF(F166&lt;='RETRATO 2027'!$K$5,"EM ANDAMENTO","A INICIAR")))</f>
        <v/>
      </c>
      <c r="R166" s="4" t="n"/>
      <c r="S166" s="4" t="n"/>
      <c r="T166" s="4" t="n"/>
      <c r="U166" s="4" t="n"/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IF(E167="","",IF(LEFT(E167,7)="SUBSOLO",-1,IF(LEFT(E167,6)="TÉRREO",0,IFERROR(VALUE(LEFT(E167,FIND("º",E167)-1)),""))))</f>
        <v/>
      </c>
      <c r="O167" s="2">
        <f>IF(OR(F167="",G167=""),"",IF(G167&lt;='RETRATO 2027'!$K$5,"CONCLUÍDA",IF(F167&lt;='RETRATO 2027'!$K$5,"EM ANDAMENTO","A INICIAR")))</f>
        <v/>
      </c>
      <c r="R167" s="4" t="n"/>
      <c r="S167" s="4" t="n"/>
      <c r="T167" s="4" t="n"/>
      <c r="U167" s="4" t="n"/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IF(E168="","",IF(LEFT(E168,7)="SUBSOLO",-1,IF(LEFT(E168,6)="TÉRREO",0,IFERROR(VALUE(LEFT(E168,FIND("º",E168)-1)),""))))</f>
        <v/>
      </c>
      <c r="O168" s="2">
        <f>IF(OR(F168="",G168=""),"",IF(G168&lt;='RETRATO 2027'!$K$5,"CONCLUÍDA",IF(F168&lt;='RETRATO 2027'!$K$5,"EM ANDAMENTO","A INICIAR")))</f>
        <v/>
      </c>
      <c r="R168" s="4" t="n"/>
      <c r="S168" s="4" t="n"/>
      <c r="T168" s="4" t="n"/>
      <c r="U168" s="4" t="n"/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IF(E169="","",IF(LEFT(E169,7)="SUBSOLO",-1,IF(LEFT(E169,6)="TÉRREO",0,IFERROR(VALUE(LEFT(E169,FIND("º",E169)-1)),""))))</f>
        <v/>
      </c>
      <c r="O169" s="2">
        <f>IF(OR(F169="",G169=""),"",IF(G169&lt;='RETRATO 2027'!$K$5,"CONCLUÍDA",IF(F169&lt;='RETRATO 2027'!$K$5,"EM ANDAMENTO","A INICIAR")))</f>
        <v/>
      </c>
      <c r="R169" s="4" t="n"/>
      <c r="S169" s="4" t="n"/>
      <c r="T169" s="4" t="n"/>
      <c r="U169" s="4" t="n"/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IF(E170="","",IF(LEFT(E170,7)="SUBSOLO",-1,IF(LEFT(E170,6)="TÉRREO",0,IFERROR(VALUE(LEFT(E170,FIND("º",E170)-1)),""))))</f>
        <v/>
      </c>
      <c r="O170" s="2">
        <f>IF(OR(F170="",G170=""),"",IF(G170&lt;='RETRATO 2027'!$K$5,"CONCLUÍDA",IF(F170&lt;='RETRATO 2027'!$K$5,"EM ANDAMENTO","A INICIAR")))</f>
        <v/>
      </c>
      <c r="R170" s="4" t="n"/>
      <c r="S170" s="4" t="n"/>
      <c r="T170" s="4" t="n"/>
      <c r="U170" s="4" t="n"/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IF(E171="","",IF(LEFT(E171,7)="SUBSOLO",-1,IF(LEFT(E171,6)="TÉRREO",0,IFERROR(VALUE(LEFT(E171,FIND("º",E171)-1)),""))))</f>
        <v/>
      </c>
      <c r="O171" s="2">
        <f>IF(OR(F171="",G171=""),"",IF(G171&lt;='RETRATO 2027'!$K$5,"CONCLUÍDA",IF(F171&lt;='RETRATO 2027'!$K$5,"EM ANDAMENTO","A INICIAR")))</f>
        <v/>
      </c>
      <c r="R171" s="4" t="n"/>
      <c r="S171" s="4" t="n"/>
      <c r="T171" s="4" t="n"/>
      <c r="U171" s="4" t="n"/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IF(E172="","",IF(LEFT(E172,7)="SUBSOLO",-1,IF(LEFT(E172,6)="TÉRREO",0,IFERROR(VALUE(LEFT(E172,FIND("º",E172)-1)),""))))</f>
        <v/>
      </c>
      <c r="O172" s="2">
        <f>IF(OR(F172="",G172=""),"",IF(G172&lt;='RETRATO 2027'!$K$5,"CONCLUÍDA",IF(F172&lt;='RETRATO 2027'!$K$5,"EM ANDAMENTO","A INICIAR")))</f>
        <v/>
      </c>
      <c r="R172" s="4" t="n"/>
      <c r="S172" s="4" t="n"/>
      <c r="T172" s="4" t="n"/>
      <c r="U172" s="4" t="n"/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IF(E173="","",IF(LEFT(E173,7)="SUBSOLO",-1,IF(LEFT(E173,6)="TÉRREO",0,IFERROR(VALUE(LEFT(E173,FIND("º",E173)-1)),""))))</f>
        <v/>
      </c>
      <c r="O173" s="2">
        <f>IF(OR(F173="",G173=""),"",IF(G173&lt;='RETRATO 2027'!$K$5,"CONCLUÍDA",IF(F173&lt;='RETRATO 2027'!$K$5,"EM ANDAMENTO","A INICIAR")))</f>
        <v/>
      </c>
      <c r="R173" s="4" t="n"/>
      <c r="S173" s="4" t="n"/>
      <c r="T173" s="4" t="n"/>
      <c r="U173" s="4" t="n"/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IF(E174="","",IF(LEFT(E174,7)="SUBSOLO",-1,IF(LEFT(E174,6)="TÉRREO",0,IFERROR(VALUE(LEFT(E174,FIND("º",E174)-1)),""))))</f>
        <v/>
      </c>
      <c r="O174" s="2">
        <f>IF(OR(F174="",G174=""),"",IF(G174&lt;='RETRATO 2027'!$K$5,"CONCLUÍDA",IF(F174&lt;='RETRATO 2027'!$K$5,"EM ANDAMENTO","A INICIAR")))</f>
        <v/>
      </c>
      <c r="R174" s="4" t="n"/>
      <c r="S174" s="4" t="n"/>
      <c r="T174" s="4" t="n"/>
      <c r="U174" s="4" t="n"/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IF(E175="","",IF(LEFT(E175,7)="SUBSOLO",-1,IF(LEFT(E175,6)="TÉRREO",0,IFERROR(VALUE(LEFT(E175,FIND("º",E175)-1)),""))))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IF(E176="","",IF(LEFT(E176,7)="SUBSOLO",-1,IF(LEFT(E176,6)="TÉRREO",0,IFERROR(VALUE(LEFT(E176,FIND("º",E176)-1)),""))))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IF(E177="","",IF(LEFT(E177,7)="SUBSOLO",-1,IF(LEFT(E177,6)="TÉRREO",0,IFERROR(VALUE(LEFT(E177,FIND("º",E177)-1)),""))))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IF(E178="","",IF(LEFT(E178,7)="SUBSOLO",-1,IF(LEFT(E178,6)="TÉRREO",0,IFERROR(VALUE(LEFT(E178,FIND("º",E178)-1)),""))))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IF(E179="","",IF(LEFT(E179,7)="SUBSOLO",-1,IF(LEFT(E179,6)="TÉRREO",0,IFERROR(VALUE(LEFT(E179,FIND("º",E179)-1)),""))))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IF(E180="","",IF(LEFT(E180,7)="SUBSOLO",-1,IF(LEFT(E180,6)="TÉRREO",0,IFERROR(VALUE(LEFT(E180,FIND("º",E180)-1)),""))))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IF(E181="","",IF(LEFT(E181,7)="SUBSOLO",-1,IF(LEFT(E181,6)="TÉRREO",0,IFERROR(VALUE(LEFT(E181,FIND("º",E181)-1)),""))))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IF(E182="","",IF(LEFT(E182,7)="SUBSOLO",-1,IF(LEFT(E182,6)="TÉRREO",0,IFERROR(VALUE(LEFT(E182,FIND("º",E182)-1)),""))))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IF(E183="","",IF(LEFT(E183,7)="SUBSOLO",-1,IF(LEFT(E183,6)="TÉRREO",0,IFERROR(VALUE(LEFT(E183,FIND("º",E183)-1)),""))))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IF(E184="","",IF(LEFT(E184,7)="SUBSOLO",-1,IF(LEFT(E184,6)="TÉRREO",0,IFERROR(VALUE(LEFT(E184,FIND("º",E184)-1)),""))))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IF(E185="","",IF(LEFT(E185,7)="SUBSOLO",-1,IF(LEFT(E185,6)="TÉRREO",0,IFERROR(VALUE(LEFT(E185,FIND("º",E185)-1)),""))))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IF(E186="","",IF(LEFT(E186,7)="SUBSOLO",-1,IF(LEFT(E186,6)="TÉRREO",0,IFERROR(VALUE(LEFT(E186,FIND("º",E186)-1)),""))))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IF(E187="","",IF(LEFT(E187,7)="SUBSOLO",-1,IF(LEFT(E187,6)="TÉRREO",0,IFERROR(VALUE(LEFT(E187,FIND("º",E187)-1)),""))))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IF(E188="","",IF(LEFT(E188,7)="SUBSOLO",-1,IF(LEFT(E188,6)="TÉRREO",0,IFERROR(VALUE(LEFT(E188,FIND("º",E188)-1)),""))))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IF(E189="","",IF(LEFT(E189,7)="SUBSOLO",-1,IF(LEFT(E189,6)="TÉRREO",0,IFERROR(VALUE(LEFT(E189,FIND("º",E189)-1)),""))))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IF(E190="","",IF(LEFT(E190,7)="SUBSOLO",-1,IF(LEFT(E190,6)="TÉRREO",0,IFERROR(VALUE(LEFT(E190,FIND("º",E190)-1)),""))))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IF(E191="","",IF(LEFT(E191,7)="SUBSOLO",-1,IF(LEFT(E191,6)="TÉRREO",0,IFERROR(VALUE(LEFT(E191,FIND("º",E191)-1)),""))))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IF(E192="","",IF(LEFT(E192,7)="SUBSOLO",-1,IF(LEFT(E192,6)="TÉRREO",0,IFERROR(VALUE(LEFT(E192,FIND("º",E192)-1)),""))))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IF(E193="","",IF(LEFT(E193,7)="SUBSOLO",-1,IF(LEFT(E193,6)="TÉRREO",0,IFERROR(VALUE(LEFT(E193,FIND("º",E193)-1)),""))))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IF(E194="","",IF(LEFT(E194,7)="SUBSOLO",-1,IF(LEFT(E194,6)="TÉRREO",0,IFERROR(VALUE(LEFT(E194,FIND("º",E194)-1)),""))))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IF(E195="","",IF(LEFT(E195,7)="SUBSOLO",-1,IF(LEFT(E195,6)="TÉRREO",0,IFERROR(VALUE(LEFT(E195,FIND("º",E195)-1)),""))))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IF(E196="","",IF(LEFT(E196,7)="SUBSOLO",-1,IF(LEFT(E196,6)="TÉRREO",0,IFERROR(VALUE(LEFT(E196,FIND("º",E196)-1)),""))))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IF(E197="","",IF(LEFT(E197,7)="SUBSOLO",-1,IF(LEFT(E197,6)="TÉRREO",0,IFERROR(VALUE(LEFT(E197,FIND("º",E197)-1)),""))))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IF(E198="","",IF(LEFT(E198,7)="SUBSOLO",-1,IF(LEFT(E198,6)="TÉRREO",0,IFERROR(VALUE(LEFT(E198,FIND("º",E198)-1)),""))))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IF(E199="","",IF(LEFT(E199,7)="SUBSOLO",-1,IF(LEFT(E199,6)="TÉRREO",0,IFERROR(VALUE(LEFT(E199,FIND("º",E199)-1)),""))))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IF(E200="","",IF(LEFT(E200,7)="SUBSOLO",-1,IF(LEFT(E200,6)="TÉRREO",0,IFERROR(VALUE(LEFT(E200,FIND("º",E200)-1)),""))))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IF(E201="","",IF(LEFT(E201,7)="SUBSOLO",-1,IF(LEFT(E201,6)="TÉRREO",0,IFERROR(VALUE(LEFT(E201,FIND("º",E201)-1)),""))))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IF(E202="","",IF(LEFT(E202,7)="SUBSOLO",-1,IF(LEFT(E202,6)="TÉRREO",0,IFERROR(VALUE(LEFT(E202,FIND("º",E202)-1)),""))))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IF(E203="","",IF(LEFT(E203,7)="SUBSOLO",-1,IF(LEFT(E203,6)="TÉRREO",0,IFERROR(VALUE(LEFT(E203,FIND("º",E203)-1)),""))))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IF(E204="","",IF(LEFT(E204,7)="SUBSOLO",-1,IF(LEFT(E204,6)="TÉRREO",0,IFERROR(VALUE(LEFT(E204,FIND("º",E204)-1)),""))))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IF(E205="","",IF(LEFT(E205,7)="SUBSOLO",-1,IF(LEFT(E205,6)="TÉRREO",0,IFERROR(VALUE(LEFT(E205,FIND("º",E205)-1)),""))))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IF(E206="","",IF(LEFT(E206,7)="SUBSOLO",-1,IF(LEFT(E206,6)="TÉRREO",0,IFERROR(VALUE(LEFT(E206,FIND("º",E206)-1)),""))))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IF(E207="","",IF(LEFT(E207,7)="SUBSOLO",-1,IF(LEFT(E207,6)="TÉRREO",0,IFERROR(VALUE(LEFT(E207,FIND("º",E207)-1)),""))))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IF(E208="","",IF(LEFT(E208,7)="SUBSOLO",-1,IF(LEFT(E208,6)="TÉRREO",0,IFERROR(VALUE(LEFT(E208,FIND("º",E208)-1)),""))))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IF(E209="","",IF(LEFT(E209,7)="SUBSOLO",-1,IF(LEFT(E209,6)="TÉRREO",0,IFERROR(VALUE(LEFT(E209,FIND("º",E209)-1)),""))))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IF(E210="","",IF(LEFT(E210,7)="SUBSOLO",-1,IF(LEFT(E210,6)="TÉRREO",0,IFERROR(VALUE(LEFT(E210,FIND("º",E210)-1)),""))))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IF(E211="","",IF(LEFT(E211,7)="SUBSOLO",-1,IF(LEFT(E211,6)="TÉRREO",0,IFERROR(VALUE(LEFT(E211,FIND("º",E211)-1)),""))))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IF(E212="","",IF(LEFT(E212,7)="SUBSOLO",-1,IF(LEFT(E212,6)="TÉRREO",0,IFERROR(VALUE(LEFT(E212,FIND("º",E212)-1)),""))))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IF(E213="","",IF(LEFT(E213,7)="SUBSOLO",-1,IF(LEFT(E213,6)="TÉRREO",0,IFERROR(VALUE(LEFT(E213,FIND("º",E213)-1)),""))))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IF(E214="","",IF(LEFT(E214,7)="SUBSOLO",-1,IF(LEFT(E214,6)="TÉRREO",0,IFERROR(VALUE(LEFT(E214,FIND("º",E214)-1)),""))))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IF(E215="","",IF(LEFT(E215,7)="SUBSOLO",-1,IF(LEFT(E215,6)="TÉRREO",0,IFERROR(VALUE(LEFT(E215,FIND("º",E215)-1)),""))))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IF(E216="","",IF(LEFT(E216,7)="SUBSOLO",-1,IF(LEFT(E216,6)="TÉRREO",0,IFERROR(VALUE(LEFT(E216,FIND("º",E216)-1)),""))))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IF(E217="","",IF(LEFT(E217,7)="SUBSOLO",-1,IF(LEFT(E217,6)="TÉRREO",0,IFERROR(VALUE(LEFT(E217,FIND("º",E217)-1)),""))))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IF(E218="","",IF(LEFT(E218,7)="SUBSOLO",-1,IF(LEFT(E218,6)="TÉRREO",0,IFERROR(VALUE(LEFT(E218,FIND("º",E218)-1)),""))))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IF(E219="","",IF(LEFT(E219,7)="SUBSOLO",-1,IF(LEFT(E219,6)="TÉRREO",0,IFERROR(VALUE(LEFT(E219,FIND("º",E219)-1)),""))))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IF(E220="","",IF(LEFT(E220,7)="SUBSOLO",-1,IF(LEFT(E220,6)="TÉRREO",0,IFERROR(VALUE(LEFT(E220,FIND("º",E220)-1)),""))))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IF(E221="","",IF(LEFT(E221,7)="SUBSOLO",-1,IF(LEFT(E221,6)="TÉRREO",0,IFERROR(VALUE(LEFT(E221,FIND("º",E221)-1)),""))))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IF(E222="","",IF(LEFT(E222,7)="SUBSOLO",-1,IF(LEFT(E222,6)="TÉRREO",0,IFERROR(VALUE(LEFT(E222,FIND("º",E222)-1)),""))))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IF(E223="","",IF(LEFT(E223,7)="SUBSOLO",-1,IF(LEFT(E223,6)="TÉRREO",0,IFERROR(VALUE(LEFT(E223,FIND("º",E223)-1)),""))))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IF(E224="","",IF(LEFT(E224,7)="SUBSOLO",-1,IF(LEFT(E224,6)="TÉRREO",0,IFERROR(VALUE(LEFT(E224,FIND("º",E224)-1)),""))))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IF(E225="","",IF(LEFT(E225,7)="SUBSOLO",-1,IF(LEFT(E225,6)="TÉRREO",0,IFERROR(VALUE(LEFT(E225,FIND("º",E225)-1)),""))))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IF(E226="","",IF(LEFT(E226,7)="SUBSOLO",-1,IF(LEFT(E226,6)="TÉRREO",0,IFERROR(VALUE(LEFT(E226,FIND("º",E226)-1)),""))))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IF(E227="","",IF(LEFT(E227,7)="SUBSOLO",-1,IF(LEFT(E227,6)="TÉRREO",0,IFERROR(VALUE(LEFT(E227,FIND("º",E227)-1)),""))))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IF(E228="","",IF(LEFT(E228,7)="SUBSOLO",-1,IF(LEFT(E228,6)="TÉRREO",0,IFERROR(VALUE(LEFT(E228,FIND("º",E228)-1)),""))))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IF(E229="","",IF(LEFT(E229,7)="SUBSOLO",-1,IF(LEFT(E229,6)="TÉRREO",0,IFERROR(VALUE(LEFT(E229,FIND("º",E229)-1)),""))))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IF(E230="","",IF(LEFT(E230,7)="SUBSOLO",-1,IF(LEFT(E230,6)="TÉRREO",0,IFERROR(VALUE(LEFT(E230,FIND("º",E230)-1)),""))))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IF(E231="","",IF(LEFT(E231,7)="SUBSOLO",-1,IF(LEFT(E231,6)="TÉRREO",0,IFERROR(VALUE(LEFT(E231,FIND("º",E231)-1)),""))))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IF(E232="","",IF(LEFT(E232,7)="SUBSOLO",-1,IF(LEFT(E232,6)="TÉRREO",0,IFERROR(VALUE(LEFT(E232,FIND("º",E232)-1)),""))))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IF(E233="","",IF(LEFT(E233,7)="SUBSOLO",-1,IF(LEFT(E233,6)="TÉRREO",0,IFERROR(VALUE(LEFT(E233,FIND("º",E233)-1)),""))))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IF(E234="","",IF(LEFT(E234,7)="SUBSOLO",-1,IF(LEFT(E234,6)="TÉRREO",0,IFERROR(VALUE(LEFT(E234,FIND("º",E234)-1)),""))))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IF(E235="","",IF(LEFT(E235,7)="SUBSOLO",-1,IF(LEFT(E235,6)="TÉRREO",0,IFERROR(VALUE(LEFT(E235,FIND("º",E235)-1)),""))))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IF(E236="","",IF(LEFT(E236,7)="SUBSOLO",-1,IF(LEFT(E236,6)="TÉRREO",0,IFERROR(VALUE(LEFT(E236,FIND("º",E236)-1)),""))))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IF(E237="","",IF(LEFT(E237,7)="SUBSOLO",-1,IF(LEFT(E237,6)="TÉRREO",0,IFERROR(VALUE(LEFT(E237,FIND("º",E237)-1)),""))))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IF(E238="","",IF(LEFT(E238,7)="SUBSOLO",-1,IF(LEFT(E238,6)="TÉRREO",0,IFERROR(VALUE(LEFT(E238,FIND("º",E238)-1)),""))))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IF(E239="","",IF(LEFT(E239,7)="SUBSOLO",-1,IF(LEFT(E239,6)="TÉRREO",0,IFERROR(VALUE(LEFT(E239,FIND("º",E239)-1)),""))))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IF(E240="","",IF(LEFT(E240,7)="SUBSOLO",-1,IF(LEFT(E240,6)="TÉRREO",0,IFERROR(VALUE(LEFT(E240,FIND("º",E240)-1)),""))))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IF(E241="","",IF(LEFT(E241,7)="SUBSOLO",-1,IF(LEFT(E241,6)="TÉRREO",0,IFERROR(VALUE(LEFT(E241,FIND("º",E241)-1)),""))))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IF(E242="","",IF(LEFT(E242,7)="SUBSOLO",-1,IF(LEFT(E242,6)="TÉRREO",0,IFERROR(VALUE(LEFT(E242,FIND("º",E242)-1)),""))))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IF(E243="","",IF(LEFT(E243,7)="SUBSOLO",-1,IF(LEFT(E243,6)="TÉRREO",0,IFERROR(VALUE(LEFT(E243,FIND("º",E243)-1)),""))))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IF(E244="","",IF(LEFT(E244,7)="SUBSOLO",-1,IF(LEFT(E244,6)="TÉRREO",0,IFERROR(VALUE(LEFT(E244,FIND("º",E244)-1)),""))))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IF(E245="","",IF(LEFT(E245,7)="SUBSOLO",-1,IF(LEFT(E245,6)="TÉRREO",0,IFERROR(VALUE(LEFT(E245,FIND("º",E245)-1)),""))))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IF(E246="","",IF(LEFT(E246,7)="SUBSOLO",-1,IF(LEFT(E246,6)="TÉRREO",0,IFERROR(VALUE(LEFT(E246,FIND("º",E246)-1)),""))))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IF(E247="","",IF(LEFT(E247,7)="SUBSOLO",-1,IF(LEFT(E247,6)="TÉRREO",0,IFERROR(VALUE(LEFT(E247,FIND("º",E247)-1)),""))))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IF(E248="","",IF(LEFT(E248,7)="SUBSOLO",-1,IF(LEFT(E248,6)="TÉRREO",0,IFERROR(VALUE(LEFT(E248,FIND("º",E248)-1)),""))))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IF(E249="","",IF(LEFT(E249,7)="SUBSOLO",-1,IF(LEFT(E249,6)="TÉRREO",0,IFERROR(VALUE(LEFT(E249,FIND("º",E249)-1)),""))))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IF(E250="","",IF(LEFT(E250,7)="SUBSOLO",-1,IF(LEFT(E250,6)="TÉRREO",0,IFERROR(VALUE(LEFT(E250,FIND("º",E250)-1)),""))))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IF(E251="","",IF(LEFT(E251,7)="SUBSOLO",-1,IF(LEFT(E251,6)="TÉRREO",0,IFERROR(VALUE(LEFT(E251,FIND("º",E251)-1)),""))))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IF(E252="","",IF(LEFT(E252,7)="SUBSOLO",-1,IF(LEFT(E252,6)="TÉRREO",0,IFERROR(VALUE(LEFT(E252,FIND("º",E252)-1)),""))))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IF(E253="","",IF(LEFT(E253,7)="SUBSOLO",-1,IF(LEFT(E253,6)="TÉRREO",0,IFERROR(VALUE(LEFT(E253,FIND("º",E253)-1)),""))))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IF(E254="","",IF(LEFT(E254,7)="SUBSOLO",-1,IF(LEFT(E254,6)="TÉRREO",0,IFERROR(VALUE(LEFT(E254,FIND("º",E254)-1)),""))))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IF(E255="","",IF(LEFT(E255,7)="SUBSOLO",-1,IF(LEFT(E255,6)="TÉRREO",0,IFERROR(VALUE(LEFT(E255,FIND("º",E255)-1)),""))))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IF(E256="","",IF(LEFT(E256,7)="SUBSOLO",-1,IF(LEFT(E256,6)="TÉRREO",0,IFERROR(VALUE(LEFT(E256,FIND("º",E256)-1)),""))))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IF(E257="","",IF(LEFT(E257,7)="SUBSOLO",-1,IF(LEFT(E257,6)="TÉRREO",0,IFERROR(VALUE(LEFT(E257,FIND("º",E257)-1)),""))))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IF(E258="","",IF(LEFT(E258,7)="SUBSOLO",-1,IF(LEFT(E258,6)="TÉRREO",0,IFERROR(VALUE(LEFT(E258,FIND("º",E258)-1)),""))))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IF(E259="","",IF(LEFT(E259,7)="SUBSOLO",-1,IF(LEFT(E259,6)="TÉRREO",0,IFERROR(VALUE(LEFT(E259,FIND("º",E259)-1)),""))))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IF(E260="","",IF(LEFT(E260,7)="SUBSOLO",-1,IF(LEFT(E260,6)="TÉRREO",0,IFERROR(VALUE(LEFT(E260,FIND("º",E260)-1)),""))))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IF(E261="","",IF(LEFT(E261,7)="SUBSOLO",-1,IF(LEFT(E261,6)="TÉRREO",0,IFERROR(VALUE(LEFT(E261,FIND("º",E261)-1)),""))))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IF(E262="","",IF(LEFT(E262,7)="SUBSOLO",-1,IF(LEFT(E262,6)="TÉRREO",0,IFERROR(VALUE(LEFT(E262,FIND("º",E262)-1)),""))))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IF(E263="","",IF(LEFT(E263,7)="SUBSOLO",-1,IF(LEFT(E263,6)="TÉRREO",0,IFERROR(VALUE(LEFT(E263,FIND("º",E263)-1)),""))))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IF(E264="","",IF(LEFT(E264,7)="SUBSOLO",-1,IF(LEFT(E264,6)="TÉRREO",0,IFERROR(VALUE(LEFT(E264,FIND("º",E264)-1)),""))))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IF(E265="","",IF(LEFT(E265,7)="SUBSOLO",-1,IF(LEFT(E265,6)="TÉRREO",0,IFERROR(VALUE(LEFT(E265,FIND("º",E265)-1)),""))))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IF(E266="","",IF(LEFT(E266,7)="SUBSOLO",-1,IF(LEFT(E266,6)="TÉRREO",0,IFERROR(VALUE(LEFT(E266,FIND("º",E266)-1)),""))))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IF(E267="","",IF(LEFT(E267,7)="SUBSOLO",-1,IF(LEFT(E267,6)="TÉRREO",0,IFERROR(VALUE(LEFT(E267,FIND("º",E267)-1)),""))))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IF(E268="","",IF(LEFT(E268,7)="SUBSOLO",-1,IF(LEFT(E268,6)="TÉRREO",0,IFERROR(VALUE(LEFT(E268,FIND("º",E268)-1)),""))))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IF(E269="","",IF(LEFT(E269,7)="SUBSOLO",-1,IF(LEFT(E269,6)="TÉRREO",0,IFERROR(VALUE(LEFT(E269,FIND("º",E269)-1)),""))))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IF(E270="","",IF(LEFT(E270,7)="SUBSOLO",-1,IF(LEFT(E270,6)="TÉRREO",0,IFERROR(VALUE(LEFT(E270,FIND("º",E270)-1)),""))))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IF(E271="","",IF(LEFT(E271,7)="SUBSOLO",-1,IF(LEFT(E271,6)="TÉRREO",0,IFERROR(VALUE(LEFT(E271,FIND("º",E271)-1)),""))))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IF(E272="","",IF(LEFT(E272,7)="SUBSOLO",-1,IF(LEFT(E272,6)="TÉRREO",0,IFERROR(VALUE(LEFT(E272,FIND("º",E272)-1)),""))))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IF(E273="","",IF(LEFT(E273,7)="SUBSOLO",-1,IF(LEFT(E273,6)="TÉRREO",0,IFERROR(VALUE(LEFT(E273,FIND("º",E273)-1)),""))))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IF(E274="","",IF(LEFT(E274,7)="SUBSOLO",-1,IF(LEFT(E274,6)="TÉRREO",0,IFERROR(VALUE(LEFT(E274,FIND("º",E274)-1)),""))))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IF(E275="","",IF(LEFT(E275,7)="SUBSOLO",-1,IF(LEFT(E275,6)="TÉRREO",0,IFERROR(VALUE(LEFT(E275,FIND("º",E275)-1)),""))))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IF(E276="","",IF(LEFT(E276,7)="SUBSOLO",-1,IF(LEFT(E276,6)="TÉRREO",0,IFERROR(VALUE(LEFT(E276,FIND("º",E276)-1)),""))))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IF(E277="","",IF(LEFT(E277,7)="SUBSOLO",-1,IF(LEFT(E277,6)="TÉRREO",0,IFERROR(VALUE(LEFT(E277,FIND("º",E277)-1)),""))))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IF(E278="","",IF(LEFT(E278,7)="SUBSOLO",-1,IF(LEFT(E278,6)="TÉRREO",0,IFERROR(VALUE(LEFT(E278,FIND("º",E278)-1)),""))))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IF(E279="","",IF(LEFT(E279,7)="SUBSOLO",-1,IF(LEFT(E279,6)="TÉRREO",0,IFERROR(VALUE(LEFT(E279,FIND("º",E279)-1)),""))))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IF(E280="","",IF(LEFT(E280,7)="SUBSOLO",-1,IF(LEFT(E280,6)="TÉRREO",0,IFERROR(VALUE(LEFT(E280,FIND("º",E280)-1)),""))))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IF(E281="","",IF(LEFT(E281,7)="SUBSOLO",-1,IF(LEFT(E281,6)="TÉRREO",0,IFERROR(VALUE(LEFT(E281,FIND("º",E281)-1)),""))))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IF(E282="","",IF(LEFT(E282,7)="SUBSOLO",-1,IF(LEFT(E282,6)="TÉRREO",0,IFERROR(VALUE(LEFT(E282,FIND("º",E282)-1)),""))))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IF(E283="","",IF(LEFT(E283,7)="SUBSOLO",-1,IF(LEFT(E283,6)="TÉRREO",0,IFERROR(VALUE(LEFT(E283,FIND("º",E283)-1)),""))))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IF(E284="","",IF(LEFT(E284,7)="SUBSOLO",-1,IF(LEFT(E284,6)="TÉRREO",0,IFERROR(VALUE(LEFT(E284,FIND("º",E284)-1)),""))))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IF(E285="","",IF(LEFT(E285,7)="SUBSOLO",-1,IF(LEFT(E285,6)="TÉRREO",0,IFERROR(VALUE(LEFT(E285,FIND("º",E285)-1)),""))))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IF(E286="","",IF(LEFT(E286,7)="SUBSOLO",-1,IF(LEFT(E286,6)="TÉRREO",0,IFERROR(VALUE(LEFT(E286,FIND("º",E286)-1)),""))))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IF(E287="","",IF(LEFT(E287,7)="SUBSOLO",-1,IF(LEFT(E287,6)="TÉRREO",0,IFERROR(VALUE(LEFT(E287,FIND("º",E287)-1)),""))))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IF(E288="","",IF(LEFT(E288,7)="SUBSOLO",-1,IF(LEFT(E288,6)="TÉRREO",0,IFERROR(VALUE(LEFT(E288,FIND("º",E288)-1)),""))))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IF(E289="","",IF(LEFT(E289,7)="SUBSOLO",-1,IF(LEFT(E289,6)="TÉRREO",0,IFERROR(VALUE(LEFT(E289,FIND("º",E289)-1)),""))))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IF(E290="","",IF(LEFT(E290,7)="SUBSOLO",-1,IF(LEFT(E290,6)="TÉRREO",0,IFERROR(VALUE(LEFT(E290,FIND("º",E290)-1)),""))))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IF(E291="","",IF(LEFT(E291,7)="SUBSOLO",-1,IF(LEFT(E291,6)="TÉRREO",0,IFERROR(VALUE(LEFT(E291,FIND("º",E291)-1)),""))))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IF(E292="","",IF(LEFT(E292,7)="SUBSOLO",-1,IF(LEFT(E292,6)="TÉRREO",0,IFERROR(VALUE(LEFT(E292,FIND("º",E292)-1)),""))))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IF(E293="","",IF(LEFT(E293,7)="SUBSOLO",-1,IF(LEFT(E293,6)="TÉRREO",0,IFERROR(VALUE(LEFT(E293,FIND("º",E293)-1)),""))))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IF(E294="","",IF(LEFT(E294,7)="SUBSOLO",-1,IF(LEFT(E294,6)="TÉRREO",0,IFERROR(VALUE(LEFT(E294,FIND("º",E294)-1)),""))))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IF(E295="","",IF(LEFT(E295,7)="SUBSOLO",-1,IF(LEFT(E295,6)="TÉRREO",0,IFERROR(VALUE(LEFT(E295,FIND("º",E295)-1)),""))))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IF(E296="","",IF(LEFT(E296,7)="SUBSOLO",-1,IF(LEFT(E296,6)="TÉRREO",0,IFERROR(VALUE(LEFT(E296,FIND("º",E296)-1)),""))))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IF(E297="","",IF(LEFT(E297,7)="SUBSOLO",-1,IF(LEFT(E297,6)="TÉRREO",0,IFERROR(VALUE(LEFT(E297,FIND("º",E297)-1)),""))))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IF(E298="","",IF(LEFT(E298,7)="SUBSOLO",-1,IF(LEFT(E298,6)="TÉRREO",0,IFERROR(VALUE(LEFT(E298,FIND("º",E298)-1)),""))))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IF(E299="","",IF(LEFT(E299,7)="SUBSOLO",-1,IF(LEFT(E299,6)="TÉRREO",0,IFERROR(VALUE(LEFT(E299,FIND("º",E299)-1)),""))))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IF(E300="","",IF(LEFT(E300,7)="SUBSOLO",-1,IF(LEFT(E300,6)="TÉRREO",0,IFERROR(VALUE(LEFT(E300,FIND("º",E300)-1)),""))))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IF(E301="","",IF(LEFT(E301,7)="SUBSOLO",-1,IF(LEFT(E301,6)="TÉRREO",0,IFERROR(VALUE(LEFT(E301,FIND("º",E301)-1)),""))))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IF(E302="","",IF(LEFT(E302,7)="SUBSOLO",-1,IF(LEFT(E302,6)="TÉRREO",0,IFERROR(VALUE(LEFT(E302,FIND("º",E302)-1)),""))))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IF(E303="","",IF(LEFT(E303,7)="SUBSOLO",-1,IF(LEFT(E303,6)="TÉRREO",0,IFERROR(VALUE(LEFT(E303,FIND("º",E303)-1)),""))))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IF(E304="","",IF(LEFT(E304,7)="SUBSOLO",-1,IF(LEFT(E304,6)="TÉRREO",0,IFERROR(VALUE(LEFT(E304,FIND("º",E304)-1)),""))))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IF(E305="","",IF(LEFT(E305,7)="SUBSOLO",-1,IF(LEFT(E305,6)="TÉRREO",0,IFERROR(VALUE(LEFT(E305,FIND("º",E305)-1)),""))))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IF(E306="","",IF(LEFT(E306,7)="SUBSOLO",-1,IF(LEFT(E306,6)="TÉRREO",0,IFERROR(VALUE(LEFT(E306,FIND("º",E306)-1)),""))))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IF(E307="","",IF(LEFT(E307,7)="SUBSOLO",-1,IF(LEFT(E307,6)="TÉRREO",0,IFERROR(VALUE(LEFT(E307,FIND("º",E307)-1)),""))))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IF(E308="","",IF(LEFT(E308,7)="SUBSOLO",-1,IF(LEFT(E308,6)="TÉRREO",0,IFERROR(VALUE(LEFT(E308,FIND("º",E308)-1)),""))))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IF(E309="","",IF(LEFT(E309,7)="SUBSOLO",-1,IF(LEFT(E309,6)="TÉRREO",0,IFERROR(VALUE(LEFT(E309,FIND("º",E309)-1)),""))))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IF(E310="","",IF(LEFT(E310,7)="SUBSOLO",-1,IF(LEFT(E310,6)="TÉRREO",0,IFERROR(VALUE(LEFT(E310,FIND("º",E310)-1)),""))))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IF(E311="","",IF(LEFT(E311,7)="SUBSOLO",-1,IF(LEFT(E311,6)="TÉRREO",0,IFERROR(VALUE(LEFT(E311,FIND("º",E311)-1)),""))))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IF(E312="","",IF(LEFT(E312,7)="SUBSOLO",-1,IF(LEFT(E312,6)="TÉRREO",0,IFERROR(VALUE(LEFT(E312,FIND("º",E312)-1)),""))))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IF(E313="","",IF(LEFT(E313,7)="SUBSOLO",-1,IF(LEFT(E313,6)="TÉRREO",0,IFERROR(VALUE(LEFT(E313,FIND("º",E313)-1)),""))))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IF(E314="","",IF(LEFT(E314,7)="SUBSOLO",-1,IF(LEFT(E314,6)="TÉRREO",0,IFERROR(VALUE(LEFT(E314,FIND("º",E314)-1)),""))))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IF(E315="","",IF(LEFT(E315,7)="SUBSOLO",-1,IF(LEFT(E315,6)="TÉRREO",0,IFERROR(VALUE(LEFT(E315,FIND("º",E315)-1)),""))))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IF(E316="","",IF(LEFT(E316,7)="SUBSOLO",-1,IF(LEFT(E316,6)="TÉRREO",0,IFERROR(VALUE(LEFT(E316,FIND("º",E316)-1)),""))))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IF(E317="","",IF(LEFT(E317,7)="SUBSOLO",-1,IF(LEFT(E317,6)="TÉRREO",0,IFERROR(VALUE(LEFT(E317,FIND("º",E317)-1)),""))))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IF(E318="","",IF(LEFT(E318,7)="SUBSOLO",-1,IF(LEFT(E318,6)="TÉRREO",0,IFERROR(VALUE(LEFT(E318,FIND("º",E318)-1)),""))))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IF(E319="","",IF(LEFT(E319,7)="SUBSOLO",-1,IF(LEFT(E319,6)="TÉRREO",0,IFERROR(VALUE(LEFT(E319,FIND("º",E319)-1)),""))))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IF(E320="","",IF(LEFT(E320,7)="SUBSOLO",-1,IF(LEFT(E320,6)="TÉRREO",0,IFERROR(VALUE(LEFT(E320,FIND("º",E320)-1)),""))))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IF(E321="","",IF(LEFT(E321,7)="SUBSOLO",-1,IF(LEFT(E321,6)="TÉRREO",0,IFERROR(VALUE(LEFT(E321,FIND("º",E321)-1)),""))))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IF(E322="","",IF(LEFT(E322,7)="SUBSOLO",-1,IF(LEFT(E322,6)="TÉRREO",0,IFERROR(VALUE(LEFT(E322,FIND("º",E322)-1)),""))))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IF(E323="","",IF(LEFT(E323,7)="SUBSOLO",-1,IF(LEFT(E323,6)="TÉRREO",0,IFERROR(VALUE(LEFT(E323,FIND("º",E323)-1)),""))))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IF(E324="","",IF(LEFT(E324,7)="SUBSOLO",-1,IF(LEFT(E324,6)="TÉRREO",0,IFERROR(VALUE(LEFT(E324,FIND("º",E324)-1)),""))))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IF(E325="","",IF(LEFT(E325,7)="SUBSOLO",-1,IF(LEFT(E325,6)="TÉRREO",0,IFERROR(VALUE(LEFT(E325,FIND("º",E325)-1)),""))))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IF(E326="","",IF(LEFT(E326,7)="SUBSOLO",-1,IF(LEFT(E326,6)="TÉRREO",0,IFERROR(VALUE(LEFT(E326,FIND("º",E326)-1)),""))))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IF(E327="","",IF(LEFT(E327,7)="SUBSOLO",-1,IF(LEFT(E327,6)="TÉRREO",0,IFERROR(VALUE(LEFT(E327,FIND("º",E327)-1)),""))))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IF(E328="","",IF(LEFT(E328,7)="SUBSOLO",-1,IF(LEFT(E328,6)="TÉRREO",0,IFERROR(VALUE(LEFT(E328,FIND("º",E328)-1)),""))))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IF(E329="","",IF(LEFT(E329,7)="SUBSOLO",-1,IF(LEFT(E329,6)="TÉRREO",0,IFERROR(VALUE(LEFT(E329,FIND("º",E329)-1)),""))))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IF(E330="","",IF(LEFT(E330,7)="SUBSOLO",-1,IF(LEFT(E330,6)="TÉRREO",0,IFERROR(VALUE(LEFT(E330,FIND("º",E330)-1)),""))))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IF(E331="","",IF(LEFT(E331,7)="SUBSOLO",-1,IF(LEFT(E331,6)="TÉRREO",0,IFERROR(VALUE(LEFT(E331,FIND("º",E331)-1)),""))))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IF(E332="","",IF(LEFT(E332,7)="SUBSOLO",-1,IF(LEFT(E332,6)="TÉRREO",0,IFERROR(VALUE(LEFT(E332,FIND("º",E332)-1)),""))))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IF(E333="","",IF(LEFT(E333,7)="SUBSOLO",-1,IF(LEFT(E333,6)="TÉRREO",0,IFERROR(VALUE(LEFT(E333,FIND("º",E333)-1)),""))))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IF(E334="","",IF(LEFT(E334,7)="SUBSOLO",-1,IF(LEFT(E334,6)="TÉRREO",0,IFERROR(VALUE(LEFT(E334,FIND("º",E334)-1)),""))))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IF(E335="","",IF(LEFT(E335,7)="SUBSOLO",-1,IF(LEFT(E335,6)="TÉRREO",0,IFERROR(VALUE(LEFT(E335,FIND("º",E335)-1)),""))))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IF(E336="","",IF(LEFT(E336,7)="SUBSOLO",-1,IF(LEFT(E336,6)="TÉRREO",0,IFERROR(VALUE(LEFT(E336,FIND("º",E336)-1)),""))))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IF(E337="","",IF(LEFT(E337,7)="SUBSOLO",-1,IF(LEFT(E337,6)="TÉRREO",0,IFERROR(VALUE(LEFT(E337,FIND("º",E337)-1)),""))))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IF(E338="","",IF(LEFT(E338,7)="SUBSOLO",-1,IF(LEFT(E338,6)="TÉRREO",0,IFERROR(VALUE(LEFT(E338,FIND("º",E338)-1)),""))))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IF(E339="","",IF(LEFT(E339,7)="SUBSOLO",-1,IF(LEFT(E339,6)="TÉRREO",0,IFERROR(VALUE(LEFT(E339,FIND("º",E339)-1)),""))))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IF(E340="","",IF(LEFT(E340,7)="SUBSOLO",-1,IF(LEFT(E340,6)="TÉRREO",0,IFERROR(VALUE(LEFT(E340,FIND("º",E340)-1)),""))))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IF(E341="","",IF(LEFT(E341,7)="SUBSOLO",-1,IF(LEFT(E341,6)="TÉRREO",0,IFERROR(VALUE(LEFT(E341,FIND("º",E341)-1)),""))))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IF(E342="","",IF(LEFT(E342,7)="SUBSOLO",-1,IF(LEFT(E342,6)="TÉRREO",0,IFERROR(VALUE(LEFT(E342,FIND("º",E342)-1)),""))))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IF(E343="","",IF(LEFT(E343,7)="SUBSOLO",-1,IF(LEFT(E343,6)="TÉRREO",0,IFERROR(VALUE(LEFT(E343,FIND("º",E343)-1)),""))))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IF(E344="","",IF(LEFT(E344,7)="SUBSOLO",-1,IF(LEFT(E344,6)="TÉRREO",0,IFERROR(VALUE(LEFT(E344,FIND("º",E344)-1)),""))))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IF(E345="","",IF(LEFT(E345,7)="SUBSOLO",-1,IF(LEFT(E345,6)="TÉRREO",0,IFERROR(VALUE(LEFT(E345,FIND("º",E345)-1)),""))))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IF(E346="","",IF(LEFT(E346,7)="SUBSOLO",-1,IF(LEFT(E346,6)="TÉRREO",0,IFERROR(VALUE(LEFT(E346,FIND("º",E346)-1)),""))))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IF(E347="","",IF(LEFT(E347,7)="SUBSOLO",-1,IF(LEFT(E347,6)="TÉRREO",0,IFERROR(VALUE(LEFT(E347,FIND("º",E347)-1)),""))))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IF(E348="","",IF(LEFT(E348,7)="SUBSOLO",-1,IF(LEFT(E348,6)="TÉRREO",0,IFERROR(VALUE(LEFT(E348,FIND("º",E348)-1)),""))))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IF(E349="","",IF(LEFT(E349,7)="SUBSOLO",-1,IF(LEFT(E349,6)="TÉRREO",0,IFERROR(VALUE(LEFT(E349,FIND("º",E349)-1)),""))))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IF(E350="","",IF(LEFT(E350,7)="SUBSOLO",-1,IF(LEFT(E350,6)="TÉRREO",0,IFERROR(VALUE(LEFT(E350,FIND("º",E350)-1)),""))))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IF(E351="","",IF(LEFT(E351,7)="SUBSOLO",-1,IF(LEFT(E351,6)="TÉRREO",0,IFERROR(VALUE(LEFT(E351,FIND("º",E351)-1)),""))))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IF(E352="","",IF(LEFT(E352,7)="SUBSOLO",-1,IF(LEFT(E352,6)="TÉRREO",0,IFERROR(VALUE(LEFT(E352,FIND("º",E352)-1)),""))))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IF(E353="","",IF(LEFT(E353,7)="SUBSOLO",-1,IF(LEFT(E353,6)="TÉRREO",0,IFERROR(VALUE(LEFT(E353,FIND("º",E353)-1)),""))))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IF(E354="","",IF(LEFT(E354,7)="SUBSOLO",-1,IF(LEFT(E354,6)="TÉRREO",0,IFERROR(VALUE(LEFT(E354,FIND("º",E354)-1)),""))))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IF(E355="","",IF(LEFT(E355,7)="SUBSOLO",-1,IF(LEFT(E355,6)="TÉRREO",0,IFERROR(VALUE(LEFT(E355,FIND("º",E355)-1)),""))))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IF(E356="","",IF(LEFT(E356,7)="SUBSOLO",-1,IF(LEFT(E356,6)="TÉRREO",0,IFERROR(VALUE(LEFT(E356,FIND("º",E356)-1)),""))))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IF(E357="","",IF(LEFT(E357,7)="SUBSOLO",-1,IF(LEFT(E357,6)="TÉRREO",0,IFERROR(VALUE(LEFT(E357,FIND("º",E357)-1)),""))))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IF(E358="","",IF(LEFT(E358,7)="SUBSOLO",-1,IF(LEFT(E358,6)="TÉRREO",0,IFERROR(VALUE(LEFT(E358,FIND("º",E358)-1)),""))))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IF(E359="","",IF(LEFT(E359,7)="SUBSOLO",-1,IF(LEFT(E359,6)="TÉRREO",0,IFERROR(VALUE(LEFT(E359,FIND("º",E359)-1)),""))))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IF(E360="","",IF(LEFT(E360,7)="SUBSOLO",-1,IF(LEFT(E360,6)="TÉRREO",0,IFERROR(VALUE(LEFT(E360,FIND("º",E360)-1)),""))))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IF(E361="","",IF(LEFT(E361,7)="SUBSOLO",-1,IF(LEFT(E361,6)="TÉRREO",0,IFERROR(VALUE(LEFT(E361,FIND("º",E361)-1)),""))))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IF(E362="","",IF(LEFT(E362,7)="SUBSOLO",-1,IF(LEFT(E362,6)="TÉRREO",0,IFERROR(VALUE(LEFT(E362,FIND("º",E362)-1)),""))))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IF(E363="","",IF(LEFT(E363,7)="SUBSOLO",-1,IF(LEFT(E363,6)="TÉRREO",0,IFERROR(VALUE(LEFT(E363,FIND("º",E363)-1)),""))))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IF(E364="","",IF(LEFT(E364,7)="SUBSOLO",-1,IF(LEFT(E364,6)="TÉRREO",0,IFERROR(VALUE(LEFT(E364,FIND("º",E364)-1)),""))))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IF(E365="","",IF(LEFT(E365,7)="SUBSOLO",-1,IF(LEFT(E365,6)="TÉRREO",0,IFERROR(VALUE(LEFT(E365,FIND("º",E365)-1)),""))))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IF(E366="","",IF(LEFT(E366,7)="SUBSOLO",-1,IF(LEFT(E366,6)="TÉRREO",0,IFERROR(VALUE(LEFT(E366,FIND("º",E366)-1)),""))))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IF(E367="","",IF(LEFT(E367,7)="SUBSOLO",-1,IF(LEFT(E367,6)="TÉRREO",0,IFERROR(VALUE(LEFT(E367,FIND("º",E367)-1)),""))))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IF(E368="","",IF(LEFT(E368,7)="SUBSOLO",-1,IF(LEFT(E368,6)="TÉRREO",0,IFERROR(VALUE(LEFT(E368,FIND("º",E368)-1)),""))))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IF(E369="","",IF(LEFT(E369,7)="SUBSOLO",-1,IF(LEFT(E369,6)="TÉRREO",0,IFERROR(VALUE(LEFT(E369,FIND("º",E369)-1)),""))))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IF(E370="","",IF(LEFT(E370,7)="SUBSOLO",-1,IF(LEFT(E370,6)="TÉRREO",0,IFERROR(VALUE(LEFT(E370,FIND("º",E370)-1)),""))))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IF(E371="","",IF(LEFT(E371,7)="SUBSOLO",-1,IF(LEFT(E371,6)="TÉRREO",0,IFERROR(VALUE(LEFT(E371,FIND("º",E371)-1)),""))))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IF(E372="","",IF(LEFT(E372,7)="SUBSOLO",-1,IF(LEFT(E372,6)="TÉRREO",0,IFERROR(VALUE(LEFT(E372,FIND("º",E372)-1)),""))))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IF(E373="","",IF(LEFT(E373,7)="SUBSOLO",-1,IF(LEFT(E373,6)="TÉRREO",0,IFERROR(VALUE(LEFT(E373,FIND("º",E373)-1)),""))))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IF(E374="","",IF(LEFT(E374,7)="SUBSOLO",-1,IF(LEFT(E374,6)="TÉRREO",0,IFERROR(VALUE(LEFT(E374,FIND("º",E374)-1)),""))))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IF(E375="","",IF(LEFT(E375,7)="SUBSOLO",-1,IF(LEFT(E375,6)="TÉRREO",0,IFERROR(VALUE(LEFT(E375,FIND("º",E375)-1)),""))))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IF(E376="","",IF(LEFT(E376,7)="SUBSOLO",-1,IF(LEFT(E376,6)="TÉRREO",0,IFERROR(VALUE(LEFT(E376,FIND("º",E376)-1)),""))))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IF(E377="","",IF(LEFT(E377,7)="SUBSOLO",-1,IF(LEFT(E377,6)="TÉRREO",0,IFERROR(VALUE(LEFT(E377,FIND("º",E377)-1)),""))))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IF(E378="","",IF(LEFT(E378,7)="SUBSOLO",-1,IF(LEFT(E378,6)="TÉRREO",0,IFERROR(VALUE(LEFT(E378,FIND("º",E378)-1)),""))))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IF(E379="","",IF(LEFT(E379,7)="SUBSOLO",-1,IF(LEFT(E379,6)="TÉRREO",0,IFERROR(VALUE(LEFT(E379,FIND("º",E379)-1)),""))))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IF(E380="","",IF(LEFT(E380,7)="SUBSOLO",-1,IF(LEFT(E380,6)="TÉRREO",0,IFERROR(VALUE(LEFT(E380,FIND("º",E380)-1)),""))))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IF(E381="","",IF(LEFT(E381,7)="SUBSOLO",-1,IF(LEFT(E381,6)="TÉRREO",0,IFERROR(VALUE(LEFT(E381,FIND("º",E381)-1)),""))))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IF(E382="","",IF(LEFT(E382,7)="SUBSOLO",-1,IF(LEFT(E382,6)="TÉRREO",0,IFERROR(VALUE(LEFT(E382,FIND("º",E382)-1)),""))))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IF(E383="","",IF(LEFT(E383,7)="SUBSOLO",-1,IF(LEFT(E383,6)="TÉRREO",0,IFERROR(VALUE(LEFT(E383,FIND("º",E383)-1)),""))))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IF(E384="","",IF(LEFT(E384,7)="SUBSOLO",-1,IF(LEFT(E384,6)="TÉRREO",0,IFERROR(VALUE(LEFT(E384,FIND("º",E384)-1)),""))))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IF(E385="","",IF(LEFT(E385,7)="SUBSOLO",-1,IF(LEFT(E385,6)="TÉRREO",0,IFERROR(VALUE(LEFT(E385,FIND("º",E385)-1)),""))))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IF(E386="","",IF(LEFT(E386,7)="SUBSOLO",-1,IF(LEFT(E386,6)="TÉRREO",0,IFERROR(VALUE(LEFT(E386,FIND("º",E386)-1)),""))))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IF(E387="","",IF(LEFT(E387,7)="SUBSOLO",-1,IF(LEFT(E387,6)="TÉRREO",0,IFERROR(VALUE(LEFT(E387,FIND("º",E387)-1)),""))))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IF(E388="","",IF(LEFT(E388,7)="SUBSOLO",-1,IF(LEFT(E388,6)="TÉRREO",0,IFERROR(VALUE(LEFT(E388,FIND("º",E388)-1)),""))))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IF(E389="","",IF(LEFT(E389,7)="SUBSOLO",-1,IF(LEFT(E389,6)="TÉRREO",0,IFERROR(VALUE(LEFT(E389,FIND("º",E389)-1)),""))))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IF(E390="","",IF(LEFT(E390,7)="SUBSOLO",-1,IF(LEFT(E390,6)="TÉRREO",0,IFERROR(VALUE(LEFT(E390,FIND("º",E390)-1)),""))))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IF(E391="","",IF(LEFT(E391,7)="SUBSOLO",-1,IF(LEFT(E391,6)="TÉRREO",0,IFERROR(VALUE(LEFT(E391,FIND("º",E391)-1)),""))))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IF(E392="","",IF(LEFT(E392,7)="SUBSOLO",-1,IF(LEFT(E392,6)="TÉRREO",0,IFERROR(VALUE(LEFT(E392,FIND("º",E392)-1)),""))))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IF(E393="","",IF(LEFT(E393,7)="SUBSOLO",-1,IF(LEFT(E393,6)="TÉRREO",0,IFERROR(VALUE(LEFT(E393,FIND("º",E393)-1)),""))))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IF(E394="","",IF(LEFT(E394,7)="SUBSOLO",-1,IF(LEFT(E394,6)="TÉRREO",0,IFERROR(VALUE(LEFT(E394,FIND("º",E394)-1)),""))))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IF(E395="","",IF(LEFT(E395,7)="SUBSOLO",-1,IF(LEFT(E395,6)="TÉRREO",0,IFERROR(VALUE(LEFT(E395,FIND("º",E395)-1)),""))))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IF(E396="","",IF(LEFT(E396,7)="SUBSOLO",-1,IF(LEFT(E396,6)="TÉRREO",0,IFERROR(VALUE(LEFT(E396,FIND("º",E396)-1)),""))))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IF(E397="","",IF(LEFT(E397,7)="SUBSOLO",-1,IF(LEFT(E397,6)="TÉRREO",0,IFERROR(VALUE(LEFT(E397,FIND("º",E397)-1)),""))))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IF(E398="","",IF(LEFT(E398,7)="SUBSOLO",-1,IF(LEFT(E398,6)="TÉRREO",0,IFERROR(VALUE(LEFT(E398,FIND("º",E398)-1)),""))))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IF(E399="","",IF(LEFT(E399,7)="SUBSOLO",-1,IF(LEFT(E399,6)="TÉRREO",0,IFERROR(VALUE(LEFT(E399,FIND("º",E399)-1)),""))))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IF(E400="","",IF(LEFT(E400,7)="SUBSOLO",-1,IF(LEFT(E400,6)="TÉRREO",0,IFERROR(VALUE(LEFT(E400,FIND("º",E400)-1)),""))))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IF(E401="","",IF(LEFT(E401,7)="SUBSOLO",-1,IF(LEFT(E401,6)="TÉRREO",0,IFERROR(VALUE(LEFT(E401,FIND("º",E401)-1)),""))))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IF(E402="","",IF(LEFT(E402,7)="SUBSOLO",-1,IF(LEFT(E402,6)="TÉRREO",0,IFERROR(VALUE(LEFT(E402,FIND("º",E402)-1)),""))))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IF(E403="","",IF(LEFT(E403,7)="SUBSOLO",-1,IF(LEFT(E403,6)="TÉRREO",0,IFERROR(VALUE(LEFT(E403,FIND("º",E403)-1)),""))))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IF(E404="","",IF(LEFT(E404,7)="SUBSOLO",-1,IF(LEFT(E404,6)="TÉRREO",0,IFERROR(VALUE(LEFT(E404,FIND("º",E404)-1)),""))))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IF(E405="","",IF(LEFT(E405,7)="SUBSOLO",-1,IF(LEFT(E405,6)="TÉRREO",0,IFERROR(VALUE(LEFT(E405,FIND("º",E405)-1)),""))))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IF(E406="","",IF(LEFT(E406,7)="SUBSOLO",-1,IF(LEFT(E406,6)="TÉRREO",0,IFERROR(VALUE(LEFT(E406,FIND("º",E406)-1)),""))))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IF(E407="","",IF(LEFT(E407,7)="SUBSOLO",-1,IF(LEFT(E407,6)="TÉRREO",0,IFERROR(VALUE(LEFT(E407,FIND("º",E407)-1)),""))))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IF(E408="","",IF(LEFT(E408,7)="SUBSOLO",-1,IF(LEFT(E408,6)="TÉRREO",0,IFERROR(VALUE(LEFT(E408,FIND("º",E408)-1)),""))))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IF(E409="","",IF(LEFT(E409,7)="SUBSOLO",-1,IF(LEFT(E409,6)="TÉRREO",0,IFERROR(VALUE(LEFT(E409,FIND("º",E409)-1)),""))))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IF(E410="","",IF(LEFT(E410,7)="SUBSOLO",-1,IF(LEFT(E410,6)="TÉRREO",0,IFERROR(VALUE(LEFT(E410,FIND("º",E410)-1)),""))))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IF(E411="","",IF(LEFT(E411,7)="SUBSOLO",-1,IF(LEFT(E411,6)="TÉRREO",0,IFERROR(VALUE(LEFT(E411,FIND("º",E411)-1)),""))))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IF(E412="","",IF(LEFT(E412,7)="SUBSOLO",-1,IF(LEFT(E412,6)="TÉRREO",0,IFERROR(VALUE(LEFT(E412,FIND("º",E412)-1)),""))))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IF(E413="","",IF(LEFT(E413,7)="SUBSOLO",-1,IF(LEFT(E413,6)="TÉRREO",0,IFERROR(VALUE(LEFT(E413,FIND("º",E413)-1)),""))))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IF(E414="","",IF(LEFT(E414,7)="SUBSOLO",-1,IF(LEFT(E414,6)="TÉRREO",0,IFERROR(VALUE(LEFT(E414,FIND("º",E414)-1)),""))))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IF(E415="","",IF(LEFT(E415,7)="SUBSOLO",-1,IF(LEFT(E415,6)="TÉRREO",0,IFERROR(VALUE(LEFT(E415,FIND("º",E415)-1)),""))))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IF(E416="","",IF(LEFT(E416,7)="SUBSOLO",-1,IF(LEFT(E416,6)="TÉRREO",0,IFERROR(VALUE(LEFT(E416,FIND("º",E416)-1)),""))))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IF(E417="","",IF(LEFT(E417,7)="SUBSOLO",-1,IF(LEFT(E417,6)="TÉRREO",0,IFERROR(VALUE(LEFT(E417,FIND("º",E417)-1)),""))))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IF(E418="","",IF(LEFT(E418,7)="SUBSOLO",-1,IF(LEFT(E418,6)="TÉRREO",0,IFERROR(VALUE(LEFT(E418,FIND("º",E418)-1)),""))))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IF(E419="","",IF(LEFT(E419,7)="SUBSOLO",-1,IF(LEFT(E419,6)="TÉRREO",0,IFERROR(VALUE(LEFT(E419,FIND("º",E419)-1)),""))))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IF(E420="","",IF(LEFT(E420,7)="SUBSOLO",-1,IF(LEFT(E420,6)="TÉRREO",0,IFERROR(VALUE(LEFT(E420,FIND("º",E420)-1)),""))))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IF(E421="","",IF(LEFT(E421,7)="SUBSOLO",-1,IF(LEFT(E421,6)="TÉRREO",0,IFERROR(VALUE(LEFT(E421,FIND("º",E421)-1)),""))))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IF(E422="","",IF(LEFT(E422,7)="SUBSOLO",-1,IF(LEFT(E422,6)="TÉRREO",0,IFERROR(VALUE(LEFT(E422,FIND("º",E422)-1)),""))))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IF(E423="","",IF(LEFT(E423,7)="SUBSOLO",-1,IF(LEFT(E423,6)="TÉRREO",0,IFERROR(VALUE(LEFT(E423,FIND("º",E423)-1)),""))))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IF(E424="","",IF(LEFT(E424,7)="SUBSOLO",-1,IF(LEFT(E424,6)="TÉRREO",0,IFERROR(VALUE(LEFT(E424,FIND("º",E424)-1)),""))))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IF(E425="","",IF(LEFT(E425,7)="SUBSOLO",-1,IF(LEFT(E425,6)="TÉRREO",0,IFERROR(VALUE(LEFT(E425,FIND("º",E425)-1)),""))))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IF(E426="","",IF(LEFT(E426,7)="SUBSOLO",-1,IF(LEFT(E426,6)="TÉRREO",0,IFERROR(VALUE(LEFT(E426,FIND("º",E426)-1)),""))))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IF(E427="","",IF(LEFT(E427,7)="SUBSOLO",-1,IF(LEFT(E427,6)="TÉRREO",0,IFERROR(VALUE(LEFT(E427,FIND("º",E427)-1)),""))))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IF(E428="","",IF(LEFT(E428,7)="SUBSOLO",-1,IF(LEFT(E428,6)="TÉRREO",0,IFERROR(VALUE(LEFT(E428,FIND("º",E428)-1)),""))))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IF(E429="","",IF(LEFT(E429,7)="SUBSOLO",-1,IF(LEFT(E429,6)="TÉRREO",0,IFERROR(VALUE(LEFT(E429,FIND("º",E429)-1)),""))))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IF(E430="","",IF(LEFT(E430,7)="SUBSOLO",-1,IF(LEFT(E430,6)="TÉRREO",0,IFERROR(VALUE(LEFT(E430,FIND("º",E430)-1)),""))))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IF(E431="","",IF(LEFT(E431,7)="SUBSOLO",-1,IF(LEFT(E431,6)="TÉRREO",0,IFERROR(VALUE(LEFT(E431,FIND("º",E431)-1)),""))))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IF(E432="","",IF(LEFT(E432,7)="SUBSOLO",-1,IF(LEFT(E432,6)="TÉRREO",0,IFERROR(VALUE(LEFT(E432,FIND("º",E432)-1)),""))))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IF(E433="","",IF(LEFT(E433,7)="SUBSOLO",-1,IF(LEFT(E433,6)="TÉRREO",0,IFERROR(VALUE(LEFT(E433,FIND("º",E433)-1)),""))))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IF(E434="","",IF(LEFT(E434,7)="SUBSOLO",-1,IF(LEFT(E434,6)="TÉRREO",0,IFERROR(VALUE(LEFT(E434,FIND("º",E434)-1)),""))))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IF(E435="","",IF(LEFT(E435,7)="SUBSOLO",-1,IF(LEFT(E435,6)="TÉRREO",0,IFERROR(VALUE(LEFT(E435,FIND("º",E435)-1)),""))))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IF(E436="","",IF(LEFT(E436,7)="SUBSOLO",-1,IF(LEFT(E436,6)="TÉRREO",0,IFERROR(VALUE(LEFT(E436,FIND("º",E436)-1)),""))))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IF(E437="","",IF(LEFT(E437,7)="SUBSOLO",-1,IF(LEFT(E437,6)="TÉRREO",0,IFERROR(VALUE(LEFT(E437,FIND("º",E437)-1)),""))))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IF(E438="","",IF(LEFT(E438,7)="SUBSOLO",-1,IF(LEFT(E438,6)="TÉRREO",0,IFERROR(VALUE(LEFT(E438,FIND("º",E438)-1)),""))))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IF(E439="","",IF(LEFT(E439,7)="SUBSOLO",-1,IF(LEFT(E439,6)="TÉRREO",0,IFERROR(VALUE(LEFT(E439,FIND("º",E439)-1)),""))))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IF(E440="","",IF(LEFT(E440,7)="SUBSOLO",-1,IF(LEFT(E440,6)="TÉRREO",0,IFERROR(VALUE(LEFT(E440,FIND("º",E440)-1)),""))))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IF(E441="","",IF(LEFT(E441,7)="SUBSOLO",-1,IF(LEFT(E441,6)="TÉRREO",0,IFERROR(VALUE(LEFT(E441,FIND("º",E441)-1)),""))))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IF(E442="","",IF(LEFT(E442,7)="SUBSOLO",-1,IF(LEFT(E442,6)="TÉRREO",0,IFERROR(VALUE(LEFT(E442,FIND("º",E442)-1)),""))))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IF(E443="","",IF(LEFT(E443,7)="SUBSOLO",-1,IF(LEFT(E443,6)="TÉRREO",0,IFERROR(VALUE(LEFT(E443,FIND("º",E443)-1)),""))))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IF(E444="","",IF(LEFT(E444,7)="SUBSOLO",-1,IF(LEFT(E444,6)="TÉRREO",0,IFERROR(VALUE(LEFT(E444,FIND("º",E444)-1)),""))))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IF(E445="","",IF(LEFT(E445,7)="SUBSOLO",-1,IF(LEFT(E445,6)="TÉRREO",0,IFERROR(VALUE(LEFT(E445,FIND("º",E445)-1)),""))))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IF(E446="","",IF(LEFT(E446,7)="SUBSOLO",-1,IF(LEFT(E446,6)="TÉRREO",0,IFERROR(VALUE(LEFT(E446,FIND("º",E446)-1)),""))))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IF(E447="","",IF(LEFT(E447,7)="SUBSOLO",-1,IF(LEFT(E447,6)="TÉRREO",0,IFERROR(VALUE(LEFT(E447,FIND("º",E447)-1)),""))))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IF(E448="","",IF(LEFT(E448,7)="SUBSOLO",-1,IF(LEFT(E448,6)="TÉRREO",0,IFERROR(VALUE(LEFT(E448,FIND("º",E448)-1)),""))))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IF(E449="","",IF(LEFT(E449,7)="SUBSOLO",-1,IF(LEFT(E449,6)="TÉRREO",0,IFERROR(VALUE(LEFT(E449,FIND("º",E449)-1)),""))))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IF(E450="","",IF(LEFT(E450,7)="SUBSOLO",-1,IF(LEFT(E450,6)="TÉRREO",0,IFERROR(VALUE(LEFT(E450,FIND("º",E450)-1)),""))))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IF(E451="","",IF(LEFT(E451,7)="SUBSOLO",-1,IF(LEFT(E451,6)="TÉRREO",0,IFERROR(VALUE(LEFT(E451,FIND("º",E451)-1)),""))))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IF(E452="","",IF(LEFT(E452,7)="SUBSOLO",-1,IF(LEFT(E452,6)="TÉRREO",0,IFERROR(VALUE(LEFT(E452,FIND("º",E452)-1)),""))))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IF(E453="","",IF(LEFT(E453,7)="SUBSOLO",-1,IF(LEFT(E453,6)="TÉRREO",0,IFERROR(VALUE(LEFT(E453,FIND("º",E453)-1)),""))))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IF(E454="","",IF(LEFT(E454,7)="SUBSOLO",-1,IF(LEFT(E454,6)="TÉRREO",0,IFERROR(VALUE(LEFT(E454,FIND("º",E454)-1)),""))))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IF(E455="","",IF(LEFT(E455,7)="SUBSOLO",-1,IF(LEFT(E455,6)="TÉRREO",0,IFERROR(VALUE(LEFT(E455,FIND("º",E455)-1)),""))))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IF(E456="","",IF(LEFT(E456,7)="SUBSOLO",-1,IF(LEFT(E456,6)="TÉRREO",0,IFERROR(VALUE(LEFT(E456,FIND("º",E456)-1)),""))))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IF(E457="","",IF(LEFT(E457,7)="SUBSOLO",-1,IF(LEFT(E457,6)="TÉRREO",0,IFERROR(VALUE(LEFT(E457,FIND("º",E457)-1)),""))))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IF(E458="","",IF(LEFT(E458,7)="SUBSOLO",-1,IF(LEFT(E458,6)="TÉRREO",0,IFERROR(VALUE(LEFT(E458,FIND("º",E458)-1)),""))))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IF(E459="","",IF(LEFT(E459,7)="SUBSOLO",-1,IF(LEFT(E459,6)="TÉRREO",0,IFERROR(VALUE(LEFT(E459,FIND("º",E459)-1)),""))))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IF(E460="","",IF(LEFT(E460,7)="SUBSOLO",-1,IF(LEFT(E460,6)="TÉRREO",0,IFERROR(VALUE(LEFT(E460,FIND("º",E460)-1)),""))))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IF(E461="","",IF(LEFT(E461,7)="SUBSOLO",-1,IF(LEFT(E461,6)="TÉRREO",0,IFERROR(VALUE(LEFT(E461,FIND("º",E461)-1)),""))))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IF(E462="","",IF(LEFT(E462,7)="SUBSOLO",-1,IF(LEFT(E462,6)="TÉRREO",0,IFERROR(VALUE(LEFT(E462,FIND("º",E462)-1)),""))))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IF(E463="","",IF(LEFT(E463,7)="SUBSOLO",-1,IF(LEFT(E463,6)="TÉRREO",0,IFERROR(VALUE(LEFT(E463,FIND("º",E463)-1)),""))))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IF(E464="","",IF(LEFT(E464,7)="SUBSOLO",-1,IF(LEFT(E464,6)="TÉRREO",0,IFERROR(VALUE(LEFT(E464,FIND("º",E464)-1)),""))))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IF(E465="","",IF(LEFT(E465,7)="SUBSOLO",-1,IF(LEFT(E465,6)="TÉRREO",0,IFERROR(VALUE(LEFT(E465,FIND("º",E465)-1)),""))))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IF(E466="","",IF(LEFT(E466,7)="SUBSOLO",-1,IF(LEFT(E466,6)="TÉRREO",0,IFERROR(VALUE(LEFT(E466,FIND("º",E466)-1)),""))))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IF(E467="","",IF(LEFT(E467,7)="SUBSOLO",-1,IF(LEFT(E467,6)="TÉRREO",0,IFERROR(VALUE(LEFT(E467,FIND("º",E467)-1)),""))))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IF(E468="","",IF(LEFT(E468,7)="SUBSOLO",-1,IF(LEFT(E468,6)="TÉRREO",0,IFERROR(VALUE(LEFT(E468,FIND("º",E468)-1)),""))))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IF(E469="","",IF(LEFT(E469,7)="SUBSOLO",-1,IF(LEFT(E469,6)="TÉRREO",0,IFERROR(VALUE(LEFT(E469,FIND("º",E469)-1)),""))))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IF(E470="","",IF(LEFT(E470,7)="SUBSOLO",-1,IF(LEFT(E470,6)="TÉRREO",0,IFERROR(VALUE(LEFT(E470,FIND("º",E470)-1)),""))))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IF(E471="","",IF(LEFT(E471,7)="SUBSOLO",-1,IF(LEFT(E471,6)="TÉRREO",0,IFERROR(VALUE(LEFT(E471,FIND("º",E471)-1)),""))))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IF(E472="","",IF(LEFT(E472,7)="SUBSOLO",-1,IF(LEFT(E472,6)="TÉRREO",0,IFERROR(VALUE(LEFT(E472,FIND("º",E472)-1)),""))))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IF(E473="","",IF(LEFT(E473,7)="SUBSOLO",-1,IF(LEFT(E473,6)="TÉRREO",0,IFERROR(VALUE(LEFT(E473,FIND("º",E473)-1)),""))))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IF(E474="","",IF(LEFT(E474,7)="SUBSOLO",-1,IF(LEFT(E474,6)="TÉRREO",0,IFERROR(VALUE(LEFT(E474,FIND("º",E474)-1)),""))))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IF(E475="","",IF(LEFT(E475,7)="SUBSOLO",-1,IF(LEFT(E475,6)="TÉRREO",0,IFERROR(VALUE(LEFT(E475,FIND("º",E475)-1)),""))))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IF(E476="","",IF(LEFT(E476,7)="SUBSOLO",-1,IF(LEFT(E476,6)="TÉRREO",0,IFERROR(VALUE(LEFT(E476,FIND("º",E476)-1)),""))))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IF(E477="","",IF(LEFT(E477,7)="SUBSOLO",-1,IF(LEFT(E477,6)="TÉRREO",0,IFERROR(VALUE(LEFT(E477,FIND("º",E477)-1)),""))))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IF(E478="","",IF(LEFT(E478,7)="SUBSOLO",-1,IF(LEFT(E478,6)="TÉRREO",0,IFERROR(VALUE(LEFT(E478,FIND("º",E478)-1)),""))))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IF(E479="","",IF(LEFT(E479,7)="SUBSOLO",-1,IF(LEFT(E479,6)="TÉRREO",0,IFERROR(VALUE(LEFT(E479,FIND("º",E479)-1)),""))))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IF(E480="","",IF(LEFT(E480,7)="SUBSOLO",-1,IF(LEFT(E480,6)="TÉRREO",0,IFERROR(VALUE(LEFT(E480,FIND("º",E480)-1)),""))))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IF(E481="","",IF(LEFT(E481,7)="SUBSOLO",-1,IF(LEFT(E481,6)="TÉRREO",0,IFERROR(VALUE(LEFT(E481,FIND("º",E481)-1)),""))))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IF(E482="","",IF(LEFT(E482,7)="SUBSOLO",-1,IF(LEFT(E482,6)="TÉRREO",0,IFERROR(VALUE(LEFT(E482,FIND("º",E482)-1)),""))))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IF(E483="","",IF(LEFT(E483,7)="SUBSOLO",-1,IF(LEFT(E483,6)="TÉRREO",0,IFERROR(VALUE(LEFT(E483,FIND("º",E483)-1)),""))))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IF(E484="","",IF(LEFT(E484,7)="SUBSOLO",-1,IF(LEFT(E484,6)="TÉRREO",0,IFERROR(VALUE(LEFT(E484,FIND("º",E484)-1)),""))))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IF(E485="","",IF(LEFT(E485,7)="SUBSOLO",-1,IF(LEFT(E485,6)="TÉRREO",0,IFERROR(VALUE(LEFT(E485,FIND("º",E485)-1)),""))))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IF(E486="","",IF(LEFT(E486,7)="SUBSOLO",-1,IF(LEFT(E486,6)="TÉRREO",0,IFERROR(VALUE(LEFT(E486,FIND("º",E486)-1)),""))))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IF(E487="","",IF(LEFT(E487,7)="SUBSOLO",-1,IF(LEFT(E487,6)="TÉRREO",0,IFERROR(VALUE(LEFT(E487,FIND("º",E487)-1)),""))))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IF(E488="","",IF(LEFT(E488,7)="SUBSOLO",-1,IF(LEFT(E488,6)="TÉRREO",0,IFERROR(VALUE(LEFT(E488,FIND("º",E488)-1)),""))))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IF(E489="","",IF(LEFT(E489,7)="SUBSOLO",-1,IF(LEFT(E489,6)="TÉRREO",0,IFERROR(VALUE(LEFT(E489,FIND("º",E489)-1)),""))))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IF(E490="","",IF(LEFT(E490,7)="SUBSOLO",-1,IF(LEFT(E490,6)="TÉRREO",0,IFERROR(VALUE(LEFT(E490,FIND("º",E490)-1)),""))))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IF(E491="","",IF(LEFT(E491,7)="SUBSOLO",-1,IF(LEFT(E491,6)="TÉRREO",0,IFERROR(VALUE(LEFT(E491,FIND("º",E491)-1)),""))))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IF(E492="","",IF(LEFT(E492,7)="SUBSOLO",-1,IF(LEFT(E492,6)="TÉRREO",0,IFERROR(VALUE(LEFT(E492,FIND("º",E492)-1)),""))))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IF(E493="","",IF(LEFT(E493,7)="SUBSOLO",-1,IF(LEFT(E493,6)="TÉRREO",0,IFERROR(VALUE(LEFT(E493,FIND("º",E493)-1)),""))))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IF(E494="","",IF(LEFT(E494,7)="SUBSOLO",-1,IF(LEFT(E494,6)="TÉRREO",0,IFERROR(VALUE(LEFT(E494,FIND("º",E494)-1)),""))))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IF(E495="","",IF(LEFT(E495,7)="SUBSOLO",-1,IF(LEFT(E495,6)="TÉRREO",0,IFERROR(VALUE(LEFT(E495,FIND("º",E495)-1)),""))))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IF(E496="","",IF(LEFT(E496,7)="SUBSOLO",-1,IF(LEFT(E496,6)="TÉRREO",0,IFERROR(VALUE(LEFT(E496,FIND("º",E496)-1)),""))))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IF(E497="","",IF(LEFT(E497,7)="SUBSOLO",-1,IF(LEFT(E497,6)="TÉRREO",0,IFERROR(VALUE(LEFT(E497,FIND("º",E497)-1)),""))))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IF(E498="","",IF(LEFT(E498,7)="SUBSOLO",-1,IF(LEFT(E498,6)="TÉRREO",0,IFERROR(VALUE(LEFT(E498,FIND("º",E498)-1)),""))))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IF(E499="","",IF(LEFT(E499,7)="SUBSOLO",-1,IF(LEFT(E499,6)="TÉRREO",0,IFERROR(VALUE(LEFT(E499,FIND("º",E499)-1)),""))))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IF(E500="","",IF(LEFT(E500,7)="SUBSOLO",-1,IF(LEFT(E500,6)="TÉRREO",0,IFERROR(VALUE(LEFT(E500,FIND("º",E500)-1)),""))))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IF(E501="","",IF(LEFT(E501,7)="SUBSOLO",-1,IF(LEFT(E501,6)="TÉRREO",0,IFERROR(VALUE(LEFT(E501,FIND("º",E501)-1)),""))))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IF(E502="","",IF(LEFT(E502,7)="SUBSOLO",-1,IF(LEFT(E502,6)="TÉRREO",0,IFERROR(VALUE(LEFT(E502,FIND("º",E502)-1)),""))))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IF(E503="","",IF(LEFT(E503,7)="SUBSOLO",-1,IF(LEFT(E503,6)="TÉRREO",0,IFERROR(VALUE(LEFT(E503,FIND("º",E503)-1)),""))))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IF(E504="","",IF(LEFT(E504,7)="SUBSOLO",-1,IF(LEFT(E504,6)="TÉRREO",0,IFERROR(VALUE(LEFT(E504,FIND("º",E504)-1)),""))))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IF(E505="","",IF(LEFT(E505,7)="SUBSOLO",-1,IF(LEFT(E505,6)="TÉRREO",0,IFERROR(VALUE(LEFT(E505,FIND("º",E505)-1)),""))))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IF(E506="","",IF(LEFT(E506,7)="SUBSOLO",-1,IF(LEFT(E506,6)="TÉRREO",0,IFERROR(VALUE(LEFT(E506,FIND("º",E506)-1)),""))))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IF(E507="","",IF(LEFT(E507,7)="SUBSOLO",-1,IF(LEFT(E507,6)="TÉRREO",0,IFERROR(VALUE(LEFT(E507,FIND("º",E507)-1)),""))))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IF(E508="","",IF(LEFT(E508,7)="SUBSOLO",-1,IF(LEFT(E508,6)="TÉRREO",0,IFERROR(VALUE(LEFT(E508,FIND("º",E508)-1)),""))))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IF(E509="","",IF(LEFT(E509,7)="SUBSOLO",-1,IF(LEFT(E509,6)="TÉRREO",0,IFERROR(VALUE(LEFT(E509,FIND("º",E509)-1)),""))))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IF(E510="","",IF(LEFT(E510,7)="SUBSOLO",-1,IF(LEFT(E510,6)="TÉRREO",0,IFERROR(VALUE(LEFT(E510,FIND("º",E510)-1)),""))))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IF(E511="","",IF(LEFT(E511,7)="SUBSOLO",-1,IF(LEFT(E511,6)="TÉRREO",0,IFERROR(VALUE(LEFT(E511,FIND("º",E511)-1)),""))))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IF(E512="","",IF(LEFT(E512,7)="SUBSOLO",-1,IF(LEFT(E512,6)="TÉRREO",0,IFERROR(VALUE(LEFT(E512,FIND("º",E512)-1)),""))))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IF(E513="","",IF(LEFT(E513,7)="SUBSOLO",-1,IF(LEFT(E513,6)="TÉRREO",0,IFERROR(VALUE(LEFT(E513,FIND("º",E513)-1)),""))))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IF(E514="","",IF(LEFT(E514,7)="SUBSOLO",-1,IF(LEFT(E514,6)="TÉRREO",0,IFERROR(VALUE(LEFT(E514,FIND("º",E514)-1)),""))))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IF(E515="","",IF(LEFT(E515,7)="SUBSOLO",-1,IF(LEFT(E515,6)="TÉRREO",0,IFERROR(VALUE(LEFT(E515,FIND("º",E515)-1)),""))))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IF(E516="","",IF(LEFT(E516,7)="SUBSOLO",-1,IF(LEFT(E516,6)="TÉRREO",0,IFERROR(VALUE(LEFT(E516,FIND("º",E516)-1)),""))))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IF(E517="","",IF(LEFT(E517,7)="SUBSOLO",-1,IF(LEFT(E517,6)="TÉRREO",0,IFERROR(VALUE(LEFT(E517,FIND("º",E517)-1)),""))))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IF(E518="","",IF(LEFT(E518,7)="SUBSOLO",-1,IF(LEFT(E518,6)="TÉRREO",0,IFERROR(VALUE(LEFT(E518,FIND("º",E518)-1)),""))))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IF(E519="","",IF(LEFT(E519,7)="SUBSOLO",-1,IF(LEFT(E519,6)="TÉRREO",0,IFERROR(VALUE(LEFT(E519,FIND("º",E519)-1)),""))))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IF(E520="","",IF(LEFT(E520,7)="SUBSOLO",-1,IF(LEFT(E520,6)="TÉRREO",0,IFERROR(VALUE(LEFT(E520,FIND("º",E520)-1)),""))))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IF(E521="","",IF(LEFT(E521,7)="SUBSOLO",-1,IF(LEFT(E521,6)="TÉRREO",0,IFERROR(VALUE(LEFT(E521,FIND("º",E521)-1)),""))))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IF(E522="","",IF(LEFT(E522,7)="SUBSOLO",-1,IF(LEFT(E522,6)="TÉRREO",0,IFERROR(VALUE(LEFT(E522,FIND("º",E522)-1)),""))))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IF(E523="","",IF(LEFT(E523,7)="SUBSOLO",-1,IF(LEFT(E523,6)="TÉRREO",0,IFERROR(VALUE(LEFT(E523,FIND("º",E523)-1)),""))))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IF(E524="","",IF(LEFT(E524,7)="SUBSOLO",-1,IF(LEFT(E524,6)="TÉRREO",0,IFERROR(VALUE(LEFT(E524,FIND("º",E524)-1)),""))))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IF(E525="","",IF(LEFT(E525,7)="SUBSOLO",-1,IF(LEFT(E525,6)="TÉRREO",0,IFERROR(VALUE(LEFT(E525,FIND("º",E525)-1)),""))))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IF(E526="","",IF(LEFT(E526,7)="SUBSOLO",-1,IF(LEFT(E526,6)="TÉRREO",0,IFERROR(VALUE(LEFT(E526,FIND("º",E526)-1)),""))))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IF(E527="","",IF(LEFT(E527,7)="SUBSOLO",-1,IF(LEFT(E527,6)="TÉRREO",0,IFERROR(VALUE(LEFT(E527,FIND("º",E527)-1)),""))))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IF(E528="","",IF(LEFT(E528,7)="SUBSOLO",-1,IF(LEFT(E528,6)="TÉRREO",0,IFERROR(VALUE(LEFT(E528,FIND("º",E528)-1)),""))))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IF(E529="","",IF(LEFT(E529,7)="SUBSOLO",-1,IF(LEFT(E529,6)="TÉRREO",0,IFERROR(VALUE(LEFT(E529,FIND("º",E529)-1)),""))))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IF(E530="","",IF(LEFT(E530,7)="SUBSOLO",-1,IF(LEFT(E530,6)="TÉRREO",0,IFERROR(VALUE(LEFT(E530,FIND("º",E530)-1)),""))))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IF(E531="","",IF(LEFT(E531,7)="SUBSOLO",-1,IF(LEFT(E531,6)="TÉRREO",0,IFERROR(VALUE(LEFT(E531,FIND("º",E531)-1)),""))))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IF(E532="","",IF(LEFT(E532,7)="SUBSOLO",-1,IF(LEFT(E532,6)="TÉRREO",0,IFERROR(VALUE(LEFT(E532,FIND("º",E532)-1)),""))))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IF(E533="","",IF(LEFT(E533,7)="SUBSOLO",-1,IF(LEFT(E533,6)="TÉRREO",0,IFERROR(VALUE(LEFT(E533,FIND("º",E533)-1)),""))))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IF(E534="","",IF(LEFT(E534,7)="SUBSOLO",-1,IF(LEFT(E534,6)="TÉRREO",0,IFERROR(VALUE(LEFT(E534,FIND("º",E534)-1)),""))))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IF(E535="","",IF(LEFT(E535,7)="SUBSOLO",-1,IF(LEFT(E535,6)="TÉRREO",0,IFERROR(VALUE(LEFT(E535,FIND("º",E535)-1)),""))))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IF(E536="","",IF(LEFT(E536,7)="SUBSOLO",-1,IF(LEFT(E536,6)="TÉRREO",0,IFERROR(VALUE(LEFT(E536,FIND("º",E536)-1)),""))))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IF(E537="","",IF(LEFT(E537,7)="SUBSOLO",-1,IF(LEFT(E537,6)="TÉRREO",0,IFERROR(VALUE(LEFT(E537,FIND("º",E537)-1)),""))))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IF(E538="","",IF(LEFT(E538,7)="SUBSOLO",-1,IF(LEFT(E538,6)="TÉRREO",0,IFERROR(VALUE(LEFT(E538,FIND("º",E538)-1)),""))))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IF(E539="","",IF(LEFT(E539,7)="SUBSOLO",-1,IF(LEFT(E539,6)="TÉRREO",0,IFERROR(VALUE(LEFT(E539,FIND("º",E539)-1)),""))))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IF(E540="","",IF(LEFT(E540,7)="SUBSOLO",-1,IF(LEFT(E540,6)="TÉRREO",0,IFERROR(VALUE(LEFT(E540,FIND("º",E540)-1)),""))))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IF(E541="","",IF(LEFT(E541,7)="SUBSOLO",-1,IF(LEFT(E541,6)="TÉRREO",0,IFERROR(VALUE(LEFT(E541,FIND("º",E541)-1)),""))))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IF(E542="","",IF(LEFT(E542,7)="SUBSOLO",-1,IF(LEFT(E542,6)="TÉRREO",0,IFERROR(VALUE(LEFT(E542,FIND("º",E542)-1)),""))))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IF(E543="","",IF(LEFT(E543,7)="SUBSOLO",-1,IF(LEFT(E543,6)="TÉRREO",0,IFERROR(VALUE(LEFT(E543,FIND("º",E543)-1)),""))))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IF(E544="","",IF(LEFT(E544,7)="SUBSOLO",-1,IF(LEFT(E544,6)="TÉRREO",0,IFERROR(VALUE(LEFT(E544,FIND("º",E544)-1)),""))))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IF(E545="","",IF(LEFT(E545,7)="SUBSOLO",-1,IF(LEFT(E545,6)="TÉRREO",0,IFERROR(VALUE(LEFT(E545,FIND("º",E545)-1)),""))))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IF(E546="","",IF(LEFT(E546,7)="SUBSOLO",-1,IF(LEFT(E546,6)="TÉRREO",0,IFERROR(VALUE(LEFT(E546,FIND("º",E546)-1)),""))))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IF(E547="","",IF(LEFT(E547,7)="SUBSOLO",-1,IF(LEFT(E547,6)="TÉRREO",0,IFERROR(VALUE(LEFT(E547,FIND("º",E547)-1)),""))))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IF(E548="","",IF(LEFT(E548,7)="SUBSOLO",-1,IF(LEFT(E548,6)="TÉRREO",0,IFERROR(VALUE(LEFT(E548,FIND("º",E548)-1)),""))))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IF(E549="","",IF(LEFT(E549,7)="SUBSOLO",-1,IF(LEFT(E549,6)="TÉRREO",0,IFERROR(VALUE(LEFT(E549,FIND("º",E549)-1)),""))))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IF(E550="","",IF(LEFT(E550,7)="SUBSOLO",-1,IF(LEFT(E550,6)="TÉRREO",0,IFERROR(VALUE(LEFT(E550,FIND("º",E550)-1)),""))))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IF(E551="","",IF(LEFT(E551,7)="SUBSOLO",-1,IF(LEFT(E551,6)="TÉRREO",0,IFERROR(VALUE(LEFT(E551,FIND("º",E551)-1)),""))))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IF(E552="","",IF(LEFT(E552,7)="SUBSOLO",-1,IF(LEFT(E552,6)="TÉRREO",0,IFERROR(VALUE(LEFT(E552,FIND("º",E552)-1)),""))))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IF(E553="","",IF(LEFT(E553,7)="SUBSOLO",-1,IF(LEFT(E553,6)="TÉRREO",0,IFERROR(VALUE(LEFT(E553,FIND("º",E553)-1)),""))))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IF(E554="","",IF(LEFT(E554,7)="SUBSOLO",-1,IF(LEFT(E554,6)="TÉRREO",0,IFERROR(VALUE(LEFT(E554,FIND("º",E554)-1)),""))))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IF(E555="","",IF(LEFT(E555,7)="SUBSOLO",-1,IF(LEFT(E555,6)="TÉRREO",0,IFERROR(VALUE(LEFT(E555,FIND("º",E555)-1)),""))))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IF(E556="","",IF(LEFT(E556,7)="SUBSOLO",-1,IF(LEFT(E556,6)="TÉRREO",0,IFERROR(VALUE(LEFT(E556,FIND("º",E556)-1)),""))))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IF(E557="","",IF(LEFT(E557,7)="SUBSOLO",-1,IF(LEFT(E557,6)="TÉRREO",0,IFERROR(VALUE(LEFT(E557,FIND("º",E557)-1)),""))))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IF(E558="","",IF(LEFT(E558,7)="SUBSOLO",-1,IF(LEFT(E558,6)="TÉRREO",0,IFERROR(VALUE(LEFT(E558,FIND("º",E558)-1)),""))))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IF(E559="","",IF(LEFT(E559,7)="SUBSOLO",-1,IF(LEFT(E559,6)="TÉRREO",0,IFERROR(VALUE(LEFT(E559,FIND("º",E559)-1)),""))))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IF(E560="","",IF(LEFT(E560,7)="SUBSOLO",-1,IF(LEFT(E560,6)="TÉRREO",0,IFERROR(VALUE(LEFT(E560,FIND("º",E560)-1)),""))))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IF(E561="","",IF(LEFT(E561,7)="SUBSOLO",-1,IF(LEFT(E561,6)="TÉRREO",0,IFERROR(VALUE(LEFT(E561,FIND("º",E561)-1)),""))))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IF(E562="","",IF(LEFT(E562,7)="SUBSOLO",-1,IF(LEFT(E562,6)="TÉRREO",0,IFERROR(VALUE(LEFT(E562,FIND("º",E562)-1)),""))))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IF(E563="","",IF(LEFT(E563,7)="SUBSOLO",-1,IF(LEFT(E563,6)="TÉRREO",0,IFERROR(VALUE(LEFT(E563,FIND("º",E563)-1)),""))))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IF(E564="","",IF(LEFT(E564,7)="SUBSOLO",-1,IF(LEFT(E564,6)="TÉRREO",0,IFERROR(VALUE(LEFT(E564,FIND("º",E564)-1)),""))))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IF(E565="","",IF(LEFT(E565,7)="SUBSOLO",-1,IF(LEFT(E565,6)="TÉRREO",0,IFERROR(VALUE(LEFT(E565,FIND("º",E565)-1)),""))))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IF(E566="","",IF(LEFT(E566,7)="SUBSOLO",-1,IF(LEFT(E566,6)="TÉRREO",0,IFERROR(VALUE(LEFT(E566,FIND("º",E566)-1)),""))))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IF(E567="","",IF(LEFT(E567,7)="SUBSOLO",-1,IF(LEFT(E567,6)="TÉRREO",0,IFERROR(VALUE(LEFT(E567,FIND("º",E567)-1)),""))))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IF(E568="","",IF(LEFT(E568,7)="SUBSOLO",-1,IF(LEFT(E568,6)="TÉRREO",0,IFERROR(VALUE(LEFT(E568,FIND("º",E568)-1)),""))))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IF(E569="","",IF(LEFT(E569,7)="SUBSOLO",-1,IF(LEFT(E569,6)="TÉRREO",0,IFERROR(VALUE(LEFT(E569,FIND("º",E569)-1)),""))))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IF(E570="","",IF(LEFT(E570,7)="SUBSOLO",-1,IF(LEFT(E570,6)="TÉRREO",0,IFERROR(VALUE(LEFT(E570,FIND("º",E570)-1)),""))))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IF(E571="","",IF(LEFT(E571,7)="SUBSOLO",-1,IF(LEFT(E571,6)="TÉRREO",0,IFERROR(VALUE(LEFT(E571,FIND("º",E571)-1)),""))))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IF(E572="","",IF(LEFT(E572,7)="SUBSOLO",-1,IF(LEFT(E572,6)="TÉRREO",0,IFERROR(VALUE(LEFT(E572,FIND("º",E572)-1)),""))))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IF(E573="","",IF(LEFT(E573,7)="SUBSOLO",-1,IF(LEFT(E573,6)="TÉRREO",0,IFERROR(VALUE(LEFT(E573,FIND("º",E573)-1)),""))))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IF(E574="","",IF(LEFT(E574,7)="SUBSOLO",-1,IF(LEFT(E574,6)="TÉRREO",0,IFERROR(VALUE(LEFT(E574,FIND("º",E574)-1)),""))))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IF(E575="","",IF(LEFT(E575,7)="SUBSOLO",-1,IF(LEFT(E575,6)="TÉRREO",0,IFERROR(VALUE(LEFT(E575,FIND("º",E575)-1)),""))))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IF(E576="","",IF(LEFT(E576,7)="SUBSOLO",-1,IF(LEFT(E576,6)="TÉRREO",0,IFERROR(VALUE(LEFT(E576,FIND("º",E576)-1)),""))))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IF(E577="","",IF(LEFT(E577,7)="SUBSOLO",-1,IF(LEFT(E577,6)="TÉRREO",0,IFERROR(VALUE(LEFT(E577,FIND("º",E577)-1)),""))))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IF(E578="","",IF(LEFT(E578,7)="SUBSOLO",-1,IF(LEFT(E578,6)="TÉRREO",0,IFERROR(VALUE(LEFT(E578,FIND("º",E578)-1)),""))))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IF(E579="","",IF(LEFT(E579,7)="SUBSOLO",-1,IF(LEFT(E579,6)="TÉRREO",0,IFERROR(VALUE(LEFT(E579,FIND("º",E579)-1)),""))))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IF(E580="","",IF(LEFT(E580,7)="SUBSOLO",-1,IF(LEFT(E580,6)="TÉRREO",0,IFERROR(VALUE(LEFT(E580,FIND("º",E580)-1)),""))))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IF(E581="","",IF(LEFT(E581,7)="SUBSOLO",-1,IF(LEFT(E581,6)="TÉRREO",0,IFERROR(VALUE(LEFT(E581,FIND("º",E581)-1)),""))))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IF(E582="","",IF(LEFT(E582,7)="SUBSOLO",-1,IF(LEFT(E582,6)="TÉRREO",0,IFERROR(VALUE(LEFT(E582,FIND("º",E582)-1)),""))))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IF(E583="","",IF(LEFT(E583,7)="SUBSOLO",-1,IF(LEFT(E583,6)="TÉRREO",0,IFERROR(VALUE(LEFT(E583,FIND("º",E583)-1)),""))))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IF(E584="","",IF(LEFT(E584,7)="SUBSOLO",-1,IF(LEFT(E584,6)="TÉRREO",0,IFERROR(VALUE(LEFT(E584,FIND("º",E584)-1)),""))))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IF(E585="","",IF(LEFT(E585,7)="SUBSOLO",-1,IF(LEFT(E585,6)="TÉRREO",0,IFERROR(VALUE(LEFT(E585,FIND("º",E585)-1)),""))))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IF(E586="","",IF(LEFT(E586,7)="SUBSOLO",-1,IF(LEFT(E586,6)="TÉRREO",0,IFERROR(VALUE(LEFT(E586,FIND("º",E586)-1)),""))))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IF(E587="","",IF(LEFT(E587,7)="SUBSOLO",-1,IF(LEFT(E587,6)="TÉRREO",0,IFERROR(VALUE(LEFT(E587,FIND("º",E587)-1)),""))))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IF(E588="","",IF(LEFT(E588,7)="SUBSOLO",-1,IF(LEFT(E588,6)="TÉRREO",0,IFERROR(VALUE(LEFT(E588,FIND("º",E588)-1)),""))))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IF(E589="","",IF(LEFT(E589,7)="SUBSOLO",-1,IF(LEFT(E589,6)="TÉRREO",0,IFERROR(VALUE(LEFT(E589,FIND("º",E589)-1)),""))))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IF(E590="","",IF(LEFT(E590,7)="SUBSOLO",-1,IF(LEFT(E590,6)="TÉRREO",0,IFERROR(VALUE(LEFT(E590,FIND("º",E590)-1)),""))))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IF(E591="","",IF(LEFT(E591,7)="SUBSOLO",-1,IF(LEFT(E591,6)="TÉRREO",0,IFERROR(VALUE(LEFT(E591,FIND("º",E591)-1)),""))))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IF(E592="","",IF(LEFT(E592,7)="SUBSOLO",-1,IF(LEFT(E592,6)="TÉRREO",0,IFERROR(VALUE(LEFT(E592,FIND("º",E592)-1)),""))))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IF(E593="","",IF(LEFT(E593,7)="SUBSOLO",-1,IF(LEFT(E593,6)="TÉRREO",0,IFERROR(VALUE(LEFT(E593,FIND("º",E593)-1)),""))))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IF(E594="","",IF(LEFT(E594,7)="SUBSOLO",-1,IF(LEFT(E594,6)="TÉRREO",0,IFERROR(VALUE(LEFT(E594,FIND("º",E594)-1)),""))))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IF(E595="","",IF(LEFT(E595,7)="SUBSOLO",-1,IF(LEFT(E595,6)="TÉRREO",0,IFERROR(VALUE(LEFT(E595,FIND("º",E595)-1)),""))))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IF(E596="","",IF(LEFT(E596,7)="SUBSOLO",-1,IF(LEFT(E596,6)="TÉRREO",0,IFERROR(VALUE(LEFT(E596,FIND("º",E596)-1)),""))))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IF(E597="","",IF(LEFT(E597,7)="SUBSOLO",-1,IF(LEFT(E597,6)="TÉRREO",0,IFERROR(VALUE(LEFT(E597,FIND("º",E597)-1)),""))))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IF(E598="","",IF(LEFT(E598,7)="SUBSOLO",-1,IF(LEFT(E598,6)="TÉRREO",0,IFERROR(VALUE(LEFT(E598,FIND("º",E598)-1)),""))))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IF(E599="","",IF(LEFT(E599,7)="SUBSOLO",-1,IF(LEFT(E599,6)="TÉRREO",0,IFERROR(VALUE(LEFT(E599,FIND("º",E599)-1)),""))))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IF(E600="","",IF(LEFT(E600,7)="SUBSOLO",-1,IF(LEFT(E600,6)="TÉRREO",0,IFERROR(VALUE(LEFT(E600,FIND("º",E600)-1)),""))))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IF(E601="","",IF(LEFT(E601,7)="SUBSOLO",-1,IF(LEFT(E601,6)="TÉRREO",0,IFERROR(VALUE(LEFT(E601,FIND("º",E601)-1)),""))))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IF(E602="","",IF(LEFT(E602,7)="SUBSOLO",-1,IF(LEFT(E602,6)="TÉRREO",0,IFERROR(VALUE(LEFT(E602,FIND("º",E602)-1)),""))))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IF(E603="","",IF(LEFT(E603,7)="SUBSOLO",-1,IF(LEFT(E603,6)="TÉRREO",0,IFERROR(VALUE(LEFT(E603,FIND("º",E603)-1)),""))))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IF(E604="","",IF(LEFT(E604,7)="SUBSOLO",-1,IF(LEFT(E604,6)="TÉRREO",0,IFERROR(VALUE(LEFT(E604,FIND("º",E604)-1)),""))))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IF(E605="","",IF(LEFT(E605,7)="SUBSOLO",-1,IF(LEFT(E605,6)="TÉRREO",0,IFERROR(VALUE(LEFT(E605,FIND("º",E605)-1)),""))))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IF(E606="","",IF(LEFT(E606,7)="SUBSOLO",-1,IF(LEFT(E606,6)="TÉRREO",0,IFERROR(VALUE(LEFT(E606,FIND("º",E606)-1)),""))))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IF(E607="","",IF(LEFT(E607,7)="SUBSOLO",-1,IF(LEFT(E607,6)="TÉRREO",0,IFERROR(VALUE(LEFT(E607,FIND("º",E607)-1)),""))))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IF(E608="","",IF(LEFT(E608,7)="SUBSOLO",-1,IF(LEFT(E608,6)="TÉRREO",0,IFERROR(VALUE(LEFT(E608,FIND("º",E608)-1)),""))))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IF(E609="","",IF(LEFT(E609,7)="SUBSOLO",-1,IF(LEFT(E609,6)="TÉRREO",0,IFERROR(VALUE(LEFT(E609,FIND("º",E609)-1)),""))))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IF(E610="","",IF(LEFT(E610,7)="SUBSOLO",-1,IF(LEFT(E610,6)="TÉRREO",0,IFERROR(VALUE(LEFT(E610,FIND("º",E610)-1)),""))))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IF(E611="","",IF(LEFT(E611,7)="SUBSOLO",-1,IF(LEFT(E611,6)="TÉRREO",0,IFERROR(VALUE(LEFT(E611,FIND("º",E611)-1)),""))))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IF(E612="","",IF(LEFT(E612,7)="SUBSOLO",-1,IF(LEFT(E612,6)="TÉRREO",0,IFERROR(VALUE(LEFT(E612,FIND("º",E612)-1)),""))))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IF(E613="","",IF(LEFT(E613,7)="SUBSOLO",-1,IF(LEFT(E613,6)="TÉRREO",0,IFERROR(VALUE(LEFT(E613,FIND("º",E613)-1)),""))))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IF(E614="","",IF(LEFT(E614,7)="SUBSOLO",-1,IF(LEFT(E614,6)="TÉRREO",0,IFERROR(VALUE(LEFT(E614,FIND("º",E614)-1)),""))))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IF(E615="","",IF(LEFT(E615,7)="SUBSOLO",-1,IF(LEFT(E615,6)="TÉRREO",0,IFERROR(VALUE(LEFT(E615,FIND("º",E615)-1)),""))))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IF(E616="","",IF(LEFT(E616,7)="SUBSOLO",-1,IF(LEFT(E616,6)="TÉRREO",0,IFERROR(VALUE(LEFT(E616,FIND("º",E616)-1)),""))))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IF(E617="","",IF(LEFT(E617,7)="SUBSOLO",-1,IF(LEFT(E617,6)="TÉRREO",0,IFERROR(VALUE(LEFT(E617,FIND("º",E617)-1)),""))))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IF(E618="","",IF(LEFT(E618,7)="SUBSOLO",-1,IF(LEFT(E618,6)="TÉRREO",0,IFERROR(VALUE(LEFT(E618,FIND("º",E618)-1)),""))))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IF(E619="","",IF(LEFT(E619,7)="SUBSOLO",-1,IF(LEFT(E619,6)="TÉRREO",0,IFERROR(VALUE(LEFT(E619,FIND("º",E619)-1)),""))))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IF(E620="","",IF(LEFT(E620,7)="SUBSOLO",-1,IF(LEFT(E620,6)="TÉRREO",0,IFERROR(VALUE(LEFT(E620,FIND("º",E620)-1)),""))))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IF(E621="","",IF(LEFT(E621,7)="SUBSOLO",-1,IF(LEFT(E621,6)="TÉRREO",0,IFERROR(VALUE(LEFT(E621,FIND("º",E621)-1)),""))))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IF(E622="","",IF(LEFT(E622,7)="SUBSOLO",-1,IF(LEFT(E622,6)="TÉRREO",0,IFERROR(VALUE(LEFT(E622,FIND("º",E622)-1)),""))))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IF(E623="","",IF(LEFT(E623,7)="SUBSOLO",-1,IF(LEFT(E623,6)="TÉRREO",0,IFERROR(VALUE(LEFT(E623,FIND("º",E623)-1)),""))))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IF(E624="","",IF(LEFT(E624,7)="SUBSOLO",-1,IF(LEFT(E624,6)="TÉRREO",0,IFERROR(VALUE(LEFT(E624,FIND("º",E624)-1)),""))))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IF(E625="","",IF(LEFT(E625,7)="SUBSOLO",-1,IF(LEFT(E625,6)="TÉRREO",0,IFERROR(VALUE(LEFT(E625,FIND("º",E625)-1)),""))))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IF(E626="","",IF(LEFT(E626,7)="SUBSOLO",-1,IF(LEFT(E626,6)="TÉRREO",0,IFERROR(VALUE(LEFT(E626,FIND("º",E626)-1)),""))))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IF(E627="","",IF(LEFT(E627,7)="SUBSOLO",-1,IF(LEFT(E627,6)="TÉRREO",0,IFERROR(VALUE(LEFT(E627,FIND("º",E627)-1)),""))))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IF(E628="","",IF(LEFT(E628,7)="SUBSOLO",-1,IF(LEFT(E628,6)="TÉRREO",0,IFERROR(VALUE(LEFT(E628,FIND("º",E628)-1)),""))))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IF(E629="","",IF(LEFT(E629,7)="SUBSOLO",-1,IF(LEFT(E629,6)="TÉRREO",0,IFERROR(VALUE(LEFT(E629,FIND("º",E629)-1)),""))))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IF(E630="","",IF(LEFT(E630,7)="SUBSOLO",-1,IF(LEFT(E630,6)="TÉRREO",0,IFERROR(VALUE(LEFT(E630,FIND("º",E630)-1)),""))))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IF(E631="","",IF(LEFT(E631,7)="SUBSOLO",-1,IF(LEFT(E631,6)="TÉRREO",0,IFERROR(VALUE(LEFT(E631,FIND("º",E631)-1)),""))))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IF(E632="","",IF(LEFT(E632,7)="SUBSOLO",-1,IF(LEFT(E632,6)="TÉRREO",0,IFERROR(VALUE(LEFT(E632,FIND("º",E632)-1)),""))))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IF(E633="","",IF(LEFT(E633,7)="SUBSOLO",-1,IF(LEFT(E633,6)="TÉRREO",0,IFERROR(VALUE(LEFT(E633,FIND("º",E633)-1)),""))))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IF(E634="","",IF(LEFT(E634,7)="SUBSOLO",-1,IF(LEFT(E634,6)="TÉRREO",0,IFERROR(VALUE(LEFT(E634,FIND("º",E634)-1)),""))))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IF(E635="","",IF(LEFT(E635,7)="SUBSOLO",-1,IF(LEFT(E635,6)="TÉRREO",0,IFERROR(VALUE(LEFT(E635,FIND("º",E635)-1)),""))))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IF(E636="","",IF(LEFT(E636,7)="SUBSOLO",-1,IF(LEFT(E636,6)="TÉRREO",0,IFERROR(VALUE(LEFT(E636,FIND("º",E636)-1)),""))))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IF(E637="","",IF(LEFT(E637,7)="SUBSOLO",-1,IF(LEFT(E637,6)="TÉRREO",0,IFERROR(VALUE(LEFT(E637,FIND("º",E637)-1)),""))))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IF(E638="","",IF(LEFT(E638,7)="SUBSOLO",-1,IF(LEFT(E638,6)="TÉRREO",0,IFERROR(VALUE(LEFT(E638,FIND("º",E638)-1)),""))))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IF(E639="","",IF(LEFT(E639,7)="SUBSOLO",-1,IF(LEFT(E639,6)="TÉRREO",0,IFERROR(VALUE(LEFT(E639,FIND("º",E639)-1)),""))))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IF(E640="","",IF(LEFT(E640,7)="SUBSOLO",-1,IF(LEFT(E640,6)="TÉRREO",0,IFERROR(VALUE(LEFT(E640,FIND("º",E640)-1)),""))))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IF(E641="","",IF(LEFT(E641,7)="SUBSOLO",-1,IF(LEFT(E641,6)="TÉRREO",0,IFERROR(VALUE(LEFT(E641,FIND("º",E641)-1)),""))))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IF(E642="","",IF(LEFT(E642,7)="SUBSOLO",-1,IF(LEFT(E642,6)="TÉRREO",0,IFERROR(VALUE(LEFT(E642,FIND("º",E642)-1)),""))))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IF(E643="","",IF(LEFT(E643,7)="SUBSOLO",-1,IF(LEFT(E643,6)="TÉRREO",0,IFERROR(VALUE(LEFT(E643,FIND("º",E643)-1)),""))))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IF(E644="","",IF(LEFT(E644,7)="SUBSOLO",-1,IF(LEFT(E644,6)="TÉRREO",0,IFERROR(VALUE(LEFT(E644,FIND("º",E644)-1)),""))))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IF(E645="","",IF(LEFT(E645,7)="SUBSOLO",-1,IF(LEFT(E645,6)="TÉRREO",0,IFERROR(VALUE(LEFT(E645,FIND("º",E645)-1)),""))))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IF(E646="","",IF(LEFT(E646,7)="SUBSOLO",-1,IF(LEFT(E646,6)="TÉRREO",0,IFERROR(VALUE(LEFT(E646,FIND("º",E646)-1)),""))))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IF(E647="","",IF(LEFT(E647,7)="SUBSOLO",-1,IF(LEFT(E647,6)="TÉRREO",0,IFERROR(VALUE(LEFT(E647,FIND("º",E647)-1)),""))))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IF(E648="","",IF(LEFT(E648,7)="SUBSOLO",-1,IF(LEFT(E648,6)="TÉRREO",0,IFERROR(VALUE(LEFT(E648,FIND("º",E648)-1)),""))))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IF(E649="","",IF(LEFT(E649,7)="SUBSOLO",-1,IF(LEFT(E649,6)="TÉRREO",0,IFERROR(VALUE(LEFT(E649,FIND("º",E649)-1)),""))))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IF(E650="","",IF(LEFT(E650,7)="SUBSOLO",-1,IF(LEFT(E650,6)="TÉRREO",0,IFERROR(VALUE(LEFT(E650,FIND("º",E650)-1)),""))))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IF(E651="","",IF(LEFT(E651,7)="SUBSOLO",-1,IF(LEFT(E651,6)="TÉRREO",0,IFERROR(VALUE(LEFT(E651,FIND("º",E651)-1)),""))))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IF(E652="","",IF(LEFT(E652,7)="SUBSOLO",-1,IF(LEFT(E652,6)="TÉRREO",0,IFERROR(VALUE(LEFT(E652,FIND("º",E652)-1)),""))))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IF(E653="","",IF(LEFT(E653,7)="SUBSOLO",-1,IF(LEFT(E653,6)="TÉRREO",0,IFERROR(VALUE(LEFT(E653,FIND("º",E653)-1)),""))))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IF(E654="","",IF(LEFT(E654,7)="SUBSOLO",-1,IF(LEFT(E654,6)="TÉRREO",0,IFERROR(VALUE(LEFT(E654,FIND("º",E654)-1)),""))))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IF(E655="","",IF(LEFT(E655,7)="SUBSOLO",-1,IF(LEFT(E655,6)="TÉRREO",0,IFERROR(VALUE(LEFT(E655,FIND("º",E655)-1)),""))))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IF(E656="","",IF(LEFT(E656,7)="SUBSOLO",-1,IF(LEFT(E656,6)="TÉRREO",0,IFERROR(VALUE(LEFT(E656,FIND("º",E656)-1)),""))))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IF(E657="","",IF(LEFT(E657,7)="SUBSOLO",-1,IF(LEFT(E657,6)="TÉRREO",0,IFERROR(VALUE(LEFT(E657,FIND("º",E657)-1)),""))))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IF(E658="","",IF(LEFT(E658,7)="SUBSOLO",-1,IF(LEFT(E658,6)="TÉRREO",0,IFERROR(VALUE(LEFT(E658,FIND("º",E658)-1)),""))))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IF(E659="","",IF(LEFT(E659,7)="SUBSOLO",-1,IF(LEFT(E659,6)="TÉRREO",0,IFERROR(VALUE(LEFT(E659,FIND("º",E659)-1)),""))))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IF(E660="","",IF(LEFT(E660,7)="SUBSOLO",-1,IF(LEFT(E660,6)="TÉRREO",0,IFERROR(VALUE(LEFT(E660,FIND("º",E660)-1)),""))))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IF(E661="","",IF(LEFT(E661,7)="SUBSOLO",-1,IF(LEFT(E661,6)="TÉRREO",0,IFERROR(VALUE(LEFT(E661,FIND("º",E661)-1)),""))))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IF(E662="","",IF(LEFT(E662,7)="SUBSOLO",-1,IF(LEFT(E662,6)="TÉRREO",0,IFERROR(VALUE(LEFT(E662,FIND("º",E662)-1)),""))))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IF(E663="","",IF(LEFT(E663,7)="SUBSOLO",-1,IF(LEFT(E663,6)="TÉRREO",0,IFERROR(VALUE(LEFT(E663,FIND("º",E663)-1)),""))))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IF(E664="","",IF(LEFT(E664,7)="SUBSOLO",-1,IF(LEFT(E664,6)="TÉRREO",0,IFERROR(VALUE(LEFT(E664,FIND("º",E664)-1)),""))))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IF(E665="","",IF(LEFT(E665,7)="SUBSOLO",-1,IF(LEFT(E665,6)="TÉRREO",0,IFERROR(VALUE(LEFT(E665,FIND("º",E665)-1)),""))))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IF(E666="","",IF(LEFT(E666,7)="SUBSOLO",-1,IF(LEFT(E666,6)="TÉRREO",0,IFERROR(VALUE(LEFT(E666,FIND("º",E666)-1)),""))))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IF(E667="","",IF(LEFT(E667,7)="SUBSOLO",-1,IF(LEFT(E667,6)="TÉRREO",0,IFERROR(VALUE(LEFT(E667,FIND("º",E667)-1)),""))))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IF(E668="","",IF(LEFT(E668,7)="SUBSOLO",-1,IF(LEFT(E668,6)="TÉRREO",0,IFERROR(VALUE(LEFT(E668,FIND("º",E668)-1)),""))))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IF(E669="","",IF(LEFT(E669,7)="SUBSOLO",-1,IF(LEFT(E669,6)="TÉRREO",0,IFERROR(VALUE(LEFT(E669,FIND("º",E669)-1)),""))))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IF(E670="","",IF(LEFT(E670,7)="SUBSOLO",-1,IF(LEFT(E670,6)="TÉRREO",0,IFERROR(VALUE(LEFT(E670,FIND("º",E670)-1)),""))))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IF(E671="","",IF(LEFT(E671,7)="SUBSOLO",-1,IF(LEFT(E671,6)="TÉRREO",0,IFERROR(VALUE(LEFT(E671,FIND("º",E671)-1)),""))))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IF(E672="","",IF(LEFT(E672,7)="SUBSOLO",-1,IF(LEFT(E672,6)="TÉRREO",0,IFERROR(VALUE(LEFT(E672,FIND("º",E672)-1)),""))))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IF(E673="","",IF(LEFT(E673,7)="SUBSOLO",-1,IF(LEFT(E673,6)="TÉRREO",0,IFERROR(VALUE(LEFT(E673,FIND("º",E673)-1)),""))))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IF(E674="","",IF(LEFT(E674,7)="SUBSOLO",-1,IF(LEFT(E674,6)="TÉRREO",0,IFERROR(VALUE(LEFT(E674,FIND("º",E674)-1)),""))))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IF(E675="","",IF(LEFT(E675,7)="SUBSOLO",-1,IF(LEFT(E675,6)="TÉRREO",0,IFERROR(VALUE(LEFT(E675,FIND("º",E675)-1)),""))))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IF(E676="","",IF(LEFT(E676,7)="SUBSOLO",-1,IF(LEFT(E676,6)="TÉRREO",0,IFERROR(VALUE(LEFT(E676,FIND("º",E676)-1)),""))))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IF(E677="","",IF(LEFT(E677,7)="SUBSOLO",-1,IF(LEFT(E677,6)="TÉRREO",0,IFERROR(VALUE(LEFT(E677,FIND("º",E677)-1)),""))))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IF(E678="","",IF(LEFT(E678,7)="SUBSOLO",-1,IF(LEFT(E678,6)="TÉRREO",0,IFERROR(VALUE(LEFT(E678,FIND("º",E678)-1)),""))))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IF(E679="","",IF(LEFT(E679,7)="SUBSOLO",-1,IF(LEFT(E679,6)="TÉRREO",0,IFERROR(VALUE(LEFT(E679,FIND("º",E679)-1)),""))))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IF(E680="","",IF(LEFT(E680,7)="SUBSOLO",-1,IF(LEFT(E680,6)="TÉRREO",0,IFERROR(VALUE(LEFT(E680,FIND("º",E680)-1)),""))))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IF(E681="","",IF(LEFT(E681,7)="SUBSOLO",-1,IF(LEFT(E681,6)="TÉRREO",0,IFERROR(VALUE(LEFT(E681,FIND("º",E681)-1)),""))))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IF(E682="","",IF(LEFT(E682,7)="SUBSOLO",-1,IF(LEFT(E682,6)="TÉRREO",0,IFERROR(VALUE(LEFT(E682,FIND("º",E682)-1)),""))))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IF(E683="","",IF(LEFT(E683,7)="SUBSOLO",-1,IF(LEFT(E683,6)="TÉRREO",0,IFERROR(VALUE(LEFT(E683,FIND("º",E683)-1)),""))))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IF(E684="","",IF(LEFT(E684,7)="SUBSOLO",-1,IF(LEFT(E684,6)="TÉRREO",0,IFERROR(VALUE(LEFT(E684,FIND("º",E684)-1)),""))))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IF(E685="","",IF(LEFT(E685,7)="SUBSOLO",-1,IF(LEFT(E685,6)="TÉRREO",0,IFERROR(VALUE(LEFT(E685,FIND("º",E685)-1)),""))))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IF(E686="","",IF(LEFT(E686,7)="SUBSOLO",-1,IF(LEFT(E686,6)="TÉRREO",0,IFERROR(VALUE(LEFT(E686,FIND("º",E686)-1)),""))))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IF(E687="","",IF(LEFT(E687,7)="SUBSOLO",-1,IF(LEFT(E687,6)="TÉRREO",0,IFERROR(VALUE(LEFT(E687,FIND("º",E687)-1)),""))))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IF(E688="","",IF(LEFT(E688,7)="SUBSOLO",-1,IF(LEFT(E688,6)="TÉRREO",0,IFERROR(VALUE(LEFT(E688,FIND("º",E688)-1)),""))))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IF(E689="","",IF(LEFT(E689,7)="SUBSOLO",-1,IF(LEFT(E689,6)="TÉRREO",0,IFERROR(VALUE(LEFT(E689,FIND("º",E689)-1)),""))))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IF(E690="","",IF(LEFT(E690,7)="SUBSOLO",-1,IF(LEFT(E690,6)="TÉRREO",0,IFERROR(VALUE(LEFT(E690,FIND("º",E690)-1)),""))))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IF(E691="","",IF(LEFT(E691,7)="SUBSOLO",-1,IF(LEFT(E691,6)="TÉRREO",0,IFERROR(VALUE(LEFT(E691,FIND("º",E691)-1)),""))))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IF(E692="","",IF(LEFT(E692,7)="SUBSOLO",-1,IF(LEFT(E692,6)="TÉRREO",0,IFERROR(VALUE(LEFT(E692,FIND("º",E692)-1)),""))))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IF(E693="","",IF(LEFT(E693,7)="SUBSOLO",-1,IF(LEFT(E693,6)="TÉRREO",0,IFERROR(VALUE(LEFT(E693,FIND("º",E693)-1)),""))))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IF(E694="","",IF(LEFT(E694,7)="SUBSOLO",-1,IF(LEFT(E694,6)="TÉRREO",0,IFERROR(VALUE(LEFT(E694,FIND("º",E694)-1)),""))))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IF(E695="","",IF(LEFT(E695,7)="SUBSOLO",-1,IF(LEFT(E695,6)="TÉRREO",0,IFERROR(VALUE(LEFT(E695,FIND("º",E695)-1)),""))))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IF(E696="","",IF(LEFT(E696,7)="SUBSOLO",-1,IF(LEFT(E696,6)="TÉRREO",0,IFERROR(VALUE(LEFT(E696,FIND("º",E696)-1)),""))))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IF(E697="","",IF(LEFT(E697,7)="SUBSOLO",-1,IF(LEFT(E697,6)="TÉRREO",0,IFERROR(VALUE(LEFT(E697,FIND("º",E697)-1)),""))))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IF(E698="","",IF(LEFT(E698,7)="SUBSOLO",-1,IF(LEFT(E698,6)="TÉRREO",0,IFERROR(VALUE(LEFT(E698,FIND("º",E698)-1)),""))))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IF(E699="","",IF(LEFT(E699,7)="SUBSOLO",-1,IF(LEFT(E699,6)="TÉRREO",0,IFERROR(VALUE(LEFT(E699,FIND("º",E699)-1)),""))))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IF(E700="","",IF(LEFT(E700,7)="SUBSOLO",-1,IF(LEFT(E700,6)="TÉRREO",0,IFERROR(VALUE(LEFT(E700,FIND("º",E700)-1)),""))))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IF(E701="","",IF(LEFT(E701,7)="SUBSOLO",-1,IF(LEFT(E701,6)="TÉRREO",0,IFERROR(VALUE(LEFT(E701,FIND("º",E701)-1)),""))))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IF(E702="","",IF(LEFT(E702,7)="SUBSOLO",-1,IF(LEFT(E702,6)="TÉRREO",0,IFERROR(VALUE(LEFT(E702,FIND("º",E702)-1)),""))))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IF(E703="","",IF(LEFT(E703,7)="SUBSOLO",-1,IF(LEFT(E703,6)="TÉRREO",0,IFERROR(VALUE(LEFT(E703,FIND("º",E703)-1)),""))))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IF(E704="","",IF(LEFT(E704,7)="SUBSOLO",-1,IF(LEFT(E704,6)="TÉRREO",0,IFERROR(VALUE(LEFT(E704,FIND("º",E704)-1)),""))))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IF(E705="","",IF(LEFT(E705,7)="SUBSOLO",-1,IF(LEFT(E705,6)="TÉRREO",0,IFERROR(VALUE(LEFT(E705,FIND("º",E705)-1)),""))))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IF(E706="","",IF(LEFT(E706,7)="SUBSOLO",-1,IF(LEFT(E706,6)="TÉRREO",0,IFERROR(VALUE(LEFT(E706,FIND("º",E706)-1)),""))))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IF(E707="","",IF(LEFT(E707,7)="SUBSOLO",-1,IF(LEFT(E707,6)="TÉRREO",0,IFERROR(VALUE(LEFT(E707,FIND("º",E707)-1)),""))))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IF(E708="","",IF(LEFT(E708,7)="SUBSOLO",-1,IF(LEFT(E708,6)="TÉRREO",0,IFERROR(VALUE(LEFT(E708,FIND("º",E708)-1)),""))))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IF(E709="","",IF(LEFT(E709,7)="SUBSOLO",-1,IF(LEFT(E709,6)="TÉRREO",0,IFERROR(VALUE(LEFT(E709,FIND("º",E709)-1)),""))))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IF(E710="","",IF(LEFT(E710,7)="SUBSOLO",-1,IF(LEFT(E710,6)="TÉRREO",0,IFERROR(VALUE(LEFT(E710,FIND("º",E710)-1)),""))))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IF(E711="","",IF(LEFT(E711,7)="SUBSOLO",-1,IF(LEFT(E711,6)="TÉRREO",0,IFERROR(VALUE(LEFT(E711,FIND("º",E711)-1)),""))))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IF(E712="","",IF(LEFT(E712,7)="SUBSOLO",-1,IF(LEFT(E712,6)="TÉRREO",0,IFERROR(VALUE(LEFT(E712,FIND("º",E712)-1)),""))))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IF(E713="","",IF(LEFT(E713,7)="SUBSOLO",-1,IF(LEFT(E713,6)="TÉRREO",0,IFERROR(VALUE(LEFT(E713,FIND("º",E713)-1)),""))))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IF(E714="","",IF(LEFT(E714,7)="SUBSOLO",-1,IF(LEFT(E714,6)="TÉRREO",0,IFERROR(VALUE(LEFT(E714,FIND("º",E714)-1)),""))))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IF(E715="","",IF(LEFT(E715,7)="SUBSOLO",-1,IF(LEFT(E715,6)="TÉRREO",0,IFERROR(VALUE(LEFT(E715,FIND("º",E715)-1)),""))))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IF(E716="","",IF(LEFT(E716,7)="SUBSOLO",-1,IF(LEFT(E716,6)="TÉRREO",0,IFERROR(VALUE(LEFT(E716,FIND("º",E716)-1)),""))))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IF(E717="","",IF(LEFT(E717,7)="SUBSOLO",-1,IF(LEFT(E717,6)="TÉRREO",0,IFERROR(VALUE(LEFT(E717,FIND("º",E717)-1)),""))))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IF(E718="","",IF(LEFT(E718,7)="SUBSOLO",-1,IF(LEFT(E718,6)="TÉRREO",0,IFERROR(VALUE(LEFT(E718,FIND("º",E718)-1)),""))))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IF(E719="","",IF(LEFT(E719,7)="SUBSOLO",-1,IF(LEFT(E719,6)="TÉRREO",0,IFERROR(VALUE(LEFT(E719,FIND("º",E719)-1)),""))))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IF(E720="","",IF(LEFT(E720,7)="SUBSOLO",-1,IF(LEFT(E720,6)="TÉRREO",0,IFERROR(VALUE(LEFT(E720,FIND("º",E720)-1)),""))))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IF(E721="","",IF(LEFT(E721,7)="SUBSOLO",-1,IF(LEFT(E721,6)="TÉRREO",0,IFERROR(VALUE(LEFT(E721,FIND("º",E721)-1)),""))))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IF(E722="","",IF(LEFT(E722,7)="SUBSOLO",-1,IF(LEFT(E722,6)="TÉRREO",0,IFERROR(VALUE(LEFT(E722,FIND("º",E722)-1)),""))))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IF(E723="","",IF(LEFT(E723,7)="SUBSOLO",-1,IF(LEFT(E723,6)="TÉRREO",0,IFERROR(VALUE(LEFT(E723,FIND("º",E723)-1)),""))))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IF(E724="","",IF(LEFT(E724,7)="SUBSOLO",-1,IF(LEFT(E724,6)="TÉRREO",0,IFERROR(VALUE(LEFT(E724,FIND("º",E724)-1)),""))))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IF(E725="","",IF(LEFT(E725,7)="SUBSOLO",-1,IF(LEFT(E725,6)="TÉRREO",0,IFERROR(VALUE(LEFT(E725,FIND("º",E725)-1)),""))))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IF(E726="","",IF(LEFT(E726,7)="SUBSOLO",-1,IF(LEFT(E726,6)="TÉRREO",0,IFERROR(VALUE(LEFT(E726,FIND("º",E726)-1)),""))))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IF(E727="","",IF(LEFT(E727,7)="SUBSOLO",-1,IF(LEFT(E727,6)="TÉRREO",0,IFERROR(VALUE(LEFT(E727,FIND("º",E727)-1)),""))))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IF(E728="","",IF(LEFT(E728,7)="SUBSOLO",-1,IF(LEFT(E728,6)="TÉRREO",0,IFERROR(VALUE(LEFT(E728,FIND("º",E728)-1)),""))))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IF(E729="","",IF(LEFT(E729,7)="SUBSOLO",-1,IF(LEFT(E729,6)="TÉRREO",0,IFERROR(VALUE(LEFT(E729,FIND("º",E729)-1)),""))))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IF(E730="","",IF(LEFT(E730,7)="SUBSOLO",-1,IF(LEFT(E730,6)="TÉRREO",0,IFERROR(VALUE(LEFT(E730,FIND("º",E730)-1)),""))))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IF(E731="","",IF(LEFT(E731,7)="SUBSOLO",-1,IF(LEFT(E731,6)="TÉRREO",0,IFERROR(VALUE(LEFT(E731,FIND("º",E731)-1)),""))))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IF(E732="","",IF(LEFT(E732,7)="SUBSOLO",-1,IF(LEFT(E732,6)="TÉRREO",0,IFERROR(VALUE(LEFT(E732,FIND("º",E732)-1)),""))))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IF(E733="","",IF(LEFT(E733,7)="SUBSOLO",-1,IF(LEFT(E733,6)="TÉRREO",0,IFERROR(VALUE(LEFT(E733,FIND("º",E733)-1)),""))))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IF(E734="","",IF(LEFT(E734,7)="SUBSOLO",-1,IF(LEFT(E734,6)="TÉRREO",0,IFERROR(VALUE(LEFT(E734,FIND("º",E734)-1)),""))))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IF(E735="","",IF(LEFT(E735,7)="SUBSOLO",-1,IF(LEFT(E735,6)="TÉRREO",0,IFERROR(VALUE(LEFT(E735,FIND("º",E735)-1)),""))))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IF(E736="","",IF(LEFT(E736,7)="SUBSOLO",-1,IF(LEFT(E736,6)="TÉRREO",0,IFERROR(VALUE(LEFT(E736,FIND("º",E736)-1)),""))))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IF(E737="","",IF(LEFT(E737,7)="SUBSOLO",-1,IF(LEFT(E737,6)="TÉRREO",0,IFERROR(VALUE(LEFT(E737,FIND("º",E737)-1)),""))))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IF(E738="","",IF(LEFT(E738,7)="SUBSOLO",-1,IF(LEFT(E738,6)="TÉRREO",0,IFERROR(VALUE(LEFT(E738,FIND("º",E738)-1)),""))))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IF(E739="","",IF(LEFT(E739,7)="SUBSOLO",-1,IF(LEFT(E739,6)="TÉRREO",0,IFERROR(VALUE(LEFT(E739,FIND("º",E739)-1)),""))))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IF(E740="","",IF(LEFT(E740,7)="SUBSOLO",-1,IF(LEFT(E740,6)="TÉRREO",0,IFERROR(VALUE(LEFT(E740,FIND("º",E740)-1)),""))))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IF(E741="","",IF(LEFT(E741,7)="SUBSOLO",-1,IF(LEFT(E741,6)="TÉRREO",0,IFERROR(VALUE(LEFT(E741,FIND("º",E741)-1)),""))))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IF(E742="","",IF(LEFT(E742,7)="SUBSOLO",-1,IF(LEFT(E742,6)="TÉRREO",0,IFERROR(VALUE(LEFT(E742,FIND("º",E742)-1)),""))))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IF(E743="","",IF(LEFT(E743,7)="SUBSOLO",-1,IF(LEFT(E743,6)="TÉRREO",0,IFERROR(VALUE(LEFT(E743,FIND("º",E743)-1)),""))))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IF(E744="","",IF(LEFT(E744,7)="SUBSOLO",-1,IF(LEFT(E744,6)="TÉRREO",0,IFERROR(VALUE(LEFT(E744,FIND("º",E744)-1)),""))))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IF(E745="","",IF(LEFT(E745,7)="SUBSOLO",-1,IF(LEFT(E745,6)="TÉRREO",0,IFERROR(VALUE(LEFT(E745,FIND("º",E745)-1)),""))))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IF(E746="","",IF(LEFT(E746,7)="SUBSOLO",-1,IF(LEFT(E746,6)="TÉRREO",0,IFERROR(VALUE(LEFT(E746,FIND("º",E746)-1)),""))))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IF(E747="","",IF(LEFT(E747,7)="SUBSOLO",-1,IF(LEFT(E747,6)="TÉRREO",0,IFERROR(VALUE(LEFT(E747,FIND("º",E747)-1)),""))))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IF(E748="","",IF(LEFT(E748,7)="SUBSOLO",-1,IF(LEFT(E748,6)="TÉRREO",0,IFERROR(VALUE(LEFT(E748,FIND("º",E748)-1)),""))))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IF(E749="","",IF(LEFT(E749,7)="SUBSOLO",-1,IF(LEFT(E749,6)="TÉRREO",0,IFERROR(VALUE(LEFT(E749,FIND("º",E749)-1)),""))))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IF(E750="","",IF(LEFT(E750,7)="SUBSOLO",-1,IF(LEFT(E750,6)="TÉRREO",0,IFERROR(VALUE(LEFT(E750,FIND("º",E750)-1)),""))))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IF(E751="","",IF(LEFT(E751,7)="SUBSOLO",-1,IF(LEFT(E751,6)="TÉRREO",0,IFERROR(VALUE(LEFT(E751,FIND("º",E751)-1)),""))))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IF(E752="","",IF(LEFT(E752,7)="SUBSOLO",-1,IF(LEFT(E752,6)="TÉRREO",0,IFERROR(VALUE(LEFT(E752,FIND("º",E752)-1)),""))))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IF(E753="","",IF(LEFT(E753,7)="SUBSOLO",-1,IF(LEFT(E753,6)="TÉRREO",0,IFERROR(VALUE(LEFT(E753,FIND("º",E753)-1)),""))))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IF(E754="","",IF(LEFT(E754,7)="SUBSOLO",-1,IF(LEFT(E754,6)="TÉRREO",0,IFERROR(VALUE(LEFT(E754,FIND("º",E754)-1)),""))))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IF(E755="","",IF(LEFT(E755,7)="SUBSOLO",-1,IF(LEFT(E755,6)="TÉRREO",0,IFERROR(VALUE(LEFT(E755,FIND("º",E755)-1)),""))))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IF(E756="","",IF(LEFT(E756,7)="SUBSOLO",-1,IF(LEFT(E756,6)="TÉRREO",0,IFERROR(VALUE(LEFT(E756,FIND("º",E756)-1)),""))))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IF(E757="","",IF(LEFT(E757,7)="SUBSOLO",-1,IF(LEFT(E757,6)="TÉRREO",0,IFERROR(VALUE(LEFT(E757,FIND("º",E757)-1)),""))))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IF(E758="","",IF(LEFT(E758,7)="SUBSOLO",-1,IF(LEFT(E758,6)="TÉRREO",0,IFERROR(VALUE(LEFT(E758,FIND("º",E758)-1)),""))))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IF(E759="","",IF(LEFT(E759,7)="SUBSOLO",-1,IF(LEFT(E759,6)="TÉRREO",0,IFERROR(VALUE(LEFT(E759,FIND("º",E759)-1)),""))))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IF(E760="","",IF(LEFT(E760,7)="SUBSOLO",-1,IF(LEFT(E760,6)="TÉRREO",0,IFERROR(VALUE(LEFT(E760,FIND("º",E760)-1)),""))))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IF(E761="","",IF(LEFT(E761,7)="SUBSOLO",-1,IF(LEFT(E761,6)="TÉRREO",0,IFERROR(VALUE(LEFT(E761,FIND("º",E761)-1)),""))))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IF(E762="","",IF(LEFT(E762,7)="SUBSOLO",-1,IF(LEFT(E762,6)="TÉRREO",0,IFERROR(VALUE(LEFT(E762,FIND("º",E762)-1)),""))))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IF(E763="","",IF(LEFT(E763,7)="SUBSOLO",-1,IF(LEFT(E763,6)="TÉRREO",0,IFERROR(VALUE(LEFT(E763,FIND("º",E763)-1)),""))))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IF(E764="","",IF(LEFT(E764,7)="SUBSOLO",-1,IF(LEFT(E764,6)="TÉRREO",0,IFERROR(VALUE(LEFT(E764,FIND("º",E764)-1)),""))))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IF(E765="","",IF(LEFT(E765,7)="SUBSOLO",-1,IF(LEFT(E765,6)="TÉRREO",0,IFERROR(VALUE(LEFT(E765,FIND("º",E765)-1)),""))))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IF(E766="","",IF(LEFT(E766,7)="SUBSOLO",-1,IF(LEFT(E766,6)="TÉRREO",0,IFERROR(VALUE(LEFT(E766,FIND("º",E766)-1)),""))))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IF(E767="","",IF(LEFT(E767,7)="SUBSOLO",-1,IF(LEFT(E767,6)="TÉRREO",0,IFERROR(VALUE(LEFT(E767,FIND("º",E767)-1)),""))))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IF(E768="","",IF(LEFT(E768,7)="SUBSOLO",-1,IF(LEFT(E768,6)="TÉRREO",0,IFERROR(VALUE(LEFT(E768,FIND("º",E768)-1)),""))))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IF(E769="","",IF(LEFT(E769,7)="SUBSOLO",-1,IF(LEFT(E769,6)="TÉRREO",0,IFERROR(VALUE(LEFT(E769,FIND("º",E769)-1)),""))))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IF(E770="","",IF(LEFT(E770,7)="SUBSOLO",-1,IF(LEFT(E770,6)="TÉRREO",0,IFERROR(VALUE(LEFT(E770,FIND("º",E770)-1)),""))))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IF(E771="","",IF(LEFT(E771,7)="SUBSOLO",-1,IF(LEFT(E771,6)="TÉRREO",0,IFERROR(VALUE(LEFT(E771,FIND("º",E771)-1)),""))))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IF(E772="","",IF(LEFT(E772,7)="SUBSOLO",-1,IF(LEFT(E772,6)="TÉRREO",0,IFERROR(VALUE(LEFT(E772,FIND("º",E772)-1)),""))))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IF(E773="","",IF(LEFT(E773,7)="SUBSOLO",-1,IF(LEFT(E773,6)="TÉRREO",0,IFERROR(VALUE(LEFT(E773,FIND("º",E773)-1)),""))))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IF(E774="","",IF(LEFT(E774,7)="SUBSOLO",-1,IF(LEFT(E774,6)="TÉRREO",0,IFERROR(VALUE(LEFT(E774,FIND("º",E774)-1)),""))))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IF(E775="","",IF(LEFT(E775,7)="SUBSOLO",-1,IF(LEFT(E775,6)="TÉRREO",0,IFERROR(VALUE(LEFT(E775,FIND("º",E775)-1)),""))))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IF(E776="","",IF(LEFT(E776,7)="SUBSOLO",-1,IF(LEFT(E776,6)="TÉRREO",0,IFERROR(VALUE(LEFT(E776,FIND("º",E776)-1)),""))))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IF(E777="","",IF(LEFT(E777,7)="SUBSOLO",-1,IF(LEFT(E777,6)="TÉRREO",0,IFERROR(VALUE(LEFT(E777,FIND("º",E777)-1)),""))))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IF(E778="","",IF(LEFT(E778,7)="SUBSOLO",-1,IF(LEFT(E778,6)="TÉRREO",0,IFERROR(VALUE(LEFT(E778,FIND("º",E778)-1)),""))))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IF(E779="","",IF(LEFT(E779,7)="SUBSOLO",-1,IF(LEFT(E779,6)="TÉRREO",0,IFERROR(VALUE(LEFT(E779,FIND("º",E779)-1)),""))))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IF(E780="","",IF(LEFT(E780,7)="SUBSOLO",-1,IF(LEFT(E780,6)="TÉRREO",0,IFERROR(VALUE(LEFT(E780,FIND("º",E780)-1)),""))))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IF(E781="","",IF(LEFT(E781,7)="SUBSOLO",-1,IF(LEFT(E781,6)="TÉRREO",0,IFERROR(VALUE(LEFT(E781,FIND("º",E781)-1)),""))))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IF(E782="","",IF(LEFT(E782,7)="SUBSOLO",-1,IF(LEFT(E782,6)="TÉRREO",0,IFERROR(VALUE(LEFT(E782,FIND("º",E782)-1)),""))))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IF(E783="","",IF(LEFT(E783,7)="SUBSOLO",-1,IF(LEFT(E783,6)="TÉRREO",0,IFERROR(VALUE(LEFT(E783,FIND("º",E783)-1)),""))))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IF(E784="","",IF(LEFT(E784,7)="SUBSOLO",-1,IF(LEFT(E784,6)="TÉRREO",0,IFERROR(VALUE(LEFT(E784,FIND("º",E784)-1)),""))))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IF(E785="","",IF(LEFT(E785,7)="SUBSOLO",-1,IF(LEFT(E785,6)="TÉRREO",0,IFERROR(VALUE(LEFT(E785,FIND("º",E785)-1)),""))))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IF(E786="","",IF(LEFT(E786,7)="SUBSOLO",-1,IF(LEFT(E786,6)="TÉRREO",0,IFERROR(VALUE(LEFT(E786,FIND("º",E786)-1)),""))))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IF(E787="","",IF(LEFT(E787,7)="SUBSOLO",-1,IF(LEFT(E787,6)="TÉRREO",0,IFERROR(VALUE(LEFT(E787,FIND("º",E787)-1)),""))))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IF(E788="","",IF(LEFT(E788,7)="SUBSOLO",-1,IF(LEFT(E788,6)="TÉRREO",0,IFERROR(VALUE(LEFT(E788,FIND("º",E788)-1)),""))))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IF(E789="","",IF(LEFT(E789,7)="SUBSOLO",-1,IF(LEFT(E789,6)="TÉRREO",0,IFERROR(VALUE(LEFT(E789,FIND("º",E789)-1)),""))))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IF(E790="","",IF(LEFT(E790,7)="SUBSOLO",-1,IF(LEFT(E790,6)="TÉRREO",0,IFERROR(VALUE(LEFT(E790,FIND("º",E790)-1)),""))))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IF(E791="","",IF(LEFT(E791,7)="SUBSOLO",-1,IF(LEFT(E791,6)="TÉRREO",0,IFERROR(VALUE(LEFT(E791,FIND("º",E791)-1)),""))))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IF(E792="","",IF(LEFT(E792,7)="SUBSOLO",-1,IF(LEFT(E792,6)="TÉRREO",0,IFERROR(VALUE(LEFT(E792,FIND("º",E792)-1)),""))))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IF(E793="","",IF(LEFT(E793,7)="SUBSOLO",-1,IF(LEFT(E793,6)="TÉRREO",0,IFERROR(VALUE(LEFT(E793,FIND("º",E793)-1)),""))))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IF(E794="","",IF(LEFT(E794,7)="SUBSOLO",-1,IF(LEFT(E794,6)="TÉRREO",0,IFERROR(VALUE(LEFT(E794,FIND("º",E794)-1)),""))))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IF(E795="","",IF(LEFT(E795,7)="SUBSOLO",-1,IF(LEFT(E795,6)="TÉRREO",0,IFERROR(VALUE(LEFT(E795,FIND("º",E795)-1)),""))))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IF(E796="","",IF(LEFT(E796,7)="SUBSOLO",-1,IF(LEFT(E796,6)="TÉRREO",0,IFERROR(VALUE(LEFT(E796,FIND("º",E796)-1)),""))))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IF(E797="","",IF(LEFT(E797,7)="SUBSOLO",-1,IF(LEFT(E797,6)="TÉRREO",0,IFERROR(VALUE(LEFT(E797,FIND("º",E797)-1)),""))))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IF(E798="","",IF(LEFT(E798,7)="SUBSOLO",-1,IF(LEFT(E798,6)="TÉRREO",0,IFERROR(VALUE(LEFT(E798,FIND("º",E798)-1)),""))))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IF(E799="","",IF(LEFT(E799,7)="SUBSOLO",-1,IF(LEFT(E799,6)="TÉRREO",0,IFERROR(VALUE(LEFT(E799,FIND("º",E799)-1)),""))))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IF(E800="","",IF(LEFT(E800,7)="SUBSOLO",-1,IF(LEFT(E800,6)="TÉRREO",0,IFERROR(VALUE(LEFT(E800,FIND("º",E800)-1)),""))))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IF(E801="","",IF(LEFT(E801,7)="SUBSOLO",-1,IF(LEFT(E801,6)="TÉRREO",0,IFERROR(VALUE(LEFT(E801,FIND("º",E801)-1)),""))))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IF(E802="","",IF(LEFT(E802,7)="SUBSOLO",-1,IF(LEFT(E802,6)="TÉRREO",0,IFERROR(VALUE(LEFT(E802,FIND("º",E802)-1)),""))))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IF(E803="","",IF(LEFT(E803,7)="SUBSOLO",-1,IF(LEFT(E803,6)="TÉRREO",0,IFERROR(VALUE(LEFT(E803,FIND("º",E803)-1)),""))))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IF(E804="","",IF(LEFT(E804,7)="SUBSOLO",-1,IF(LEFT(E804,6)="TÉRREO",0,IFERROR(VALUE(LEFT(E804,FIND("º",E804)-1)),""))))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IF(E805="","",IF(LEFT(E805,7)="SUBSOLO",-1,IF(LEFT(E805,6)="TÉRREO",0,IFERROR(VALUE(LEFT(E805,FIND("º",E805)-1)),""))))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IF(E806="","",IF(LEFT(E806,7)="SUBSOLO",-1,IF(LEFT(E806,6)="TÉRREO",0,IFERROR(VALUE(LEFT(E806,FIND("º",E806)-1)),""))))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IF(E807="","",IF(LEFT(E807,7)="SUBSOLO",-1,IF(LEFT(E807,6)="TÉRREO",0,IFERROR(VALUE(LEFT(E807,FIND("º",E807)-1)),""))))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IF(E808="","",IF(LEFT(E808,7)="SUBSOLO",-1,IF(LEFT(E808,6)="TÉRREO",0,IFERROR(VALUE(LEFT(E808,FIND("º",E808)-1)),""))))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IF(E809="","",IF(LEFT(E809,7)="SUBSOLO",-1,IF(LEFT(E809,6)="TÉRREO",0,IFERROR(VALUE(LEFT(E809,FIND("º",E809)-1)),""))))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IF(E810="","",IF(LEFT(E810,7)="SUBSOLO",-1,IF(LEFT(E810,6)="TÉRREO",0,IFERROR(VALUE(LEFT(E810,FIND("º",E810)-1)),""))))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IF(E811="","",IF(LEFT(E811,7)="SUBSOLO",-1,IF(LEFT(E811,6)="TÉRREO",0,IFERROR(VALUE(LEFT(E811,FIND("º",E811)-1)),""))))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IF(E812="","",IF(LEFT(E812,7)="SUBSOLO",-1,IF(LEFT(E812,6)="TÉRREO",0,IFERROR(VALUE(LEFT(E812,FIND("º",E812)-1)),""))))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IF(E813="","",IF(LEFT(E813,7)="SUBSOLO",-1,IF(LEFT(E813,6)="TÉRREO",0,IFERROR(VALUE(LEFT(E813,FIND("º",E813)-1)),""))))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IF(E814="","",IF(LEFT(E814,7)="SUBSOLO",-1,IF(LEFT(E814,6)="TÉRREO",0,IFERROR(VALUE(LEFT(E814,FIND("º",E814)-1)),""))))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IF(E815="","",IF(LEFT(E815,7)="SUBSOLO",-1,IF(LEFT(E815,6)="TÉRREO",0,IFERROR(VALUE(LEFT(E815,FIND("º",E815)-1)),""))))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IF(E816="","",IF(LEFT(E816,7)="SUBSOLO",-1,IF(LEFT(E816,6)="TÉRREO",0,IFERROR(VALUE(LEFT(E816,FIND("º",E816)-1)),""))))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IF(E817="","",IF(LEFT(E817,7)="SUBSOLO",-1,IF(LEFT(E817,6)="TÉRREO",0,IFERROR(VALUE(LEFT(E817,FIND("º",E817)-1)),""))))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IF(E818="","",IF(LEFT(E818,7)="SUBSOLO",-1,IF(LEFT(E818,6)="TÉRREO",0,IFERROR(VALUE(LEFT(E818,FIND("º",E818)-1)),""))))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IF(E819="","",IF(LEFT(E819,7)="SUBSOLO",-1,IF(LEFT(E819,6)="TÉRREO",0,IFERROR(VALUE(LEFT(E819,FIND("º",E819)-1)),""))))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IF(E820="","",IF(LEFT(E820,7)="SUBSOLO",-1,IF(LEFT(E820,6)="TÉRREO",0,IFERROR(VALUE(LEFT(E820,FIND("º",E820)-1)),""))))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IF(E821="","",IF(LEFT(E821,7)="SUBSOLO",-1,IF(LEFT(E821,6)="TÉRREO",0,IFERROR(VALUE(LEFT(E821,FIND("º",E821)-1)),""))))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IF(E822="","",IF(LEFT(E822,7)="SUBSOLO",-1,IF(LEFT(E822,6)="TÉRREO",0,IFERROR(VALUE(LEFT(E822,FIND("º",E822)-1)),""))))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IF(E823="","",IF(LEFT(E823,7)="SUBSOLO",-1,IF(LEFT(E823,6)="TÉRREO",0,IFERROR(VALUE(LEFT(E823,FIND("º",E823)-1)),""))))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IF(E824="","",IF(LEFT(E824,7)="SUBSOLO",-1,IF(LEFT(E824,6)="TÉRREO",0,IFERROR(VALUE(LEFT(E824,FIND("º",E824)-1)),""))))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IF(E825="","",IF(LEFT(E825,7)="SUBSOLO",-1,IF(LEFT(E825,6)="TÉRREO",0,IFERROR(VALUE(LEFT(E825,FIND("º",E825)-1)),""))))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IF(E826="","",IF(LEFT(E826,7)="SUBSOLO",-1,IF(LEFT(E826,6)="TÉRREO",0,IFERROR(VALUE(LEFT(E826,FIND("º",E826)-1)),""))))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IF(E827="","",IF(LEFT(E827,7)="SUBSOLO",-1,IF(LEFT(E827,6)="TÉRREO",0,IFERROR(VALUE(LEFT(E827,FIND("º",E827)-1)),""))))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IF(E828="","",IF(LEFT(E828,7)="SUBSOLO",-1,IF(LEFT(E828,6)="TÉRREO",0,IFERROR(VALUE(LEFT(E828,FIND("º",E828)-1)),""))))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IF(E829="","",IF(LEFT(E829,7)="SUBSOLO",-1,IF(LEFT(E829,6)="TÉRREO",0,IFERROR(VALUE(LEFT(E829,FIND("º",E829)-1)),""))))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IF(E830="","",IF(LEFT(E830,7)="SUBSOLO",-1,IF(LEFT(E830,6)="TÉRREO",0,IFERROR(VALUE(LEFT(E830,FIND("º",E830)-1)),""))))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IF(E831="","",IF(LEFT(E831,7)="SUBSOLO",-1,IF(LEFT(E831,6)="TÉRREO",0,IFERROR(VALUE(LEFT(E831,FIND("º",E831)-1)),""))))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IF(E832="","",IF(LEFT(E832,7)="SUBSOLO",-1,IF(LEFT(E832,6)="TÉRREO",0,IFERROR(VALUE(LEFT(E832,FIND("º",E832)-1)),""))))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IF(E833="","",IF(LEFT(E833,7)="SUBSOLO",-1,IF(LEFT(E833,6)="TÉRREO",0,IFERROR(VALUE(LEFT(E833,FIND("º",E833)-1)),""))))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IF(E834="","",IF(LEFT(E834,7)="SUBSOLO",-1,IF(LEFT(E834,6)="TÉRREO",0,IFERROR(VALUE(LEFT(E834,FIND("º",E834)-1)),""))))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IF(E835="","",IF(LEFT(E835,7)="SUBSOLO",-1,IF(LEFT(E835,6)="TÉRREO",0,IFERROR(VALUE(LEFT(E835,FIND("º",E835)-1)),""))))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IF(E836="","",IF(LEFT(E836,7)="SUBSOLO",-1,IF(LEFT(E836,6)="TÉRREO",0,IFERROR(VALUE(LEFT(E836,FIND("º",E836)-1)),""))))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IF(E837="","",IF(LEFT(E837,7)="SUBSOLO",-1,IF(LEFT(E837,6)="TÉRREO",0,IFERROR(VALUE(LEFT(E837,FIND("º",E837)-1)),""))))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IF(E838="","",IF(LEFT(E838,7)="SUBSOLO",-1,IF(LEFT(E838,6)="TÉRREO",0,IFERROR(VALUE(LEFT(E838,FIND("º",E838)-1)),""))))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IF(E839="","",IF(LEFT(E839,7)="SUBSOLO",-1,IF(LEFT(E839,6)="TÉRREO",0,IFERROR(VALUE(LEFT(E839,FIND("º",E839)-1)),""))))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IF(E840="","",IF(LEFT(E840,7)="SUBSOLO",-1,IF(LEFT(E840,6)="TÉRREO",0,IFERROR(VALUE(LEFT(E840,FIND("º",E840)-1)),""))))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IF(E841="","",IF(LEFT(E841,7)="SUBSOLO",-1,IF(LEFT(E841,6)="TÉRREO",0,IFERROR(VALUE(LEFT(E841,FIND("º",E841)-1)),""))))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IF(E842="","",IF(LEFT(E842,7)="SUBSOLO",-1,IF(LEFT(E842,6)="TÉRREO",0,IFERROR(VALUE(LEFT(E842,FIND("º",E842)-1)),""))))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IF(E843="","",IF(LEFT(E843,7)="SUBSOLO",-1,IF(LEFT(E843,6)="TÉRREO",0,IFERROR(VALUE(LEFT(E843,FIND("º",E843)-1)),""))))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IF(E844="","",IF(LEFT(E844,7)="SUBSOLO",-1,IF(LEFT(E844,6)="TÉRREO",0,IFERROR(VALUE(LEFT(E844,FIND("º",E844)-1)),""))))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IF(E845="","",IF(LEFT(E845,7)="SUBSOLO",-1,IF(LEFT(E845,6)="TÉRREO",0,IFERROR(VALUE(LEFT(E845,FIND("º",E845)-1)),""))))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IF(E846="","",IF(LEFT(E846,7)="SUBSOLO",-1,IF(LEFT(E846,6)="TÉRREO",0,IFERROR(VALUE(LEFT(E846,FIND("º",E846)-1)),""))))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IF(E847="","",IF(LEFT(E847,7)="SUBSOLO",-1,IF(LEFT(E847,6)="TÉRREO",0,IFERROR(VALUE(LEFT(E847,FIND("º",E847)-1)),""))))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IF(E848="","",IF(LEFT(E848,7)="SUBSOLO",-1,IF(LEFT(E848,6)="TÉRREO",0,IFERROR(VALUE(LEFT(E848,FIND("º",E848)-1)),""))))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IF(E849="","",IF(LEFT(E849,7)="SUBSOLO",-1,IF(LEFT(E849,6)="TÉRREO",0,IFERROR(VALUE(LEFT(E849,FIND("º",E849)-1)),""))))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IF(E850="","",IF(LEFT(E850,7)="SUBSOLO",-1,IF(LEFT(E850,6)="TÉRREO",0,IFERROR(VALUE(LEFT(E850,FIND("º",E850)-1)),""))))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IF(E851="","",IF(LEFT(E851,7)="SUBSOLO",-1,IF(LEFT(E851,6)="TÉRREO",0,IFERROR(VALUE(LEFT(E851,FIND("º",E851)-1)),""))))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IF(E852="","",IF(LEFT(E852,7)="SUBSOLO",-1,IF(LEFT(E852,6)="TÉRREO",0,IFERROR(VALUE(LEFT(E852,FIND("º",E852)-1)),""))))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IF(E853="","",IF(LEFT(E853,7)="SUBSOLO",-1,IF(LEFT(E853,6)="TÉRREO",0,IFERROR(VALUE(LEFT(E853,FIND("º",E853)-1)),""))))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IF(E854="","",IF(LEFT(E854,7)="SUBSOLO",-1,IF(LEFT(E854,6)="TÉRREO",0,IFERROR(VALUE(LEFT(E854,FIND("º",E854)-1)),""))))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IF(E855="","",IF(LEFT(E855,7)="SUBSOLO",-1,IF(LEFT(E855,6)="TÉRREO",0,IFERROR(VALUE(LEFT(E855,FIND("º",E855)-1)),""))))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IF(E856="","",IF(LEFT(E856,7)="SUBSOLO",-1,IF(LEFT(E856,6)="TÉRREO",0,IFERROR(VALUE(LEFT(E856,FIND("º",E856)-1)),""))))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IF(E857="","",IF(LEFT(E857,7)="SUBSOLO",-1,IF(LEFT(E857,6)="TÉRREO",0,IFERROR(VALUE(LEFT(E857,FIND("º",E857)-1)),""))))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IF(E858="","",IF(LEFT(E858,7)="SUBSOLO",-1,IF(LEFT(E858,6)="TÉRREO",0,IFERROR(VALUE(LEFT(E858,FIND("º",E858)-1)),""))))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IF(E859="","",IF(LEFT(E859,7)="SUBSOLO",-1,IF(LEFT(E859,6)="TÉRREO",0,IFERROR(VALUE(LEFT(E859,FIND("º",E859)-1)),""))))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IF(E860="","",IF(LEFT(E860,7)="SUBSOLO",-1,IF(LEFT(E860,6)="TÉRREO",0,IFERROR(VALUE(LEFT(E860,FIND("º",E860)-1)),""))))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IF(E861="","",IF(LEFT(E861,7)="SUBSOLO",-1,IF(LEFT(E861,6)="TÉRREO",0,IFERROR(VALUE(LEFT(E861,FIND("º",E861)-1)),""))))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IF(E862="","",IF(LEFT(E862,7)="SUBSOLO",-1,IF(LEFT(E862,6)="TÉRREO",0,IFERROR(VALUE(LEFT(E862,FIND("º",E862)-1)),""))))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IF(E863="","",IF(LEFT(E863,7)="SUBSOLO",-1,IF(LEFT(E863,6)="TÉRREO",0,IFERROR(VALUE(LEFT(E863,FIND("º",E863)-1)),""))))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IF(E864="","",IF(LEFT(E864,7)="SUBSOLO",-1,IF(LEFT(E864,6)="TÉRREO",0,IFERROR(VALUE(LEFT(E864,FIND("º",E864)-1)),""))))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IF(E865="","",IF(LEFT(E865,7)="SUBSOLO",-1,IF(LEFT(E865,6)="TÉRREO",0,IFERROR(VALUE(LEFT(E865,FIND("º",E865)-1)),""))))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IF(E866="","",IF(LEFT(E866,7)="SUBSOLO",-1,IF(LEFT(E866,6)="TÉRREO",0,IFERROR(VALUE(LEFT(E866,FIND("º",E866)-1)),""))))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IF(E867="","",IF(LEFT(E867,7)="SUBSOLO",-1,IF(LEFT(E867,6)="TÉRREO",0,IFERROR(VALUE(LEFT(E867,FIND("º",E867)-1)),""))))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IF(E868="","",IF(LEFT(E868,7)="SUBSOLO",-1,IF(LEFT(E868,6)="TÉRREO",0,IFERROR(VALUE(LEFT(E868,FIND("º",E868)-1)),""))))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IF(E869="","",IF(LEFT(E869,7)="SUBSOLO",-1,IF(LEFT(E869,6)="TÉRREO",0,IFERROR(VALUE(LEFT(E869,FIND("º",E869)-1)),""))))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IF(E870="","",IF(LEFT(E870,7)="SUBSOLO",-1,IF(LEFT(E870,6)="TÉRREO",0,IFERROR(VALUE(LEFT(E870,FIND("º",E870)-1)),""))))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IF(E871="","",IF(LEFT(E871,7)="SUBSOLO",-1,IF(LEFT(E871,6)="TÉRREO",0,IFERROR(VALUE(LEFT(E871,FIND("º",E871)-1)),""))))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IF(E872="","",IF(LEFT(E872,7)="SUBSOLO",-1,IF(LEFT(E872,6)="TÉRREO",0,IFERROR(VALUE(LEFT(E872,FIND("º",E872)-1)),""))))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IF(E873="","",IF(LEFT(E873,7)="SUBSOLO",-1,IF(LEFT(E873,6)="TÉRREO",0,IFERROR(VALUE(LEFT(E873,FIND("º",E873)-1)),""))))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IF(E874="","",IF(LEFT(E874,7)="SUBSOLO",-1,IF(LEFT(E874,6)="TÉRREO",0,IFERROR(VALUE(LEFT(E874,FIND("º",E874)-1)),""))))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IF(E875="","",IF(LEFT(E875,7)="SUBSOLO",-1,IF(LEFT(E875,6)="TÉRREO",0,IFERROR(VALUE(LEFT(E875,FIND("º",E875)-1)),""))))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IF(E876="","",IF(LEFT(E876,7)="SUBSOLO",-1,IF(LEFT(E876,6)="TÉRREO",0,IFERROR(VALUE(LEFT(E876,FIND("º",E876)-1)),""))))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IF(E877="","",IF(LEFT(E877,7)="SUBSOLO",-1,IF(LEFT(E877,6)="TÉRREO",0,IFERROR(VALUE(LEFT(E877,FIND("º",E877)-1)),""))))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IF(E878="","",IF(LEFT(E878,7)="SUBSOLO",-1,IF(LEFT(E878,6)="TÉRREO",0,IFERROR(VALUE(LEFT(E878,FIND("º",E878)-1)),""))))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IF(E879="","",IF(LEFT(E879,7)="SUBSOLO",-1,IF(LEFT(E879,6)="TÉRREO",0,IFERROR(VALUE(LEFT(E879,FIND("º",E879)-1)),""))))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IF(E880="","",IF(LEFT(E880,7)="SUBSOLO",-1,IF(LEFT(E880,6)="TÉRREO",0,IFERROR(VALUE(LEFT(E880,FIND("º",E880)-1)),""))))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IF(E881="","",IF(LEFT(E881,7)="SUBSOLO",-1,IF(LEFT(E881,6)="TÉRREO",0,IFERROR(VALUE(LEFT(E881,FIND("º",E881)-1)),""))))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IF(E882="","",IF(LEFT(E882,7)="SUBSOLO",-1,IF(LEFT(E882,6)="TÉRREO",0,IFERROR(VALUE(LEFT(E882,FIND("º",E882)-1)),""))))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IF(E883="","",IF(LEFT(E883,7)="SUBSOLO",-1,IF(LEFT(E883,6)="TÉRREO",0,IFERROR(VALUE(LEFT(E883,FIND("º",E883)-1)),""))))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IF(E884="","",IF(LEFT(E884,7)="SUBSOLO",-1,IF(LEFT(E884,6)="TÉRREO",0,IFERROR(VALUE(LEFT(E884,FIND("º",E884)-1)),""))))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IF(E885="","",IF(LEFT(E885,7)="SUBSOLO",-1,IF(LEFT(E885,6)="TÉRREO",0,IFERROR(VALUE(LEFT(E885,FIND("º",E885)-1)),""))))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IF(E886="","",IF(LEFT(E886,7)="SUBSOLO",-1,IF(LEFT(E886,6)="TÉRREO",0,IFERROR(VALUE(LEFT(E886,FIND("º",E886)-1)),""))))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IF(E887="","",IF(LEFT(E887,7)="SUBSOLO",-1,IF(LEFT(E887,6)="TÉRREO",0,IFERROR(VALUE(LEFT(E887,FIND("º",E887)-1)),""))))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IF(E888="","",IF(LEFT(E888,7)="SUBSOLO",-1,IF(LEFT(E888,6)="TÉRREO",0,IFERROR(VALUE(LEFT(E888,FIND("º",E888)-1)),""))))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IF(E889="","",IF(LEFT(E889,7)="SUBSOLO",-1,IF(LEFT(E889,6)="TÉRREO",0,IFERROR(VALUE(LEFT(E889,FIND("º",E889)-1)),""))))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IF(E890="","",IF(LEFT(E890,7)="SUBSOLO",-1,IF(LEFT(E890,6)="TÉRREO",0,IFERROR(VALUE(LEFT(E890,FIND("º",E890)-1)),""))))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IF(E891="","",IF(LEFT(E891,7)="SUBSOLO",-1,IF(LEFT(E891,6)="TÉRREO",0,IFERROR(VALUE(LEFT(E891,FIND("º",E891)-1)),""))))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IF(E892="","",IF(LEFT(E892,7)="SUBSOLO",-1,IF(LEFT(E892,6)="TÉRREO",0,IFERROR(VALUE(LEFT(E892,FIND("º",E892)-1)),""))))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IF(E893="","",IF(LEFT(E893,7)="SUBSOLO",-1,IF(LEFT(E893,6)="TÉRREO",0,IFERROR(VALUE(LEFT(E893,FIND("º",E893)-1)),""))))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IF(E894="","",IF(LEFT(E894,7)="SUBSOLO",-1,IF(LEFT(E894,6)="TÉRREO",0,IFERROR(VALUE(LEFT(E894,FIND("º",E894)-1)),""))))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IF(E895="","",IF(LEFT(E895,7)="SUBSOLO",-1,IF(LEFT(E895,6)="TÉRREO",0,IFERROR(VALUE(LEFT(E895,FIND("º",E895)-1)),""))))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IF(E896="","",IF(LEFT(E896,7)="SUBSOLO",-1,IF(LEFT(E896,6)="TÉRREO",0,IFERROR(VALUE(LEFT(E896,FIND("º",E896)-1)),""))))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IF(E897="","",IF(LEFT(E897,7)="SUBSOLO",-1,IF(LEFT(E897,6)="TÉRREO",0,IFERROR(VALUE(LEFT(E897,FIND("º",E897)-1)),""))))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IF(E898="","",IF(LEFT(E898,7)="SUBSOLO",-1,IF(LEFT(E898,6)="TÉRREO",0,IFERROR(VALUE(LEFT(E898,FIND("º",E898)-1)),""))))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IF(E899="","",IF(LEFT(E899,7)="SUBSOLO",-1,IF(LEFT(E899,6)="TÉRREO",0,IFERROR(VALUE(LEFT(E899,FIND("º",E899)-1)),""))))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IF(E900="","",IF(LEFT(E900,7)="SUBSOLO",-1,IF(LEFT(E900,6)="TÉRREO",0,IFERROR(VALUE(LEFT(E900,FIND("º",E900)-1)),""))))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IF(E901="","",IF(LEFT(E901,7)="SUBSOLO",-1,IF(LEFT(E901,6)="TÉRREO",0,IFERROR(VALUE(LEFT(E901,FIND("º",E901)-1)),""))))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IF(E902="","",IF(LEFT(E902,7)="SUBSOLO",-1,IF(LEFT(E902,6)="TÉRREO",0,IFERROR(VALUE(LEFT(E902,FIND("º",E902)-1)),""))))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IF(E903="","",IF(LEFT(E903,7)="SUBSOLO",-1,IF(LEFT(E903,6)="TÉRREO",0,IFERROR(VALUE(LEFT(E903,FIND("º",E903)-1)),""))))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IF(E904="","",IF(LEFT(E904,7)="SUBSOLO",-1,IF(LEFT(E904,6)="TÉRREO",0,IFERROR(VALUE(LEFT(E904,FIND("º",E904)-1)),""))))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IF(E905="","",IF(LEFT(E905,7)="SUBSOLO",-1,IF(LEFT(E905,6)="TÉRREO",0,IFERROR(VALUE(LEFT(E905,FIND("º",E905)-1)),""))))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IF(E906="","",IF(LEFT(E906,7)="SUBSOLO",-1,IF(LEFT(E906,6)="TÉRREO",0,IFERROR(VALUE(LEFT(E906,FIND("º",E906)-1)),""))))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IF(E907="","",IF(LEFT(E907,7)="SUBSOLO",-1,IF(LEFT(E907,6)="TÉRREO",0,IFERROR(VALUE(LEFT(E907,FIND("º",E907)-1)),""))))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IF(E908="","",IF(LEFT(E908,7)="SUBSOLO",-1,IF(LEFT(E908,6)="TÉRREO",0,IFERROR(VALUE(LEFT(E908,FIND("º",E908)-1)),""))))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IF(E909="","",IF(LEFT(E909,7)="SUBSOLO",-1,IF(LEFT(E909,6)="TÉRREO",0,IFERROR(VALUE(LEFT(E909,FIND("º",E909)-1)),""))))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IF(E910="","",IF(LEFT(E910,7)="SUBSOLO",-1,IF(LEFT(E910,6)="TÉRREO",0,IFERROR(VALUE(LEFT(E910,FIND("º",E910)-1)),""))))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IF(E911="","",IF(LEFT(E911,7)="SUBSOLO",-1,IF(LEFT(E911,6)="TÉRREO",0,IFERROR(VALUE(LEFT(E911,FIND("º",E911)-1)),""))))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IF(E912="","",IF(LEFT(E912,7)="SUBSOLO",-1,IF(LEFT(E912,6)="TÉRREO",0,IFERROR(VALUE(LEFT(E912,FIND("º",E912)-1)),""))))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IF(E913="","",IF(LEFT(E913,7)="SUBSOLO",-1,IF(LEFT(E913,6)="TÉRREO",0,IFERROR(VALUE(LEFT(E913,FIND("º",E913)-1)),""))))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IF(E914="","",IF(LEFT(E914,7)="SUBSOLO",-1,IF(LEFT(E914,6)="TÉRREO",0,IFERROR(VALUE(LEFT(E914,FIND("º",E914)-1)),""))))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IF(E915="","",IF(LEFT(E915,7)="SUBSOLO",-1,IF(LEFT(E915,6)="TÉRREO",0,IFERROR(VALUE(LEFT(E915,FIND("º",E915)-1)),""))))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IF(E916="","",IF(LEFT(E916,7)="SUBSOLO",-1,IF(LEFT(E916,6)="TÉRREO",0,IFERROR(VALUE(LEFT(E916,FIND("º",E916)-1)),""))))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IF(E917="","",IF(LEFT(E917,7)="SUBSOLO",-1,IF(LEFT(E917,6)="TÉRREO",0,IFERROR(VALUE(LEFT(E917,FIND("º",E917)-1)),""))))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IF(E918="","",IF(LEFT(E918,7)="SUBSOLO",-1,IF(LEFT(E918,6)="TÉRREO",0,IFERROR(VALUE(LEFT(E918,FIND("º",E918)-1)),""))))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IF(E919="","",IF(LEFT(E919,7)="SUBSOLO",-1,IF(LEFT(E919,6)="TÉRREO",0,IFERROR(VALUE(LEFT(E919,FIND("º",E919)-1)),""))))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IF(E920="","",IF(LEFT(E920,7)="SUBSOLO",-1,IF(LEFT(E920,6)="TÉRREO",0,IFERROR(VALUE(LEFT(E920,FIND("º",E920)-1)),""))))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IF(E921="","",IF(LEFT(E921,7)="SUBSOLO",-1,IF(LEFT(E921,6)="TÉRREO",0,IFERROR(VALUE(LEFT(E921,FIND("º",E921)-1)),""))))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IF(E922="","",IF(LEFT(E922,7)="SUBSOLO",-1,IF(LEFT(E922,6)="TÉRREO",0,IFERROR(VALUE(LEFT(E922,FIND("º",E922)-1)),""))))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IF(E923="","",IF(LEFT(E923,7)="SUBSOLO",-1,IF(LEFT(E923,6)="TÉRREO",0,IFERROR(VALUE(LEFT(E923,FIND("º",E923)-1)),""))))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IF(E924="","",IF(LEFT(E924,7)="SUBSOLO",-1,IF(LEFT(E924,6)="TÉRREO",0,IFERROR(VALUE(LEFT(E924,FIND("º",E924)-1)),""))))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IF(E925="","",IF(LEFT(E925,7)="SUBSOLO",-1,IF(LEFT(E925,6)="TÉRREO",0,IFERROR(VALUE(LEFT(E925,FIND("º",E925)-1)),""))))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IF(E926="","",IF(LEFT(E926,7)="SUBSOLO",-1,IF(LEFT(E926,6)="TÉRREO",0,IFERROR(VALUE(LEFT(E926,FIND("º",E926)-1)),""))))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IF(E927="","",IF(LEFT(E927,7)="SUBSOLO",-1,IF(LEFT(E927,6)="TÉRREO",0,IFERROR(VALUE(LEFT(E927,FIND("º",E927)-1)),""))))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IF(E928="","",IF(LEFT(E928,7)="SUBSOLO",-1,IF(LEFT(E928,6)="TÉRREO",0,IFERROR(VALUE(LEFT(E928,FIND("º",E928)-1)),""))))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IF(E929="","",IF(LEFT(E929,7)="SUBSOLO",-1,IF(LEFT(E929,6)="TÉRREO",0,IFERROR(VALUE(LEFT(E929,FIND("º",E929)-1)),""))))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IF(E930="","",IF(LEFT(E930,7)="SUBSOLO",-1,IF(LEFT(E930,6)="TÉRREO",0,IFERROR(VALUE(LEFT(E930,FIND("º",E930)-1)),""))))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IF(E931="","",IF(LEFT(E931,7)="SUBSOLO",-1,IF(LEFT(E931,6)="TÉRREO",0,IFERROR(VALUE(LEFT(E931,FIND("º",E931)-1)),""))))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IF(E932="","",IF(LEFT(E932,7)="SUBSOLO",-1,IF(LEFT(E932,6)="TÉRREO",0,IFERROR(VALUE(LEFT(E932,FIND("º",E932)-1)),""))))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IF(E933="","",IF(LEFT(E933,7)="SUBSOLO",-1,IF(LEFT(E933,6)="TÉRREO",0,IFERROR(VALUE(LEFT(E933,FIND("º",E933)-1)),""))))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IF(E934="","",IF(LEFT(E934,7)="SUBSOLO",-1,IF(LEFT(E934,6)="TÉRREO",0,IFERROR(VALUE(LEFT(E934,FIND("º",E934)-1)),""))))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IF(E935="","",IF(LEFT(E935,7)="SUBSOLO",-1,IF(LEFT(E935,6)="TÉRREO",0,IFERROR(VALUE(LEFT(E935,FIND("º",E935)-1)),""))))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IF(E936="","",IF(LEFT(E936,7)="SUBSOLO",-1,IF(LEFT(E936,6)="TÉRREO",0,IFERROR(VALUE(LEFT(E936,FIND("º",E936)-1)),""))))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IF(E937="","",IF(LEFT(E937,7)="SUBSOLO",-1,IF(LEFT(E937,6)="TÉRREO",0,IFERROR(VALUE(LEFT(E937,FIND("º",E937)-1)),""))))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IF(E938="","",IF(LEFT(E938,7)="SUBSOLO",-1,IF(LEFT(E938,6)="TÉRREO",0,IFERROR(VALUE(LEFT(E938,FIND("º",E938)-1)),""))))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IF(E939="","",IF(LEFT(E939,7)="SUBSOLO",-1,IF(LEFT(E939,6)="TÉRREO",0,IFERROR(VALUE(LEFT(E939,FIND("º",E939)-1)),""))))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IF(E940="","",IF(LEFT(E940,7)="SUBSOLO",-1,IF(LEFT(E940,6)="TÉRREO",0,IFERROR(VALUE(LEFT(E940,FIND("º",E940)-1)),""))))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IF(E941="","",IF(LEFT(E941,7)="SUBSOLO",-1,IF(LEFT(E941,6)="TÉRREO",0,IFERROR(VALUE(LEFT(E941,FIND("º",E941)-1)),""))))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IF(E942="","",IF(LEFT(E942,7)="SUBSOLO",-1,IF(LEFT(E942,6)="TÉRREO",0,IFERROR(VALUE(LEFT(E942,FIND("º",E942)-1)),""))))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IF(E943="","",IF(LEFT(E943,7)="SUBSOLO",-1,IF(LEFT(E943,6)="TÉRREO",0,IFERROR(VALUE(LEFT(E943,FIND("º",E943)-1)),""))))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IF(E944="","",IF(LEFT(E944,7)="SUBSOLO",-1,IF(LEFT(E944,6)="TÉRREO",0,IFERROR(VALUE(LEFT(E944,FIND("º",E944)-1)),""))))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IF(E945="","",IF(LEFT(E945,7)="SUBSOLO",-1,IF(LEFT(E945,6)="TÉRREO",0,IFERROR(VALUE(LEFT(E945,FIND("º",E945)-1)),""))))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IF(E946="","",IF(LEFT(E946,7)="SUBSOLO",-1,IF(LEFT(E946,6)="TÉRREO",0,IFERROR(VALUE(LEFT(E946,FIND("º",E946)-1)),""))))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IF(E947="","",IF(LEFT(E947,7)="SUBSOLO",-1,IF(LEFT(E947,6)="TÉRREO",0,IFERROR(VALUE(LEFT(E947,FIND("º",E947)-1)),""))))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IF(E948="","",IF(LEFT(E948,7)="SUBSOLO",-1,IF(LEFT(E948,6)="TÉRREO",0,IFERROR(VALUE(LEFT(E948,FIND("º",E948)-1)),""))))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IF(E949="","",IF(LEFT(E949,7)="SUBSOLO",-1,IF(LEFT(E949,6)="TÉRREO",0,IFERROR(VALUE(LEFT(E949,FIND("º",E949)-1)),""))))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IF(E950="","",IF(LEFT(E950,7)="SUBSOLO",-1,IF(LEFT(E950,6)="TÉRREO",0,IFERROR(VALUE(LEFT(E950,FIND("º",E950)-1)),""))))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IF(E951="","",IF(LEFT(E951,7)="SUBSOLO",-1,IF(LEFT(E951,6)="TÉRREO",0,IFERROR(VALUE(LEFT(E951,FIND("º",E951)-1)),""))))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IF(E952="","",IF(LEFT(E952,7)="SUBSOLO",-1,IF(LEFT(E952,6)="TÉRREO",0,IFERROR(VALUE(LEFT(E952,FIND("º",E952)-1)),""))))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IF(E953="","",IF(LEFT(E953,7)="SUBSOLO",-1,IF(LEFT(E953,6)="TÉRREO",0,IFERROR(VALUE(LEFT(E953,FIND("º",E953)-1)),""))))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IF(E954="","",IF(LEFT(E954,7)="SUBSOLO",-1,IF(LEFT(E954,6)="TÉRREO",0,IFERROR(VALUE(LEFT(E954,FIND("º",E954)-1)),""))))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IF(E955="","",IF(LEFT(E955,7)="SUBSOLO",-1,IF(LEFT(E955,6)="TÉRREO",0,IFERROR(VALUE(LEFT(E955,FIND("º",E955)-1)),""))))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IF(E956="","",IF(LEFT(E956,7)="SUBSOLO",-1,IF(LEFT(E956,6)="TÉRREO",0,IFERROR(VALUE(LEFT(E956,FIND("º",E956)-1)),""))))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IF(E957="","",IF(LEFT(E957,7)="SUBSOLO",-1,IF(LEFT(E957,6)="TÉRREO",0,IFERROR(VALUE(LEFT(E957,FIND("º",E957)-1)),""))))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IF(E958="","",IF(LEFT(E958,7)="SUBSOLO",-1,IF(LEFT(E958,6)="TÉRREO",0,IFERROR(VALUE(LEFT(E958,FIND("º",E958)-1)),""))))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IF(E959="","",IF(LEFT(E959,7)="SUBSOLO",-1,IF(LEFT(E959,6)="TÉRREO",0,IFERROR(VALUE(LEFT(E959,FIND("º",E959)-1)),""))))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IF(E960="","",IF(LEFT(E960,7)="SUBSOLO",-1,IF(LEFT(E960,6)="TÉRREO",0,IFERROR(VALUE(LEFT(E960,FIND("º",E960)-1)),""))))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IF(E961="","",IF(LEFT(E961,7)="SUBSOLO",-1,IF(LEFT(E961,6)="TÉRREO",0,IFERROR(VALUE(LEFT(E961,FIND("º",E961)-1)),""))))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IF(E962="","",IF(LEFT(E962,7)="SUBSOLO",-1,IF(LEFT(E962,6)="TÉRREO",0,IFERROR(VALUE(LEFT(E962,FIND("º",E962)-1)),""))))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IF(E963="","",IF(LEFT(E963,7)="SUBSOLO",-1,IF(LEFT(E963,6)="TÉRREO",0,IFERROR(VALUE(LEFT(E963,FIND("º",E963)-1)),""))))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IF(E964="","",IF(LEFT(E964,7)="SUBSOLO",-1,IF(LEFT(E964,6)="TÉRREO",0,IFERROR(VALUE(LEFT(E964,FIND("º",E964)-1)),""))))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IF(E965="","",IF(LEFT(E965,7)="SUBSOLO",-1,IF(LEFT(E965,6)="TÉRREO",0,IFERROR(VALUE(LEFT(E965,FIND("º",E965)-1)),""))))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IF(E966="","",IF(LEFT(E966,7)="SUBSOLO",-1,IF(LEFT(E966,6)="TÉRREO",0,IFERROR(VALUE(LEFT(E966,FIND("º",E966)-1)),""))))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IF(E967="","",IF(LEFT(E967,7)="SUBSOLO",-1,IF(LEFT(E967,6)="TÉRREO",0,IFERROR(VALUE(LEFT(E967,FIND("º",E967)-1)),""))))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IF(E968="","",IF(LEFT(E968,7)="SUBSOLO",-1,IF(LEFT(E968,6)="TÉRREO",0,IFERROR(VALUE(LEFT(E968,FIND("º",E968)-1)),""))))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IF(E969="","",IF(LEFT(E969,7)="SUBSOLO",-1,IF(LEFT(E969,6)="TÉRREO",0,IFERROR(VALUE(LEFT(E969,FIND("º",E969)-1)),""))))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IF(E970="","",IF(LEFT(E970,7)="SUBSOLO",-1,IF(LEFT(E970,6)="TÉRREO",0,IFERROR(VALUE(LEFT(E970,FIND("º",E970)-1)),""))))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IF(E971="","",IF(LEFT(E971,7)="SUBSOLO",-1,IF(LEFT(E971,6)="TÉRREO",0,IFERROR(VALUE(LEFT(E971,FIND("º",E971)-1)),""))))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IF(E972="","",IF(LEFT(E972,7)="SUBSOLO",-1,IF(LEFT(E972,6)="TÉRREO",0,IFERROR(VALUE(LEFT(E972,FIND("º",E972)-1)),""))))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IF(E973="","",IF(LEFT(E973,7)="SUBSOLO",-1,IF(LEFT(E973,6)="TÉRREO",0,IFERROR(VALUE(LEFT(E973,FIND("º",E973)-1)),""))))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IF(E974="","",IF(LEFT(E974,7)="SUBSOLO",-1,IF(LEFT(E974,6)="TÉRREO",0,IFERROR(VALUE(LEFT(E974,FIND("º",E974)-1)),""))))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IF(E975="","",IF(LEFT(E975,7)="SUBSOLO",-1,IF(LEFT(E975,6)="TÉRREO",0,IFERROR(VALUE(LEFT(E975,FIND("º",E975)-1)),""))))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IF(E976="","",IF(LEFT(E976,7)="SUBSOLO",-1,IF(LEFT(E976,6)="TÉRREO",0,IFERROR(VALUE(LEFT(E976,FIND("º",E976)-1)),""))))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IF(E977="","",IF(LEFT(E977,7)="SUBSOLO",-1,IF(LEFT(E977,6)="TÉRREO",0,IFERROR(VALUE(LEFT(E977,FIND("º",E977)-1)),""))))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IF(E978="","",IF(LEFT(E978,7)="SUBSOLO",-1,IF(LEFT(E978,6)="TÉRREO",0,IFERROR(VALUE(LEFT(E978,FIND("º",E978)-1)),""))))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IF(E979="","",IF(LEFT(E979,7)="SUBSOLO",-1,IF(LEFT(E979,6)="TÉRREO",0,IFERROR(VALUE(LEFT(E979,FIND("º",E979)-1)),""))))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IF(E980="","",IF(LEFT(E980,7)="SUBSOLO",-1,IF(LEFT(E980,6)="TÉRREO",0,IFERROR(VALUE(LEFT(E980,FIND("º",E980)-1)),""))))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IF(E981="","",IF(LEFT(E981,7)="SUBSOLO",-1,IF(LEFT(E981,6)="TÉRREO",0,IFERROR(VALUE(LEFT(E981,FIND("º",E981)-1)),""))))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IF(E982="","",IF(LEFT(E982,7)="SUBSOLO",-1,IF(LEFT(E982,6)="TÉRREO",0,IFERROR(VALUE(LEFT(E982,FIND("º",E982)-1)),""))))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IF(E983="","",IF(LEFT(E983,7)="SUBSOLO",-1,IF(LEFT(E983,6)="TÉRREO",0,IFERROR(VALUE(LEFT(E983,FIND("º",E983)-1)),""))))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IF(E984="","",IF(LEFT(E984,7)="SUBSOLO",-1,IF(LEFT(E984,6)="TÉRREO",0,IFERROR(VALUE(LEFT(E984,FIND("º",E984)-1)),""))))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IF(E985="","",IF(LEFT(E985,7)="SUBSOLO",-1,IF(LEFT(E985,6)="TÉRREO",0,IFERROR(VALUE(LEFT(E985,FIND("º",E985)-1)),""))))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IF(E986="","",IF(LEFT(E986,7)="SUBSOLO",-1,IF(LEFT(E986,6)="TÉRREO",0,IFERROR(VALUE(LEFT(E986,FIND("º",E986)-1)),""))))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IF(E987="","",IF(LEFT(E987,7)="SUBSOLO",-1,IF(LEFT(E987,6)="TÉRREO",0,IFERROR(VALUE(LEFT(E987,FIND("º",E987)-1)),""))))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IF(E988="","",IF(LEFT(E988,7)="SUBSOLO",-1,IF(LEFT(E988,6)="TÉRREO",0,IFERROR(VALUE(LEFT(E988,FIND("º",E988)-1)),""))))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IF(E989="","",IF(LEFT(E989,7)="SUBSOLO",-1,IF(LEFT(E989,6)="TÉRREO",0,IFERROR(VALUE(LEFT(E989,FIND("º",E989)-1)),""))))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IF(E990="","",IF(LEFT(E990,7)="SUBSOLO",-1,IF(LEFT(E990,6)="TÉRREO",0,IFERROR(VALUE(LEFT(E990,FIND("º",E990)-1)),""))))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IF(E991="","",IF(LEFT(E991,7)="SUBSOLO",-1,IF(LEFT(E991,6)="TÉRREO",0,IFERROR(VALUE(LEFT(E991,FIND("º",E991)-1)),""))))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IF(E992="","",IF(LEFT(E992,7)="SUBSOLO",-1,IF(LEFT(E992,6)="TÉRREO",0,IFERROR(VALUE(LEFT(E992,FIND("º",E992)-1)),""))))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IF(E993="","",IF(LEFT(E993,7)="SUBSOLO",-1,IF(LEFT(E993,6)="TÉRREO",0,IFERROR(VALUE(LEFT(E993,FIND("º",E993)-1)),""))))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IF(E994="","",IF(LEFT(E994,7)="SUBSOLO",-1,IF(LEFT(E994,6)="TÉRREO",0,IFERROR(VALUE(LEFT(E994,FIND("º",E994)-1)),""))))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IF(E995="","",IF(LEFT(E995,7)="SUBSOLO",-1,IF(LEFT(E995,6)="TÉRREO",0,IFERROR(VALUE(LEFT(E995,FIND("º",E995)-1)),""))))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IF(E996="","",IF(LEFT(E996,7)="SUBSOLO",-1,IF(LEFT(E996,6)="TÉRREO",0,IFERROR(VALUE(LEFT(E996,FIND("º",E996)-1)),""))))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IF(E997="","",IF(LEFT(E997,7)="SUBSOLO",-1,IF(LEFT(E997,6)="TÉRREO",0,IFERROR(VALUE(LEFT(E997,FIND("º",E997)-1)),""))))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IF(E998="","",IF(LEFT(E998,7)="SUBSOLO",-1,IF(LEFT(E998,6)="TÉRREO",0,IFERROR(VALUE(LEFT(E998,FIND("º",E998)-1)),""))))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IF(E999="","",IF(LEFT(E999,7)="SUBSOLO",-1,IF(LEFT(E999,6)="TÉRREO",0,IFERROR(VALUE(LEFT(E999,FIND("º",E999)-1)),""))))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IF(E1000="","",IF(LEFT(E1000,7)="SUBSOLO",-1,IF(LEFT(E1000,6)="TÉRREO",0,IFERROR(VALUE(LEFT(E1000,FIND("º",E1000)-1)),""))))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IF(E1001="","",IF(LEFT(E1001,7)="SUBSOLO",-1,IF(LEFT(E1001,6)="TÉRREO",0,IFERROR(VALUE(LEFT(E1001,FIND("º",E1001)-1)),""))))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IF(E1002="","",IF(LEFT(E1002,7)="SUBSOLO",-1,IF(LEFT(E1002,6)="TÉRREO",0,IFERROR(VALUE(LEFT(E1002,FIND("º",E1002)-1)),""))))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IF(E1003="","",IF(LEFT(E1003,7)="SUBSOLO",-1,IF(LEFT(E1003,6)="TÉRREO",0,IFERROR(VALUE(LEFT(E1003,FIND("º",E1003)-1)),""))))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IF(E1004="","",IF(LEFT(E1004,7)="SUBSOLO",-1,IF(LEFT(E1004,6)="TÉRREO",0,IFERROR(VALUE(LEFT(E1004,FIND("º",E1004)-1)),""))))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IF(E1005="","",IF(LEFT(E1005,7)="SUBSOLO",-1,IF(LEFT(E1005,6)="TÉRREO",0,IFERROR(VALUE(LEFT(E1005,FIND("º",E1005)-1)),""))))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IF(E1006="","",IF(LEFT(E1006,7)="SUBSOLO",-1,IF(LEFT(E1006,6)="TÉRREO",0,IFERROR(VALUE(LEFT(E1006,FIND("º",E1006)-1)),""))))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IF(E1007="","",IF(LEFT(E1007,7)="SUBSOLO",-1,IF(LEFT(E1007,6)="TÉRREO",0,IFERROR(VALUE(LEFT(E1007,FIND("º",E1007)-1)),""))))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IF(E1008="","",IF(LEFT(E1008,7)="SUBSOLO",-1,IF(LEFT(E1008,6)="TÉRREO",0,IFERROR(VALUE(LEFT(E1008,FIND("º",E1008)-1)),""))))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IF(E1009="","",IF(LEFT(E1009,7)="SUBSOLO",-1,IF(LEFT(E1009,6)="TÉRREO",0,IFERROR(VALUE(LEFT(E1009,FIND("º",E1009)-1)),""))))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IF(E1010="","",IF(LEFT(E1010,7)="SUBSOLO",-1,IF(LEFT(E1010,6)="TÉRREO",0,IFERROR(VALUE(LEFT(E1010,FIND("º",E1010)-1)),""))))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IF(E1011="","",IF(LEFT(E1011,7)="SUBSOLO",-1,IF(LEFT(E1011,6)="TÉRREO",0,IFERROR(VALUE(LEFT(E1011,FIND("º",E1011)-1)),""))))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IF(E1012="","",IF(LEFT(E1012,7)="SUBSOLO",-1,IF(LEFT(E1012,6)="TÉRREO",0,IFERROR(VALUE(LEFT(E1012,FIND("º",E1012)-1)),""))))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IF(E1013="","",IF(LEFT(E1013,7)="SUBSOLO",-1,IF(LEFT(E1013,6)="TÉRREO",0,IFERROR(VALUE(LEFT(E1013,FIND("º",E1013)-1)),""))))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IF(E1014="","",IF(LEFT(E1014,7)="SUBSOLO",-1,IF(LEFT(E1014,6)="TÉRREO",0,IFERROR(VALUE(LEFT(E1014,FIND("º",E1014)-1)),""))))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IF(E1015="","",IF(LEFT(E1015,7)="SUBSOLO",-1,IF(LEFT(E1015,6)="TÉRREO",0,IFERROR(VALUE(LEFT(E1015,FIND("º",E1015)-1)),""))))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IF(E1016="","",IF(LEFT(E1016,7)="SUBSOLO",-1,IF(LEFT(E1016,6)="TÉRREO",0,IFERROR(VALUE(LEFT(E1016,FIND("º",E1016)-1)),""))))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IF(E1017="","",IF(LEFT(E1017,7)="SUBSOLO",-1,IF(LEFT(E1017,6)="TÉRREO",0,IFERROR(VALUE(LEFT(E1017,FIND("º",E1017)-1)),""))))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IF(E1018="","",IF(LEFT(E1018,7)="SUBSOLO",-1,IF(LEFT(E1018,6)="TÉRREO",0,IFERROR(VALUE(LEFT(E1018,FIND("º",E1018)-1)),""))))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IF(E1019="","",IF(LEFT(E1019,7)="SUBSOLO",-1,IF(LEFT(E1019,6)="TÉRREO",0,IFERROR(VALUE(LEFT(E1019,FIND("º",E1019)-1)),""))))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IF(E1020="","",IF(LEFT(E1020,7)="SUBSOLO",-1,IF(LEFT(E1020,6)="TÉRREO",0,IFERROR(VALUE(LEFT(E1020,FIND("º",E1020)-1)),""))))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IF(E1021="","",IF(LEFT(E1021,7)="SUBSOLO",-1,IF(LEFT(E1021,6)="TÉRREO",0,IFERROR(VALUE(LEFT(E1021,FIND("º",E1021)-1)),""))))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IF(E1022="","",IF(LEFT(E1022,7)="SUBSOLO",-1,IF(LEFT(E1022,6)="TÉRREO",0,IFERROR(VALUE(LEFT(E1022,FIND("º",E1022)-1)),""))))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IF(E1023="","",IF(LEFT(E1023,7)="SUBSOLO",-1,IF(LEFT(E1023,6)="TÉRREO",0,IFERROR(VALUE(LEFT(E1023,FIND("º",E1023)-1)),""))))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IF(E1024="","",IF(LEFT(E1024,7)="SUBSOLO",-1,IF(LEFT(E1024,6)="TÉRREO",0,IFERROR(VALUE(LEFT(E1024,FIND("º",E1024)-1)),""))))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IF(E1025="","",IF(LEFT(E1025,7)="SUBSOLO",-1,IF(LEFT(E1025,6)="TÉRREO",0,IFERROR(VALUE(LEFT(E1025,FIND("º",E1025)-1)),""))))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IF(E1026="","",IF(LEFT(E1026,7)="SUBSOLO",-1,IF(LEFT(E1026,6)="TÉRREO",0,IFERROR(VALUE(LEFT(E1026,FIND("º",E1026)-1)),""))))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IF(E1027="","",IF(LEFT(E1027,7)="SUBSOLO",-1,IF(LEFT(E1027,6)="TÉRREO",0,IFERROR(VALUE(LEFT(E1027,FIND("º",E1027)-1)),""))))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IF(E1028="","",IF(LEFT(E1028,7)="SUBSOLO",-1,IF(LEFT(E1028,6)="TÉRREO",0,IFERROR(VALUE(LEFT(E1028,FIND("º",E1028)-1)),""))))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IF(E1029="","",IF(LEFT(E1029,7)="SUBSOLO",-1,IF(LEFT(E1029,6)="TÉRREO",0,IFERROR(VALUE(LEFT(E1029,FIND("º",E1029)-1)),""))))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IF(E1030="","",IF(LEFT(E1030,7)="SUBSOLO",-1,IF(LEFT(E1030,6)="TÉRREO",0,IFERROR(VALUE(LEFT(E1030,FIND("º",E1030)-1)),""))))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IF(E1031="","",IF(LEFT(E1031,7)="SUBSOLO",-1,IF(LEFT(E1031,6)="TÉRREO",0,IFERROR(VALUE(LEFT(E1031,FIND("º",E1031)-1)),""))))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IF(E1032="","",IF(LEFT(E1032,7)="SUBSOLO",-1,IF(LEFT(E1032,6)="TÉRREO",0,IFERROR(VALUE(LEFT(E1032,FIND("º",E1032)-1)),""))))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IF(E1033="","",IF(LEFT(E1033,7)="SUBSOLO",-1,IF(LEFT(E1033,6)="TÉRREO",0,IFERROR(VALUE(LEFT(E1033,FIND("º",E1033)-1)),""))))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IF(E1034="","",IF(LEFT(E1034,7)="SUBSOLO",-1,IF(LEFT(E1034,6)="TÉRREO",0,IFERROR(VALUE(LEFT(E1034,FIND("º",E1034)-1)),""))))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IF(E1035="","",IF(LEFT(E1035,7)="SUBSOLO",-1,IF(LEFT(E1035,6)="TÉRREO",0,IFERROR(VALUE(LEFT(E1035,FIND("º",E1035)-1)),""))))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IF(E1036="","",IF(LEFT(E1036,7)="SUBSOLO",-1,IF(LEFT(E1036,6)="TÉRREO",0,IFERROR(VALUE(LEFT(E1036,FIND("º",E1036)-1)),""))))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IF(E1037="","",IF(LEFT(E1037,7)="SUBSOLO",-1,IF(LEFT(E1037,6)="TÉRREO",0,IFERROR(VALUE(LEFT(E1037,FIND("º",E1037)-1)),""))))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IF(E1038="","",IF(LEFT(E1038,7)="SUBSOLO",-1,IF(LEFT(E1038,6)="TÉRREO",0,IFERROR(VALUE(LEFT(E1038,FIND("º",E1038)-1)),""))))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IF(E1039="","",IF(LEFT(E1039,7)="SUBSOLO",-1,IF(LEFT(E1039,6)="TÉRREO",0,IFERROR(VALUE(LEFT(E1039,FIND("º",E1039)-1)),""))))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IF(E1040="","",IF(LEFT(E1040,7)="SUBSOLO",-1,IF(LEFT(E1040,6)="TÉRREO",0,IFERROR(VALUE(LEFT(E1040,FIND("º",E1040)-1)),""))))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IF(E1041="","",IF(LEFT(E1041,7)="SUBSOLO",-1,IF(LEFT(E1041,6)="TÉRREO",0,IFERROR(VALUE(LEFT(E1041,FIND("º",E1041)-1)),""))))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IF(E1042="","",IF(LEFT(E1042,7)="SUBSOLO",-1,IF(LEFT(E1042,6)="TÉRREO",0,IFERROR(VALUE(LEFT(E1042,FIND("º",E1042)-1)),""))))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IF(E1043="","",IF(LEFT(E1043,7)="SUBSOLO",-1,IF(LEFT(E1043,6)="TÉRREO",0,IFERROR(VALUE(LEFT(E1043,FIND("º",E1043)-1)),""))))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IF(E1044="","",IF(LEFT(E1044,7)="SUBSOLO",-1,IF(LEFT(E1044,6)="TÉRREO",0,IFERROR(VALUE(LEFT(E1044,FIND("º",E1044)-1)),""))))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IF(E1045="","",IF(LEFT(E1045,7)="SUBSOLO",-1,IF(LEFT(E1045,6)="TÉRREO",0,IFERROR(VALUE(LEFT(E1045,FIND("º",E1045)-1)),""))))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IF(E1046="","",IF(LEFT(E1046,7)="SUBSOLO",-1,IF(LEFT(E1046,6)="TÉRREO",0,IFERROR(VALUE(LEFT(E1046,FIND("º",E1046)-1)),""))))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IF(E1047="","",IF(LEFT(E1047,7)="SUBSOLO",-1,IF(LEFT(E1047,6)="TÉRREO",0,IFERROR(VALUE(LEFT(E1047,FIND("º",E1047)-1)),""))))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IF(E1048="","",IF(LEFT(E1048,7)="SUBSOLO",-1,IF(LEFT(E1048,6)="TÉRREO",0,IFERROR(VALUE(LEFT(E1048,FIND("º",E1048)-1)),""))))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IF(E1049="","",IF(LEFT(E1049,7)="SUBSOLO",-1,IF(LEFT(E1049,6)="TÉRREO",0,IFERROR(VALUE(LEFT(E1049,FIND("º",E1049)-1)),""))))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IF(E1050="","",IF(LEFT(E1050,7)="SUBSOLO",-1,IF(LEFT(E1050,6)="TÉRREO",0,IFERROR(VALUE(LEFT(E1050,FIND("º",E1050)-1)),""))))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IF(E1051="","",IF(LEFT(E1051,7)="SUBSOLO",-1,IF(LEFT(E1051,6)="TÉRREO",0,IFERROR(VALUE(LEFT(E1051,FIND("º",E1051)-1)),""))))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IF(E1052="","",IF(LEFT(E1052,7)="SUBSOLO",-1,IF(LEFT(E1052,6)="TÉRREO",0,IFERROR(VALUE(LEFT(E1052,FIND("º",E1052)-1)),""))))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IF(E1053="","",IF(LEFT(E1053,7)="SUBSOLO",-1,IF(LEFT(E1053,6)="TÉRREO",0,IFERROR(VALUE(LEFT(E1053,FIND("º",E1053)-1)),""))))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IF(E1054="","",IF(LEFT(E1054,7)="SUBSOLO",-1,IF(LEFT(E1054,6)="TÉRREO",0,IFERROR(VALUE(LEFT(E1054,FIND("º",E1054)-1)),""))))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IF(E1055="","",IF(LEFT(E1055,7)="SUBSOLO",-1,IF(LEFT(E1055,6)="TÉRREO",0,IFERROR(VALUE(LEFT(E1055,FIND("º",E1055)-1)),""))))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IF(E1056="","",IF(LEFT(E1056,7)="SUBSOLO",-1,IF(LEFT(E1056,6)="TÉRREO",0,IFERROR(VALUE(LEFT(E1056,FIND("º",E1056)-1)),""))))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IF(E1057="","",IF(LEFT(E1057,7)="SUBSOLO",-1,IF(LEFT(E1057,6)="TÉRREO",0,IFERROR(VALUE(LEFT(E1057,FIND("º",E1057)-1)),""))))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IF(E1058="","",IF(LEFT(E1058,7)="SUBSOLO",-1,IF(LEFT(E1058,6)="TÉRREO",0,IFERROR(VALUE(LEFT(E1058,FIND("º",E1058)-1)),""))))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IF(E1059="","",IF(LEFT(E1059,7)="SUBSOLO",-1,IF(LEFT(E1059,6)="TÉRREO",0,IFERROR(VALUE(LEFT(E1059,FIND("º",E1059)-1)),""))))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IF(E1060="","",IF(LEFT(E1060,7)="SUBSOLO",-1,IF(LEFT(E1060,6)="TÉRREO",0,IFERROR(VALUE(LEFT(E1060,FIND("º",E1060)-1)),""))))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IF(E1061="","",IF(LEFT(E1061,7)="SUBSOLO",-1,IF(LEFT(E1061,6)="TÉRREO",0,IFERROR(VALUE(LEFT(E1061,FIND("º",E1061)-1)),""))))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IF(E1062="","",IF(LEFT(E1062,7)="SUBSOLO",-1,IF(LEFT(E1062,6)="TÉRREO",0,IFERROR(VALUE(LEFT(E1062,FIND("º",E1062)-1)),""))))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IF(E1063="","",IF(LEFT(E1063,7)="SUBSOLO",-1,IF(LEFT(E1063,6)="TÉRREO",0,IFERROR(VALUE(LEFT(E1063,FIND("º",E1063)-1)),""))))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IF(E1064="","",IF(LEFT(E1064,7)="SUBSOLO",-1,IF(LEFT(E1064,6)="TÉRREO",0,IFERROR(VALUE(LEFT(E1064,FIND("º",E1064)-1)),""))))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IF(E1065="","",IF(LEFT(E1065,7)="SUBSOLO",-1,IF(LEFT(E1065,6)="TÉRREO",0,IFERROR(VALUE(LEFT(E1065,FIND("º",E1065)-1)),""))))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IF(E1066="","",IF(LEFT(E1066,7)="SUBSOLO",-1,IF(LEFT(E1066,6)="TÉRREO",0,IFERROR(VALUE(LEFT(E1066,FIND("º",E1066)-1)),""))))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IF(E1067="","",IF(LEFT(E1067,7)="SUBSOLO",-1,IF(LEFT(E1067,6)="TÉRREO",0,IFERROR(VALUE(LEFT(E1067,FIND("º",E1067)-1)),""))))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IF(E1068="","",IF(LEFT(E1068,7)="SUBSOLO",-1,IF(LEFT(E1068,6)="TÉRREO",0,IFERROR(VALUE(LEFT(E1068,FIND("º",E1068)-1)),""))))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IF(E1069="","",IF(LEFT(E1069,7)="SUBSOLO",-1,IF(LEFT(E1069,6)="TÉRREO",0,IFERROR(VALUE(LEFT(E1069,FIND("º",E1069)-1)),""))))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IF(E1070="","",IF(LEFT(E1070,7)="SUBSOLO",-1,IF(LEFT(E1070,6)="TÉRREO",0,IFERROR(VALUE(LEFT(E1070,FIND("º",E1070)-1)),""))))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IF(E1071="","",IF(LEFT(E1071,7)="SUBSOLO",-1,IF(LEFT(E1071,6)="TÉRREO",0,IFERROR(VALUE(LEFT(E1071,FIND("º",E1071)-1)),""))))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IF(E1072="","",IF(LEFT(E1072,7)="SUBSOLO",-1,IF(LEFT(E1072,6)="TÉRREO",0,IFERROR(VALUE(LEFT(E1072,FIND("º",E1072)-1)),""))))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IF(E1073="","",IF(LEFT(E1073,7)="SUBSOLO",-1,IF(LEFT(E1073,6)="TÉRREO",0,IFERROR(VALUE(LEFT(E1073,FIND("º",E1073)-1)),""))))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IF(E1074="","",IF(LEFT(E1074,7)="SUBSOLO",-1,IF(LEFT(E1074,6)="TÉRREO",0,IFERROR(VALUE(LEFT(E1074,FIND("º",E1074)-1)),""))))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IF(E1075="","",IF(LEFT(E1075,7)="SUBSOLO",-1,IF(LEFT(E1075,6)="TÉRREO",0,IFERROR(VALUE(LEFT(E1075,FIND("º",E1075)-1)),""))))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IF(E1076="","",IF(LEFT(E1076,7)="SUBSOLO",-1,IF(LEFT(E1076,6)="TÉRREO",0,IFERROR(VALUE(LEFT(E1076,FIND("º",E1076)-1)),""))))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IF(E1077="","",IF(LEFT(E1077,7)="SUBSOLO",-1,IF(LEFT(E1077,6)="TÉRREO",0,IFERROR(VALUE(LEFT(E1077,FIND("º",E1077)-1)),""))))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IF(E1078="","",IF(LEFT(E1078,7)="SUBSOLO",-1,IF(LEFT(E1078,6)="TÉRREO",0,IFERROR(VALUE(LEFT(E1078,FIND("º",E1078)-1)),""))))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IF(E1079="","",IF(LEFT(E1079,7)="SUBSOLO",-1,IF(LEFT(E1079,6)="TÉRREO",0,IFERROR(VALUE(LEFT(E1079,FIND("º",E1079)-1)),""))))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IF(E1080="","",IF(LEFT(E1080,7)="SUBSOLO",-1,IF(LEFT(E1080,6)="TÉRREO",0,IFERROR(VALUE(LEFT(E1080,FIND("º",E1080)-1)),""))))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IF(E1081="","",IF(LEFT(E1081,7)="SUBSOLO",-1,IF(LEFT(E1081,6)="TÉRREO",0,IFERROR(VALUE(LEFT(E1081,FIND("º",E1081)-1)),""))))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IF(E1082="","",IF(LEFT(E1082,7)="SUBSOLO",-1,IF(LEFT(E1082,6)="TÉRREO",0,IFERROR(VALUE(LEFT(E1082,FIND("º",E1082)-1)),""))))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IF(E1083="","",IF(LEFT(E1083,7)="SUBSOLO",-1,IF(LEFT(E1083,6)="TÉRREO",0,IFERROR(VALUE(LEFT(E1083,FIND("º",E1083)-1)),""))))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IF(E1084="","",IF(LEFT(E1084,7)="SUBSOLO",-1,IF(LEFT(E1084,6)="TÉRREO",0,IFERROR(VALUE(LEFT(E1084,FIND("º",E1084)-1)),""))))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IF(E1085="","",IF(LEFT(E1085,7)="SUBSOLO",-1,IF(LEFT(E1085,6)="TÉRREO",0,IFERROR(VALUE(LEFT(E1085,FIND("º",E1085)-1)),""))))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IF(E1086="","",IF(LEFT(E1086,7)="SUBSOLO",-1,IF(LEFT(E1086,6)="TÉRREO",0,IFERROR(VALUE(LEFT(E1086,FIND("º",E1086)-1)),""))))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IF(E1087="","",IF(LEFT(E1087,7)="SUBSOLO",-1,IF(LEFT(E1087,6)="TÉRREO",0,IFERROR(VALUE(LEFT(E1087,FIND("º",E1087)-1)),""))))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IF(E1088="","",IF(LEFT(E1088,7)="SUBSOLO",-1,IF(LEFT(E1088,6)="TÉRREO",0,IFERROR(VALUE(LEFT(E1088,FIND("º",E1088)-1)),""))))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IF(E1089="","",IF(LEFT(E1089,7)="SUBSOLO",-1,IF(LEFT(E1089,6)="TÉRREO",0,IFERROR(VALUE(LEFT(E1089,FIND("º",E1089)-1)),""))))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IF(E1090="","",IF(LEFT(E1090,7)="SUBSOLO",-1,IF(LEFT(E1090,6)="TÉRREO",0,IFERROR(VALUE(LEFT(E1090,FIND("º",E1090)-1)),""))))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IF(E1091="","",IF(LEFT(E1091,7)="SUBSOLO",-1,IF(LEFT(E1091,6)="TÉRREO",0,IFERROR(VALUE(LEFT(E1091,FIND("º",E1091)-1)),""))))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IF(E1092="","",IF(LEFT(E1092,7)="SUBSOLO",-1,IF(LEFT(E1092,6)="TÉRREO",0,IFERROR(VALUE(LEFT(E1092,FIND("º",E1092)-1)),""))))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IF(E1093="","",IF(LEFT(E1093,7)="SUBSOLO",-1,IF(LEFT(E1093,6)="TÉRREO",0,IFERROR(VALUE(LEFT(E1093,FIND("º",E1093)-1)),""))))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IF(E1094="","",IF(LEFT(E1094,7)="SUBSOLO",-1,IF(LEFT(E1094,6)="TÉRREO",0,IFERROR(VALUE(LEFT(E1094,FIND("º",E1094)-1)),""))))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IF(E1095="","",IF(LEFT(E1095,7)="SUBSOLO",-1,IF(LEFT(E1095,6)="TÉRREO",0,IFERROR(VALUE(LEFT(E1095,FIND("º",E1095)-1)),""))))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IF(E1096="","",IF(LEFT(E1096,7)="SUBSOLO",-1,IF(LEFT(E1096,6)="TÉRREO",0,IFERROR(VALUE(LEFT(E1096,FIND("º",E1096)-1)),""))))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IF(E1097="","",IF(LEFT(E1097,7)="SUBSOLO",-1,IF(LEFT(E1097,6)="TÉRREO",0,IFERROR(VALUE(LEFT(E1097,FIND("º",E1097)-1)),""))))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IF(E1098="","",IF(LEFT(E1098,7)="SUBSOLO",-1,IF(LEFT(E1098,6)="TÉRREO",0,IFERROR(VALUE(LEFT(E1098,FIND("º",E1098)-1)),""))))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IF(E1099="","",IF(LEFT(E1099,7)="SUBSOLO",-1,IF(LEFT(E1099,6)="TÉRREO",0,IFERROR(VALUE(LEFT(E1099,FIND("º",E1099)-1)),""))))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IF(E1100="","",IF(LEFT(E1100,7)="SUBSOLO",-1,IF(LEFT(E1100,6)="TÉRREO",0,IFERROR(VALUE(LEFT(E1100,FIND("º",E1100)-1)),""))))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IF(E1101="","",IF(LEFT(E1101,7)="SUBSOLO",-1,IF(LEFT(E1101,6)="TÉRREO",0,IFERROR(VALUE(LEFT(E1101,FIND("º",E1101)-1)),""))))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IF(E1102="","",IF(LEFT(E1102,7)="SUBSOLO",-1,IF(LEFT(E1102,6)="TÉRREO",0,IFERROR(VALUE(LEFT(E1102,FIND("º",E1102)-1)),""))))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IF(E1103="","",IF(LEFT(E1103,7)="SUBSOLO",-1,IF(LEFT(E1103,6)="TÉRREO",0,IFERROR(VALUE(LEFT(E1103,FIND("º",E1103)-1)),""))))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IF(E1104="","",IF(LEFT(E1104,7)="SUBSOLO",-1,IF(LEFT(E1104,6)="TÉRREO",0,IFERROR(VALUE(LEFT(E1104,FIND("º",E1104)-1)),""))))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IF(E1105="","",IF(LEFT(E1105,7)="SUBSOLO",-1,IF(LEFT(E1105,6)="TÉRREO",0,IFERROR(VALUE(LEFT(E1105,FIND("º",E1105)-1)),""))))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IF(E1106="","",IF(LEFT(E1106,7)="SUBSOLO",-1,IF(LEFT(E1106,6)="TÉRREO",0,IFERROR(VALUE(LEFT(E1106,FIND("º",E1106)-1)),""))))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IF(E1107="","",IF(LEFT(E1107,7)="SUBSOLO",-1,IF(LEFT(E1107,6)="TÉRREO",0,IFERROR(VALUE(LEFT(E1107,FIND("º",E1107)-1)),""))))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IF(E1108="","",IF(LEFT(E1108,7)="SUBSOLO",-1,IF(LEFT(E1108,6)="TÉRREO",0,IFERROR(VALUE(LEFT(E1108,FIND("º",E1108)-1)),""))))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IF(E1109="","",IF(LEFT(E1109,7)="SUBSOLO",-1,IF(LEFT(E1109,6)="TÉRREO",0,IFERROR(VALUE(LEFT(E1109,FIND("º",E1109)-1)),""))))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IF(E1110="","",IF(LEFT(E1110,7)="SUBSOLO",-1,IF(LEFT(E1110,6)="TÉRREO",0,IFERROR(VALUE(LEFT(E1110,FIND("º",E1110)-1)),""))))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IF(E1111="","",IF(LEFT(E1111,7)="SUBSOLO",-1,IF(LEFT(E1111,6)="TÉRREO",0,IFERROR(VALUE(LEFT(E1111,FIND("º",E1111)-1)),""))))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IF(E1112="","",IF(LEFT(E1112,7)="SUBSOLO",-1,IF(LEFT(E1112,6)="TÉRREO",0,IFERROR(VALUE(LEFT(E1112,FIND("º",E1112)-1)),""))))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IF(E1113="","",IF(LEFT(E1113,7)="SUBSOLO",-1,IF(LEFT(E1113,6)="TÉRREO",0,IFERROR(VALUE(LEFT(E1113,FIND("º",E1113)-1)),""))))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IF(E1114="","",IF(LEFT(E1114,7)="SUBSOLO",-1,IF(LEFT(E1114,6)="TÉRREO",0,IFERROR(VALUE(LEFT(E1114,FIND("º",E1114)-1)),""))))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IF(E1115="","",IF(LEFT(E1115,7)="SUBSOLO",-1,IF(LEFT(E1115,6)="TÉRREO",0,IFERROR(VALUE(LEFT(E1115,FIND("º",E1115)-1)),""))))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IF(E1116="","",IF(LEFT(E1116,7)="SUBSOLO",-1,IF(LEFT(E1116,6)="TÉRREO",0,IFERROR(VALUE(LEFT(E1116,FIND("º",E1116)-1)),""))))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IF(E1117="","",IF(LEFT(E1117,7)="SUBSOLO",-1,IF(LEFT(E1117,6)="TÉRREO",0,IFERROR(VALUE(LEFT(E1117,FIND("º",E1117)-1)),""))))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IF(E1118="","",IF(LEFT(E1118,7)="SUBSOLO",-1,IF(LEFT(E1118,6)="TÉRREO",0,IFERROR(VALUE(LEFT(E1118,FIND("º",E1118)-1)),""))))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IF(E1119="","",IF(LEFT(E1119,7)="SUBSOLO",-1,IF(LEFT(E1119,6)="TÉRREO",0,IFERROR(VALUE(LEFT(E1119,FIND("º",E1119)-1)),""))))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IF(E1120="","",IF(LEFT(E1120,7)="SUBSOLO",-1,IF(LEFT(E1120,6)="TÉRREO",0,IFERROR(VALUE(LEFT(E1120,FIND("º",E1120)-1)),""))))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IF(E1121="","",IF(LEFT(E1121,7)="SUBSOLO",-1,IF(LEFT(E1121,6)="TÉRREO",0,IFERROR(VALUE(LEFT(E1121,FIND("º",E1121)-1)),""))))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IF(E1122="","",IF(LEFT(E1122,7)="SUBSOLO",-1,IF(LEFT(E1122,6)="TÉRREO",0,IFERROR(VALUE(LEFT(E1122,FIND("º",E1122)-1)),""))))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IF(E1123="","",IF(LEFT(E1123,7)="SUBSOLO",-1,IF(LEFT(E1123,6)="TÉRREO",0,IFERROR(VALUE(LEFT(E1123,FIND("º",E1123)-1)),""))))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IF(E1124="","",IF(LEFT(E1124,7)="SUBSOLO",-1,IF(LEFT(E1124,6)="TÉRREO",0,IFERROR(VALUE(LEFT(E1124,FIND("º",E1124)-1)),""))))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IF(E1125="","",IF(LEFT(E1125,7)="SUBSOLO",-1,IF(LEFT(E1125,6)="TÉRREO",0,IFERROR(VALUE(LEFT(E1125,FIND("º",E1125)-1)),""))))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IF(E1126="","",IF(LEFT(E1126,7)="SUBSOLO",-1,IF(LEFT(E1126,6)="TÉRREO",0,IFERROR(VALUE(LEFT(E1126,FIND("º",E1126)-1)),""))))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IF(E1127="","",IF(LEFT(E1127,7)="SUBSOLO",-1,IF(LEFT(E1127,6)="TÉRREO",0,IFERROR(VALUE(LEFT(E1127,FIND("º",E1127)-1)),""))))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IF(E1128="","",IF(LEFT(E1128,7)="SUBSOLO",-1,IF(LEFT(E1128,6)="TÉRREO",0,IFERROR(VALUE(LEFT(E1128,FIND("º",E1128)-1)),""))))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IF(E1129="","",IF(LEFT(E1129,7)="SUBSOLO",-1,IF(LEFT(E1129,6)="TÉRREO",0,IFERROR(VALUE(LEFT(E1129,FIND("º",E1129)-1)),""))))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IF(E1130="","",IF(LEFT(E1130,7)="SUBSOLO",-1,IF(LEFT(E1130,6)="TÉRREO",0,IFERROR(VALUE(LEFT(E1130,FIND("º",E1130)-1)),""))))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IF(E1131="","",IF(LEFT(E1131,7)="SUBSOLO",-1,IF(LEFT(E1131,6)="TÉRREO",0,IFERROR(VALUE(LEFT(E1131,FIND("º",E1131)-1)),""))))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IF(E1132="","",IF(LEFT(E1132,7)="SUBSOLO",-1,IF(LEFT(E1132,6)="TÉRREO",0,IFERROR(VALUE(LEFT(E1132,FIND("º",E1132)-1)),""))))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IF(E1133="","",IF(LEFT(E1133,7)="SUBSOLO",-1,IF(LEFT(E1133,6)="TÉRREO",0,IFERROR(VALUE(LEFT(E1133,FIND("º",E1133)-1)),""))))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IF(E1134="","",IF(LEFT(E1134,7)="SUBSOLO",-1,IF(LEFT(E1134,6)="TÉRREO",0,IFERROR(VALUE(LEFT(E1134,FIND("º",E1134)-1)),""))))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IF(E1135="","",IF(LEFT(E1135,7)="SUBSOLO",-1,IF(LEFT(E1135,6)="TÉRREO",0,IFERROR(VALUE(LEFT(E1135,FIND("º",E1135)-1)),""))))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IF(E1136="","",IF(LEFT(E1136,7)="SUBSOLO",-1,IF(LEFT(E1136,6)="TÉRREO",0,IFERROR(VALUE(LEFT(E1136,FIND("º",E1136)-1)),""))))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IF(E1137="","",IF(LEFT(E1137,7)="SUBSOLO",-1,IF(LEFT(E1137,6)="TÉRREO",0,IFERROR(VALUE(LEFT(E1137,FIND("º",E1137)-1)),""))))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IF(E1138="","",IF(LEFT(E1138,7)="SUBSOLO",-1,IF(LEFT(E1138,6)="TÉRREO",0,IFERROR(VALUE(LEFT(E1138,FIND("º",E1138)-1)),""))))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IF(E1139="","",IF(LEFT(E1139,7)="SUBSOLO",-1,IF(LEFT(E1139,6)="TÉRREO",0,IFERROR(VALUE(LEFT(E1139,FIND("º",E1139)-1)),""))))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IF(E1140="","",IF(LEFT(E1140,7)="SUBSOLO",-1,IF(LEFT(E1140,6)="TÉRREO",0,IFERROR(VALUE(LEFT(E1140,FIND("º",E1140)-1)),""))))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IF(E1141="","",IF(LEFT(E1141,7)="SUBSOLO",-1,IF(LEFT(E1141,6)="TÉRREO",0,IFERROR(VALUE(LEFT(E1141,FIND("º",E1141)-1)),""))))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IF(E1142="","",IF(LEFT(E1142,7)="SUBSOLO",-1,IF(LEFT(E1142,6)="TÉRREO",0,IFERROR(VALUE(LEFT(E1142,FIND("º",E1142)-1)),""))))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IF(E1143="","",IF(LEFT(E1143,7)="SUBSOLO",-1,IF(LEFT(E1143,6)="TÉRREO",0,IFERROR(VALUE(LEFT(E1143,FIND("º",E1143)-1)),""))))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IF(E1144="","",IF(LEFT(E1144,7)="SUBSOLO",-1,IF(LEFT(E1144,6)="TÉRREO",0,IFERROR(VALUE(LEFT(E1144,FIND("º",E1144)-1)),""))))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IF(E1145="","",IF(LEFT(E1145,7)="SUBSOLO",-1,IF(LEFT(E1145,6)="TÉRREO",0,IFERROR(VALUE(LEFT(E1145,FIND("º",E1145)-1)),""))))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IF(E1146="","",IF(LEFT(E1146,7)="SUBSOLO",-1,IF(LEFT(E1146,6)="TÉRREO",0,IFERROR(VALUE(LEFT(E1146,FIND("º",E1146)-1)),""))))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IF(E1147="","",IF(LEFT(E1147,7)="SUBSOLO",-1,IF(LEFT(E1147,6)="TÉRREO",0,IFERROR(VALUE(LEFT(E1147,FIND("º",E1147)-1)),""))))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IF(E1148="","",IF(LEFT(E1148,7)="SUBSOLO",-1,IF(LEFT(E1148,6)="TÉRREO",0,IFERROR(VALUE(LEFT(E1148,FIND("º",E1148)-1)),""))))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IF(E1149="","",IF(LEFT(E1149,7)="SUBSOLO",-1,IF(LEFT(E1149,6)="TÉRREO",0,IFERROR(VALUE(LEFT(E1149,FIND("º",E1149)-1)),""))))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IF(E1150="","",IF(LEFT(E1150,7)="SUBSOLO",-1,IF(LEFT(E1150,6)="TÉRREO",0,IFERROR(VALUE(LEFT(E1150,FIND("º",E1150)-1)),""))))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IF(E1151="","",IF(LEFT(E1151,7)="SUBSOLO",-1,IF(LEFT(E1151,6)="TÉRREO",0,IFERROR(VALUE(LEFT(E1151,FIND("º",E1151)-1)),""))))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IF(E1152="","",IF(LEFT(E1152,7)="SUBSOLO",-1,IF(LEFT(E1152,6)="TÉRREO",0,IFERROR(VALUE(LEFT(E1152,FIND("º",E1152)-1)),""))))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IF(E1153="","",IF(LEFT(E1153,7)="SUBSOLO",-1,IF(LEFT(E1153,6)="TÉRREO",0,IFERROR(VALUE(LEFT(E1153,FIND("º",E1153)-1)),""))))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IF(E1154="","",IF(LEFT(E1154,7)="SUBSOLO",-1,IF(LEFT(E1154,6)="TÉRREO",0,IFERROR(VALUE(LEFT(E1154,FIND("º",E1154)-1)),""))))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IF(E1155="","",IF(LEFT(E1155,7)="SUBSOLO",-1,IF(LEFT(E1155,6)="TÉRREO",0,IFERROR(VALUE(LEFT(E1155,FIND("º",E1155)-1)),""))))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IF(E1156="","",IF(LEFT(E1156,7)="SUBSOLO",-1,IF(LEFT(E1156,6)="TÉRREO",0,IFERROR(VALUE(LEFT(E1156,FIND("º",E1156)-1)),""))))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IF(E1157="","",IF(LEFT(E1157,7)="SUBSOLO",-1,IF(LEFT(E1157,6)="TÉRREO",0,IFERROR(VALUE(LEFT(E1157,FIND("º",E1157)-1)),""))))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IF(E1158="","",IF(LEFT(E1158,7)="SUBSOLO",-1,IF(LEFT(E1158,6)="TÉRREO",0,IFERROR(VALUE(LEFT(E1158,FIND("º",E1158)-1)),""))))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IF(E1159="","",IF(LEFT(E1159,7)="SUBSOLO",-1,IF(LEFT(E1159,6)="TÉRREO",0,IFERROR(VALUE(LEFT(E1159,FIND("º",E1159)-1)),""))))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IF(E1160="","",IF(LEFT(E1160,7)="SUBSOLO",-1,IF(LEFT(E1160,6)="TÉRREO",0,IFERROR(VALUE(LEFT(E1160,FIND("º",E1160)-1)),""))))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IF(E1161="","",IF(LEFT(E1161,7)="SUBSOLO",-1,IF(LEFT(E1161,6)="TÉRREO",0,IFERROR(VALUE(LEFT(E1161,FIND("º",E1161)-1)),""))))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IF(E1162="","",IF(LEFT(E1162,7)="SUBSOLO",-1,IF(LEFT(E1162,6)="TÉRREO",0,IFERROR(VALUE(LEFT(E1162,FIND("º",E1162)-1)),""))))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IF(E1163="","",IF(LEFT(E1163,7)="SUBSOLO",-1,IF(LEFT(E1163,6)="TÉRREO",0,IFERROR(VALUE(LEFT(E1163,FIND("º",E1163)-1)),""))))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IF(E1164="","",IF(LEFT(E1164,7)="SUBSOLO",-1,IF(LEFT(E1164,6)="TÉRREO",0,IFERROR(VALUE(LEFT(E1164,FIND("º",E1164)-1)),""))))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IF(E1165="","",IF(LEFT(E1165,7)="SUBSOLO",-1,IF(LEFT(E1165,6)="TÉRREO",0,IFERROR(VALUE(LEFT(E1165,FIND("º",E1165)-1)),""))))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IF(E1166="","",IF(LEFT(E1166,7)="SUBSOLO",-1,IF(LEFT(E1166,6)="TÉRREO",0,IFERROR(VALUE(LEFT(E1166,FIND("º",E1166)-1)),""))))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IF(E1167="","",IF(LEFT(E1167,7)="SUBSOLO",-1,IF(LEFT(E1167,6)="TÉRREO",0,IFERROR(VALUE(LEFT(E1167,FIND("º",E1167)-1)),""))))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IF(E1168="","",IF(LEFT(E1168,7)="SUBSOLO",-1,IF(LEFT(E1168,6)="TÉRREO",0,IFERROR(VALUE(LEFT(E1168,FIND("º",E1168)-1)),""))))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IF(E1169="","",IF(LEFT(E1169,7)="SUBSOLO",-1,IF(LEFT(E1169,6)="TÉRREO",0,IFERROR(VALUE(LEFT(E1169,FIND("º",E1169)-1)),""))))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IF(E1170="","",IF(LEFT(E1170,7)="SUBSOLO",-1,IF(LEFT(E1170,6)="TÉRREO",0,IFERROR(VALUE(LEFT(E1170,FIND("º",E1170)-1)),""))))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IF(E1171="","",IF(LEFT(E1171,7)="SUBSOLO",-1,IF(LEFT(E1171,6)="TÉRREO",0,IFERROR(VALUE(LEFT(E1171,FIND("º",E1171)-1)),""))))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IF(E1172="","",IF(LEFT(E1172,7)="SUBSOLO",-1,IF(LEFT(E1172,6)="TÉRREO",0,IFERROR(VALUE(LEFT(E1172,FIND("º",E1172)-1)),""))))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IF(E1173="","",IF(LEFT(E1173,7)="SUBSOLO",-1,IF(LEFT(E1173,6)="TÉRREO",0,IFERROR(VALUE(LEFT(E1173,FIND("º",E1173)-1)),""))))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IF(E1174="","",IF(LEFT(E1174,7)="SUBSOLO",-1,IF(LEFT(E1174,6)="TÉRREO",0,IFERROR(VALUE(LEFT(E1174,FIND("º",E1174)-1)),""))))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IF(E1175="","",IF(LEFT(E1175,7)="SUBSOLO",-1,IF(LEFT(E1175,6)="TÉRREO",0,IFERROR(VALUE(LEFT(E1175,FIND("º",E1175)-1)),""))))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IF(E1176="","",IF(LEFT(E1176,7)="SUBSOLO",-1,IF(LEFT(E1176,6)="TÉRREO",0,IFERROR(VALUE(LEFT(E1176,FIND("º",E1176)-1)),""))))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IF(E1177="","",IF(LEFT(E1177,7)="SUBSOLO",-1,IF(LEFT(E1177,6)="TÉRREO",0,IFERROR(VALUE(LEFT(E1177,FIND("º",E1177)-1)),""))))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IF(E1178="","",IF(LEFT(E1178,7)="SUBSOLO",-1,IF(LEFT(E1178,6)="TÉRREO",0,IFERROR(VALUE(LEFT(E1178,FIND("º",E1178)-1)),""))))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IF(E1179="","",IF(LEFT(E1179,7)="SUBSOLO",-1,IF(LEFT(E1179,6)="TÉRREO",0,IFERROR(VALUE(LEFT(E1179,FIND("º",E1179)-1)),""))))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IF(E1180="","",IF(LEFT(E1180,7)="SUBSOLO",-1,IF(LEFT(E1180,6)="TÉRREO",0,IFERROR(VALUE(LEFT(E1180,FIND("º",E1180)-1)),""))))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IF(E1181="","",IF(LEFT(E1181,7)="SUBSOLO",-1,IF(LEFT(E1181,6)="TÉRREO",0,IFERROR(VALUE(LEFT(E1181,FIND("º",E1181)-1)),""))))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IF(E1182="","",IF(LEFT(E1182,7)="SUBSOLO",-1,IF(LEFT(E1182,6)="TÉRREO",0,IFERROR(VALUE(LEFT(E1182,FIND("º",E1182)-1)),""))))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IF(E1183="","",IF(LEFT(E1183,7)="SUBSOLO",-1,IF(LEFT(E1183,6)="TÉRREO",0,IFERROR(VALUE(LEFT(E1183,FIND("º",E1183)-1)),""))))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IF(E1184="","",IF(LEFT(E1184,7)="SUBSOLO",-1,IF(LEFT(E1184,6)="TÉRREO",0,IFERROR(VALUE(LEFT(E1184,FIND("º",E1184)-1)),""))))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IF(E1185="","",IF(LEFT(E1185,7)="SUBSOLO",-1,IF(LEFT(E1185,6)="TÉRREO",0,IFERROR(VALUE(LEFT(E1185,FIND("º",E1185)-1)),""))))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IF(E1186="","",IF(LEFT(E1186,7)="SUBSOLO",-1,IF(LEFT(E1186,6)="TÉRREO",0,IFERROR(VALUE(LEFT(E1186,FIND("º",E1186)-1)),""))))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IF(E1187="","",IF(LEFT(E1187,7)="SUBSOLO",-1,IF(LEFT(E1187,6)="TÉRREO",0,IFERROR(VALUE(LEFT(E1187,FIND("º",E1187)-1)),""))))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IF(E1188="","",IF(LEFT(E1188,7)="SUBSOLO",-1,IF(LEFT(E1188,6)="TÉRREO",0,IFERROR(VALUE(LEFT(E1188,FIND("º",E1188)-1)),""))))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IF(E1189="","",IF(LEFT(E1189,7)="SUBSOLO",-1,IF(LEFT(E1189,6)="TÉRREO",0,IFERROR(VALUE(LEFT(E1189,FIND("º",E1189)-1)),""))))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IF(E1190="","",IF(LEFT(E1190,7)="SUBSOLO",-1,IF(LEFT(E1190,6)="TÉRREO",0,IFERROR(VALUE(LEFT(E1190,FIND("º",E1190)-1)),""))))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IF(E1191="","",IF(LEFT(E1191,7)="SUBSOLO",-1,IF(LEFT(E1191,6)="TÉRREO",0,IFERROR(VALUE(LEFT(E1191,FIND("º",E1191)-1)),""))))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IF(E1192="","",IF(LEFT(E1192,7)="SUBSOLO",-1,IF(LEFT(E1192,6)="TÉRREO",0,IFERROR(VALUE(LEFT(E1192,FIND("º",E1192)-1)),""))))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IF(E1193="","",IF(LEFT(E1193,7)="SUBSOLO",-1,IF(LEFT(E1193,6)="TÉRREO",0,IFERROR(VALUE(LEFT(E1193,FIND("º",E1193)-1)),""))))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IF(E1194="","",IF(LEFT(E1194,7)="SUBSOLO",-1,IF(LEFT(E1194,6)="TÉRREO",0,IFERROR(VALUE(LEFT(E1194,FIND("º",E1194)-1)),""))))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IF(E1195="","",IF(LEFT(E1195,7)="SUBSOLO",-1,IF(LEFT(E1195,6)="TÉRREO",0,IFERROR(VALUE(LEFT(E1195,FIND("º",E1195)-1)),""))))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IF(E1196="","",IF(LEFT(E1196,7)="SUBSOLO",-1,IF(LEFT(E1196,6)="TÉRREO",0,IFERROR(VALUE(LEFT(E1196,FIND("º",E1196)-1)),""))))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IF(E1197="","",IF(LEFT(E1197,7)="SUBSOLO",-1,IF(LEFT(E1197,6)="TÉRREO",0,IFERROR(VALUE(LEFT(E1197,FIND("º",E1197)-1)),""))))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IF(E1198="","",IF(LEFT(E1198,7)="SUBSOLO",-1,IF(LEFT(E1198,6)="TÉRREO",0,IFERROR(VALUE(LEFT(E1198,FIND("º",E1198)-1)),""))))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IF(E1199="","",IF(LEFT(E1199,7)="SUBSOLO",-1,IF(LEFT(E1199,6)="TÉRREO",0,IFERROR(VALUE(LEFT(E1199,FIND("º",E1199)-1)),""))))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IF(E1200="","",IF(LEFT(E1200,7)="SUBSOLO",-1,IF(LEFT(E1200,6)="TÉRREO",0,IFERROR(VALUE(LEFT(E1200,FIND("º",E1200)-1)),""))))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IF(E1201="","",IF(LEFT(E1201,7)="SUBSOLO",-1,IF(LEFT(E1201,6)="TÉRREO",0,IFERROR(VALUE(LEFT(E1201,FIND("º",E1201)-1)),""))))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IF(E1202="","",IF(LEFT(E1202,7)="SUBSOLO",-1,IF(LEFT(E1202,6)="TÉRREO",0,IFERROR(VALUE(LEFT(E1202,FIND("º",E1202)-1)),""))))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IF(E1203="","",IF(LEFT(E1203,7)="SUBSOLO",-1,IF(LEFT(E1203,6)="TÉRREO",0,IFERROR(VALUE(LEFT(E1203,FIND("º",E1203)-1)),""))))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IF(E1204="","",IF(LEFT(E1204,7)="SUBSOLO",-1,IF(LEFT(E1204,6)="TÉRREO",0,IFERROR(VALUE(LEFT(E1204,FIND("º",E1204)-1)),""))))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IF(E1205="","",IF(LEFT(E1205,7)="SUBSOLO",-1,IF(LEFT(E1205,6)="TÉRREO",0,IFERROR(VALUE(LEFT(E1205,FIND("º",E1205)-1)),""))))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IF(E1206="","",IF(LEFT(E1206,7)="SUBSOLO",-1,IF(LEFT(E1206,6)="TÉRREO",0,IFERROR(VALUE(LEFT(E1206,FIND("º",E1206)-1)),""))))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IF(E1207="","",IF(LEFT(E1207,7)="SUBSOLO",-1,IF(LEFT(E1207,6)="TÉRREO",0,IFERROR(VALUE(LEFT(E1207,FIND("º",E1207)-1)),""))))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IF(E1208="","",IF(LEFT(E1208,7)="SUBSOLO",-1,IF(LEFT(E1208,6)="TÉRREO",0,IFERROR(VALUE(LEFT(E1208,FIND("º",E1208)-1)),""))))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IF(E1209="","",IF(LEFT(E1209,7)="SUBSOLO",-1,IF(LEFT(E1209,6)="TÉRREO",0,IFERROR(VALUE(LEFT(E1209,FIND("º",E1209)-1)),""))))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IF(E1210="","",IF(LEFT(E1210,7)="SUBSOLO",-1,IF(LEFT(E1210,6)="TÉRREO",0,IFERROR(VALUE(LEFT(E1210,FIND("º",E1210)-1)),""))))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IF(E1211="","",IF(LEFT(E1211,7)="SUBSOLO",-1,IF(LEFT(E1211,6)="TÉRREO",0,IFERROR(VALUE(LEFT(E1211,FIND("º",E1211)-1)),""))))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IF(E1212="","",IF(LEFT(E1212,7)="SUBSOLO",-1,IF(LEFT(E1212,6)="TÉRREO",0,IFERROR(VALUE(LEFT(E1212,FIND("º",E1212)-1)),""))))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IF(E1213="","",IF(LEFT(E1213,7)="SUBSOLO",-1,IF(LEFT(E1213,6)="TÉRREO",0,IFERROR(VALUE(LEFT(E1213,FIND("º",E1213)-1)),""))))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IF(E1214="","",IF(LEFT(E1214,7)="SUBSOLO",-1,IF(LEFT(E1214,6)="TÉRREO",0,IFERROR(VALUE(LEFT(E1214,FIND("º",E1214)-1)),""))))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IF(E1215="","",IF(LEFT(E1215,7)="SUBSOLO",-1,IF(LEFT(E1215,6)="TÉRREO",0,IFERROR(VALUE(LEFT(E1215,FIND("º",E1215)-1)),""))))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IF(E1216="","",IF(LEFT(E1216,7)="SUBSOLO",-1,IF(LEFT(E1216,6)="TÉRREO",0,IFERROR(VALUE(LEFT(E1216,FIND("º",E1216)-1)),""))))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IF(E1217="","",IF(LEFT(E1217,7)="SUBSOLO",-1,IF(LEFT(E1217,6)="TÉRREO",0,IFERROR(VALUE(LEFT(E1217,FIND("º",E1217)-1)),""))))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IF(E1218="","",IF(LEFT(E1218,7)="SUBSOLO",-1,IF(LEFT(E1218,6)="TÉRREO",0,IFERROR(VALUE(LEFT(E1218,FIND("º",E1218)-1)),""))))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IF(E1219="","",IF(LEFT(E1219,7)="SUBSOLO",-1,IF(LEFT(E1219,6)="TÉRREO",0,IFERROR(VALUE(LEFT(E1219,FIND("º",E1219)-1)),""))))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IF(E1220="","",IF(LEFT(E1220,7)="SUBSOLO",-1,IF(LEFT(E1220,6)="TÉRREO",0,IFERROR(VALUE(LEFT(E1220,FIND("º",E1220)-1)),""))))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IF(E1221="","",IF(LEFT(E1221,7)="SUBSOLO",-1,IF(LEFT(E1221,6)="TÉRREO",0,IFERROR(VALUE(LEFT(E1221,FIND("º",E1221)-1)),""))))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IF(E1222="","",IF(LEFT(E1222,7)="SUBSOLO",-1,IF(LEFT(E1222,6)="TÉRREO",0,IFERROR(VALUE(LEFT(E1222,FIND("º",E1222)-1)),""))))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IF(E1223="","",IF(LEFT(E1223,7)="SUBSOLO",-1,IF(LEFT(E1223,6)="TÉRREO",0,IFERROR(VALUE(LEFT(E1223,FIND("º",E1223)-1)),""))))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IF(E1224="","",IF(LEFT(E1224,7)="SUBSOLO",-1,IF(LEFT(E1224,6)="TÉRREO",0,IFERROR(VALUE(LEFT(E1224,FIND("º",E1224)-1)),""))))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IF(E1225="","",IF(LEFT(E1225,7)="SUBSOLO",-1,IF(LEFT(E1225,6)="TÉRREO",0,IFERROR(VALUE(LEFT(E1225,FIND("º",E1225)-1)),""))))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IF(E1226="","",IF(LEFT(E1226,7)="SUBSOLO",-1,IF(LEFT(E1226,6)="TÉRREO",0,IFERROR(VALUE(LEFT(E1226,FIND("º",E1226)-1)),""))))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IF(E1227="","",IF(LEFT(E1227,7)="SUBSOLO",-1,IF(LEFT(E1227,6)="TÉRREO",0,IFERROR(VALUE(LEFT(E1227,FIND("º",E1227)-1)),""))))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IF(E1228="","",IF(LEFT(E1228,7)="SUBSOLO",-1,IF(LEFT(E1228,6)="TÉRREO",0,IFERROR(VALUE(LEFT(E1228,FIND("º",E1228)-1)),""))))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IF(E1229="","",IF(LEFT(E1229,7)="SUBSOLO",-1,IF(LEFT(E1229,6)="TÉRREO",0,IFERROR(VALUE(LEFT(E1229,FIND("º",E1229)-1)),""))))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IF(E1230="","",IF(LEFT(E1230,7)="SUBSOLO",-1,IF(LEFT(E1230,6)="TÉRREO",0,IFERROR(VALUE(LEFT(E1230,FIND("º",E1230)-1)),""))))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IF(E1231="","",IF(LEFT(E1231,7)="SUBSOLO",-1,IF(LEFT(E1231,6)="TÉRREO",0,IFERROR(VALUE(LEFT(E1231,FIND("º",E1231)-1)),""))))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IF(E1232="","",IF(LEFT(E1232,7)="SUBSOLO",-1,IF(LEFT(E1232,6)="TÉRREO",0,IFERROR(VALUE(LEFT(E1232,FIND("º",E1232)-1)),""))))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IF(E1233="","",IF(LEFT(E1233,7)="SUBSOLO",-1,IF(LEFT(E1233,6)="TÉRREO",0,IFERROR(VALUE(LEFT(E1233,FIND("º",E1233)-1)),""))))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IF(E1234="","",IF(LEFT(E1234,7)="SUBSOLO",-1,IF(LEFT(E1234,6)="TÉRREO",0,IFERROR(VALUE(LEFT(E1234,FIND("º",E1234)-1)),""))))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IF(E1235="","",IF(LEFT(E1235,7)="SUBSOLO",-1,IF(LEFT(E1235,6)="TÉRREO",0,IFERROR(VALUE(LEFT(E1235,FIND("º",E1235)-1)),""))))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IF(E1236="","",IF(LEFT(E1236,7)="SUBSOLO",-1,IF(LEFT(E1236,6)="TÉRREO",0,IFERROR(VALUE(LEFT(E1236,FIND("º",E1236)-1)),""))))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IF(E1237="","",IF(LEFT(E1237,7)="SUBSOLO",-1,IF(LEFT(E1237,6)="TÉRREO",0,IFERROR(VALUE(LEFT(E1237,FIND("º",E1237)-1)),""))))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IF(E1238="","",IF(LEFT(E1238,7)="SUBSOLO",-1,IF(LEFT(E1238,6)="TÉRREO",0,IFERROR(VALUE(LEFT(E1238,FIND("º",E1238)-1)),""))))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IF(E1239="","",IF(LEFT(E1239,7)="SUBSOLO",-1,IF(LEFT(E1239,6)="TÉRREO",0,IFERROR(VALUE(LEFT(E1239,FIND("º",E1239)-1)),""))))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IF(E1240="","",IF(LEFT(E1240,7)="SUBSOLO",-1,IF(LEFT(E1240,6)="TÉRREO",0,IFERROR(VALUE(LEFT(E1240,FIND("º",E1240)-1)),""))))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IF(E1241="","",IF(LEFT(E1241,7)="SUBSOLO",-1,IF(LEFT(E1241,6)="TÉRREO",0,IFERROR(VALUE(LEFT(E1241,FIND("º",E1241)-1)),""))))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IF(E1242="","",IF(LEFT(E1242,7)="SUBSOLO",-1,IF(LEFT(E1242,6)="TÉRREO",0,IFERROR(VALUE(LEFT(E1242,FIND("º",E1242)-1)),""))))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IF(E1243="","",IF(LEFT(E1243,7)="SUBSOLO",-1,IF(LEFT(E1243,6)="TÉRREO",0,IFERROR(VALUE(LEFT(E1243,FIND("º",E1243)-1)),""))))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IF(E1244="","",IF(LEFT(E1244,7)="SUBSOLO",-1,IF(LEFT(E1244,6)="TÉRREO",0,IFERROR(VALUE(LEFT(E1244,FIND("º",E1244)-1)),""))))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IF(E1245="","",IF(LEFT(E1245,7)="SUBSOLO",-1,IF(LEFT(E1245,6)="TÉRREO",0,IFERROR(VALUE(LEFT(E1245,FIND("º",E1245)-1)),""))))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IF(E1246="","",IF(LEFT(E1246,7)="SUBSOLO",-1,IF(LEFT(E1246,6)="TÉRREO",0,IFERROR(VALUE(LEFT(E1246,FIND("º",E1246)-1)),""))))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IF(E1247="","",IF(LEFT(E1247,7)="SUBSOLO",-1,IF(LEFT(E1247,6)="TÉRREO",0,IFERROR(VALUE(LEFT(E1247,FIND("º",E1247)-1)),""))))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IF(E1248="","",IF(LEFT(E1248,7)="SUBSOLO",-1,IF(LEFT(E1248,6)="TÉRREO",0,IFERROR(VALUE(LEFT(E1248,FIND("º",E1248)-1)),""))))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IF(E1249="","",IF(LEFT(E1249,7)="SUBSOLO",-1,IF(LEFT(E1249,6)="TÉRREO",0,IFERROR(VALUE(LEFT(E1249,FIND("º",E1249)-1)),""))))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IF(E1250="","",IF(LEFT(E1250,7)="SUBSOLO",-1,IF(LEFT(E1250,6)="TÉRREO",0,IFERROR(VALUE(LEFT(E1250,FIND("º",E1250)-1)),""))))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IF(E1251="","",IF(LEFT(E1251,7)="SUBSOLO",-1,IF(LEFT(E1251,6)="TÉRREO",0,IFERROR(VALUE(LEFT(E1251,FIND("º",E1251)-1)),""))))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IF(E1252="","",IF(LEFT(E1252,7)="SUBSOLO",-1,IF(LEFT(E1252,6)="TÉRREO",0,IFERROR(VALUE(LEFT(E1252,FIND("º",E1252)-1)),""))))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IF(E1253="","",IF(LEFT(E1253,7)="SUBSOLO",-1,IF(LEFT(E1253,6)="TÉRREO",0,IFERROR(VALUE(LEFT(E1253,FIND("º",E1253)-1)),""))))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IF(E1254="","",IF(LEFT(E1254,7)="SUBSOLO",-1,IF(LEFT(E1254,6)="TÉRREO",0,IFERROR(VALUE(LEFT(E1254,FIND("º",E1254)-1)),""))))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IF(E1255="","",IF(LEFT(E1255,7)="SUBSOLO",-1,IF(LEFT(E1255,6)="TÉRREO",0,IFERROR(VALUE(LEFT(E1255,FIND("º",E1255)-1)),""))))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IF(E1256="","",IF(LEFT(E1256,7)="SUBSOLO",-1,IF(LEFT(E1256,6)="TÉRREO",0,IFERROR(VALUE(LEFT(E1256,FIND("º",E1256)-1)),""))))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IF(E1257="","",IF(LEFT(E1257,7)="SUBSOLO",-1,IF(LEFT(E1257,6)="TÉRREO",0,IFERROR(VALUE(LEFT(E1257,FIND("º",E1257)-1)),""))))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IF(E1258="","",IF(LEFT(E1258,7)="SUBSOLO",-1,IF(LEFT(E1258,6)="TÉRREO",0,IFERROR(VALUE(LEFT(E1258,FIND("º",E1258)-1)),""))))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IF(E1259="","",IF(LEFT(E1259,7)="SUBSOLO",-1,IF(LEFT(E1259,6)="TÉRREO",0,IFERROR(VALUE(LEFT(E1259,FIND("º",E1259)-1)),""))))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IF(E1260="","",IF(LEFT(E1260,7)="SUBSOLO",-1,IF(LEFT(E1260,6)="TÉRREO",0,IFERROR(VALUE(LEFT(E1260,FIND("º",E1260)-1)),""))))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IF(E1261="","",IF(LEFT(E1261,7)="SUBSOLO",-1,IF(LEFT(E1261,6)="TÉRREO",0,IFERROR(VALUE(LEFT(E1261,FIND("º",E1261)-1)),""))))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IF(E1262="","",IF(LEFT(E1262,7)="SUBSOLO",-1,IF(LEFT(E1262,6)="TÉRREO",0,IFERROR(VALUE(LEFT(E1262,FIND("º",E1262)-1)),""))))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IF(E1263="","",IF(LEFT(E1263,7)="SUBSOLO",-1,IF(LEFT(E1263,6)="TÉRREO",0,IFERROR(VALUE(LEFT(E1263,FIND("º",E1263)-1)),""))))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IF(E1264="","",IF(LEFT(E1264,7)="SUBSOLO",-1,IF(LEFT(E1264,6)="TÉRREO",0,IFERROR(VALUE(LEFT(E1264,FIND("º",E1264)-1)),""))))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IF(E1265="","",IF(LEFT(E1265,7)="SUBSOLO",-1,IF(LEFT(E1265,6)="TÉRREO",0,IFERROR(VALUE(LEFT(E1265,FIND("º",E1265)-1)),""))))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IF(E1266="","",IF(LEFT(E1266,7)="SUBSOLO",-1,IF(LEFT(E1266,6)="TÉRREO",0,IFERROR(VALUE(LEFT(E1266,FIND("º",E1266)-1)),""))))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IF(E1267="","",IF(LEFT(E1267,7)="SUBSOLO",-1,IF(LEFT(E1267,6)="TÉRREO",0,IFERROR(VALUE(LEFT(E1267,FIND("º",E1267)-1)),""))))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IF(E1268="","",IF(LEFT(E1268,7)="SUBSOLO",-1,IF(LEFT(E1268,6)="TÉRREO",0,IFERROR(VALUE(LEFT(E1268,FIND("º",E1268)-1)),""))))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IF(E1269="","",IF(LEFT(E1269,7)="SUBSOLO",-1,IF(LEFT(E1269,6)="TÉRREO",0,IFERROR(VALUE(LEFT(E1269,FIND("º",E1269)-1)),""))))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IF(E1270="","",IF(LEFT(E1270,7)="SUBSOLO",-1,IF(LEFT(E1270,6)="TÉRREO",0,IFERROR(VALUE(LEFT(E1270,FIND("º",E1270)-1)),""))))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IF(E1271="","",IF(LEFT(E1271,7)="SUBSOLO",-1,IF(LEFT(E1271,6)="TÉRREO",0,IFERROR(VALUE(LEFT(E1271,FIND("º",E1271)-1)),""))))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IF(E1272="","",IF(LEFT(E1272,7)="SUBSOLO",-1,IF(LEFT(E1272,6)="TÉRREO",0,IFERROR(VALUE(LEFT(E1272,FIND("º",E1272)-1)),""))))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IF(E1273="","",IF(LEFT(E1273,7)="SUBSOLO",-1,IF(LEFT(E1273,6)="TÉRREO",0,IFERROR(VALUE(LEFT(E1273,FIND("º",E1273)-1)),""))))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IF(E1274="","",IF(LEFT(E1274,7)="SUBSOLO",-1,IF(LEFT(E1274,6)="TÉRREO",0,IFERROR(VALUE(LEFT(E1274,FIND("º",E1274)-1)),""))))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IF(E1275="","",IF(LEFT(E1275,7)="SUBSOLO",-1,IF(LEFT(E1275,6)="TÉRREO",0,IFERROR(VALUE(LEFT(E1275,FIND("º",E1275)-1)),""))))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IF(E1276="","",IF(LEFT(E1276,7)="SUBSOLO",-1,IF(LEFT(E1276,6)="TÉRREO",0,IFERROR(VALUE(LEFT(E1276,FIND("º",E1276)-1)),""))))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IF(E1277="","",IF(LEFT(E1277,7)="SUBSOLO",-1,IF(LEFT(E1277,6)="TÉRREO",0,IFERROR(VALUE(LEFT(E1277,FIND("º",E1277)-1)),""))))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IF(E1278="","",IF(LEFT(E1278,7)="SUBSOLO",-1,IF(LEFT(E1278,6)="TÉRREO",0,IFERROR(VALUE(LEFT(E1278,FIND("º",E1278)-1)),""))))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IF(E1279="","",IF(LEFT(E1279,7)="SUBSOLO",-1,IF(LEFT(E1279,6)="TÉRREO",0,IFERROR(VALUE(LEFT(E1279,FIND("º",E1279)-1)),""))))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IF(E1280="","",IF(LEFT(E1280,7)="SUBSOLO",-1,IF(LEFT(E1280,6)="TÉRREO",0,IFERROR(VALUE(LEFT(E1280,FIND("º",E1280)-1)),""))))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IF(E1281="","",IF(LEFT(E1281,7)="SUBSOLO",-1,IF(LEFT(E1281,6)="TÉRREO",0,IFERROR(VALUE(LEFT(E1281,FIND("º",E1281)-1)),""))))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IF(E1282="","",IF(LEFT(E1282,7)="SUBSOLO",-1,IF(LEFT(E1282,6)="TÉRREO",0,IFERROR(VALUE(LEFT(E1282,FIND("º",E1282)-1)),""))))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IF(E1283="","",IF(LEFT(E1283,7)="SUBSOLO",-1,IF(LEFT(E1283,6)="TÉRREO",0,IFERROR(VALUE(LEFT(E1283,FIND("º",E1283)-1)),""))))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IF(E1284="","",IF(LEFT(E1284,7)="SUBSOLO",-1,IF(LEFT(E1284,6)="TÉRREO",0,IFERROR(VALUE(LEFT(E1284,FIND("º",E1284)-1)),""))))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IF(E1285="","",IF(LEFT(E1285,7)="SUBSOLO",-1,IF(LEFT(E1285,6)="TÉRREO",0,IFERROR(VALUE(LEFT(E1285,FIND("º",E1285)-1)),""))))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IF(E1286="","",IF(LEFT(E1286,7)="SUBSOLO",-1,IF(LEFT(E1286,6)="TÉRREO",0,IFERROR(VALUE(LEFT(E1286,FIND("º",E1286)-1)),""))))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IF(E1287="","",IF(LEFT(E1287,7)="SUBSOLO",-1,IF(LEFT(E1287,6)="TÉRREO",0,IFERROR(VALUE(LEFT(E1287,FIND("º",E1287)-1)),""))))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IF(E1288="","",IF(LEFT(E1288,7)="SUBSOLO",-1,IF(LEFT(E1288,6)="TÉRREO",0,IFERROR(VALUE(LEFT(E1288,FIND("º",E1288)-1)),""))))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IF(E1289="","",IF(LEFT(E1289,7)="SUBSOLO",-1,IF(LEFT(E1289,6)="TÉRREO",0,IFERROR(VALUE(LEFT(E1289,FIND("º",E1289)-1)),""))))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IF(E1290="","",IF(LEFT(E1290,7)="SUBSOLO",-1,IF(LEFT(E1290,6)="TÉRREO",0,IFERROR(VALUE(LEFT(E1290,FIND("º",E1290)-1)),""))))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IF(E1291="","",IF(LEFT(E1291,7)="SUBSOLO",-1,IF(LEFT(E1291,6)="TÉRREO",0,IFERROR(VALUE(LEFT(E1291,FIND("º",E1291)-1)),""))))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IF(E1292="","",IF(LEFT(E1292,7)="SUBSOLO",-1,IF(LEFT(E1292,6)="TÉRREO",0,IFERROR(VALUE(LEFT(E1292,FIND("º",E1292)-1)),""))))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IF(E1293="","",IF(LEFT(E1293,7)="SUBSOLO",-1,IF(LEFT(E1293,6)="TÉRREO",0,IFERROR(VALUE(LEFT(E1293,FIND("º",E1293)-1)),""))))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IF(E1294="","",IF(LEFT(E1294,7)="SUBSOLO",-1,IF(LEFT(E1294,6)="TÉRREO",0,IFERROR(VALUE(LEFT(E1294,FIND("º",E1294)-1)),""))))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IF(E1295="","",IF(LEFT(E1295,7)="SUBSOLO",-1,IF(LEFT(E1295,6)="TÉRREO",0,IFERROR(VALUE(LEFT(E1295,FIND("º",E1295)-1)),""))))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IF(E1296="","",IF(LEFT(E1296,7)="SUBSOLO",-1,IF(LEFT(E1296,6)="TÉRREO",0,IFERROR(VALUE(LEFT(E1296,FIND("º",E1296)-1)),""))))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IF(E1297="","",IF(LEFT(E1297,7)="SUBSOLO",-1,IF(LEFT(E1297,6)="TÉRREO",0,IFERROR(VALUE(LEFT(E1297,FIND("º",E1297)-1)),""))))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IF(E1298="","",IF(LEFT(E1298,7)="SUBSOLO",-1,IF(LEFT(E1298,6)="TÉRREO",0,IFERROR(VALUE(LEFT(E1298,FIND("º",E1298)-1)),""))))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IF(E1299="","",IF(LEFT(E1299,7)="SUBSOLO",-1,IF(LEFT(E1299,6)="TÉRREO",0,IFERROR(VALUE(LEFT(E1299,FIND("º",E1299)-1)),""))))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IF(E1300="","",IF(LEFT(E1300,7)="SUBSOLO",-1,IF(LEFT(E1300,6)="TÉRREO",0,IFERROR(VALUE(LEFT(E1300,FIND("º",E1300)-1)),""))))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IF(E1301="","",IF(LEFT(E1301,7)="SUBSOLO",-1,IF(LEFT(E1301,6)="TÉRREO",0,IFERROR(VALUE(LEFT(E1301,FIND("º",E1301)-1)),""))))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IF(E1302="","",IF(LEFT(E1302,7)="SUBSOLO",-1,IF(LEFT(E1302,6)="TÉRREO",0,IFERROR(VALUE(LEFT(E1302,FIND("º",E1302)-1)),""))))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IF(E1303="","",IF(LEFT(E1303,7)="SUBSOLO",-1,IF(LEFT(E1303,6)="TÉRREO",0,IFERROR(VALUE(LEFT(E1303,FIND("º",E1303)-1)),""))))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IF(E1304="","",IF(LEFT(E1304,7)="SUBSOLO",-1,IF(LEFT(E1304,6)="TÉRREO",0,IFERROR(VALUE(LEFT(E1304,FIND("º",E1304)-1)),""))))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IF(E1305="","",IF(LEFT(E1305,7)="SUBSOLO",-1,IF(LEFT(E1305,6)="TÉRREO",0,IFERROR(VALUE(LEFT(E1305,FIND("º",E1305)-1)),""))))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IF(E1306="","",IF(LEFT(E1306,7)="SUBSOLO",-1,IF(LEFT(E1306,6)="TÉRREO",0,IFERROR(VALUE(LEFT(E1306,FIND("º",E1306)-1)),""))))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IF(E1307="","",IF(LEFT(E1307,7)="SUBSOLO",-1,IF(LEFT(E1307,6)="TÉRREO",0,IFERROR(VALUE(LEFT(E1307,FIND("º",E1307)-1)),""))))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IF(E1308="","",IF(LEFT(E1308,7)="SUBSOLO",-1,IF(LEFT(E1308,6)="TÉRREO",0,IFERROR(VALUE(LEFT(E1308,FIND("º",E1308)-1)),""))))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IF(E1309="","",IF(LEFT(E1309,7)="SUBSOLO",-1,IF(LEFT(E1309,6)="TÉRREO",0,IFERROR(VALUE(LEFT(E1309,FIND("º",E1309)-1)),""))))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IF(E1310="","",IF(LEFT(E1310,7)="SUBSOLO",-1,IF(LEFT(E1310,6)="TÉRREO",0,IFERROR(VALUE(LEFT(E1310,FIND("º",E1310)-1)),""))))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IF(E1311="","",IF(LEFT(E1311,7)="SUBSOLO",-1,IF(LEFT(E1311,6)="TÉRREO",0,IFERROR(VALUE(LEFT(E1311,FIND("º",E1311)-1)),""))))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IF(E1312="","",IF(LEFT(E1312,7)="SUBSOLO",-1,IF(LEFT(E1312,6)="TÉRREO",0,IFERROR(VALUE(LEFT(E1312,FIND("º",E1312)-1)),""))))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IF(E1313="","",IF(LEFT(E1313,7)="SUBSOLO",-1,IF(LEFT(E1313,6)="TÉRREO",0,IFERROR(VALUE(LEFT(E1313,FIND("º",E1313)-1)),""))))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IF(E1314="","",IF(LEFT(E1314,7)="SUBSOLO",-1,IF(LEFT(E1314,6)="TÉRREO",0,IFERROR(VALUE(LEFT(E1314,FIND("º",E1314)-1)),""))))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IF(E1315="","",IF(LEFT(E1315,7)="SUBSOLO",-1,IF(LEFT(E1315,6)="TÉRREO",0,IFERROR(VALUE(LEFT(E1315,FIND("º",E1315)-1)),""))))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IF(E1316="","",IF(LEFT(E1316,7)="SUBSOLO",-1,IF(LEFT(E1316,6)="TÉRREO",0,IFERROR(VALUE(LEFT(E1316,FIND("º",E1316)-1)),""))))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IF(E1317="","",IF(LEFT(E1317,7)="SUBSOLO",-1,IF(LEFT(E1317,6)="TÉRREO",0,IFERROR(VALUE(LEFT(E1317,FIND("º",E1317)-1)),""))))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IF(E1318="","",IF(LEFT(E1318,7)="SUBSOLO",-1,IF(LEFT(E1318,6)="TÉRREO",0,IFERROR(VALUE(LEFT(E1318,FIND("º",E1318)-1)),""))))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IF(E1319="","",IF(LEFT(E1319,7)="SUBSOLO",-1,IF(LEFT(E1319,6)="TÉRREO",0,IFERROR(VALUE(LEFT(E1319,FIND("º",E1319)-1)),""))))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IF(E1320="","",IF(LEFT(E1320,7)="SUBSOLO",-1,IF(LEFT(E1320,6)="TÉRREO",0,IFERROR(VALUE(LEFT(E1320,FIND("º",E1320)-1)),""))))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IF(E1321="","",IF(LEFT(E1321,7)="SUBSOLO",-1,IF(LEFT(E1321,6)="TÉRREO",0,IFERROR(VALUE(LEFT(E1321,FIND("º",E1321)-1)),""))))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IF(E1322="","",IF(LEFT(E1322,7)="SUBSOLO",-1,IF(LEFT(E1322,6)="TÉRREO",0,IFERROR(VALUE(LEFT(E1322,FIND("º",E1322)-1)),""))))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IF(E1323="","",IF(LEFT(E1323,7)="SUBSOLO",-1,IF(LEFT(E1323,6)="TÉRREO",0,IFERROR(VALUE(LEFT(E1323,FIND("º",E1323)-1)),""))))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IF(E1324="","",IF(LEFT(E1324,7)="SUBSOLO",-1,IF(LEFT(E1324,6)="TÉRREO",0,IFERROR(VALUE(LEFT(E1324,FIND("º",E1324)-1)),""))))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IF(E1325="","",IF(LEFT(E1325,7)="SUBSOLO",-1,IF(LEFT(E1325,6)="TÉRREO",0,IFERROR(VALUE(LEFT(E1325,FIND("º",E1325)-1)),""))))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IF(E1326="","",IF(LEFT(E1326,7)="SUBSOLO",-1,IF(LEFT(E1326,6)="TÉRREO",0,IFERROR(VALUE(LEFT(E1326,FIND("º",E1326)-1)),""))))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IF(E1327="","",IF(LEFT(E1327,7)="SUBSOLO",-1,IF(LEFT(E1327,6)="TÉRREO",0,IFERROR(VALUE(LEFT(E1327,FIND("º",E1327)-1)),""))))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IF(E1328="","",IF(LEFT(E1328,7)="SUBSOLO",-1,IF(LEFT(E1328,6)="TÉRREO",0,IFERROR(VALUE(LEFT(E1328,FIND("º",E1328)-1)),""))))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IF(E1329="","",IF(LEFT(E1329,7)="SUBSOLO",-1,IF(LEFT(E1329,6)="TÉRREO",0,IFERROR(VALUE(LEFT(E1329,FIND("º",E1329)-1)),""))))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IF(E1330="","",IF(LEFT(E1330,7)="SUBSOLO",-1,IF(LEFT(E1330,6)="TÉRREO",0,IFERROR(VALUE(LEFT(E1330,FIND("º",E1330)-1)),""))))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IF(E1331="","",IF(LEFT(E1331,7)="SUBSOLO",-1,IF(LEFT(E1331,6)="TÉRREO",0,IFERROR(VALUE(LEFT(E1331,FIND("º",E1331)-1)),""))))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IF(E1332="","",IF(LEFT(E1332,7)="SUBSOLO",-1,IF(LEFT(E1332,6)="TÉRREO",0,IFERROR(VALUE(LEFT(E1332,FIND("º",E1332)-1)),""))))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IF(E1333="","",IF(LEFT(E1333,7)="SUBSOLO",-1,IF(LEFT(E1333,6)="TÉRREO",0,IFERROR(VALUE(LEFT(E1333,FIND("º",E1333)-1)),""))))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IF(E1334="","",IF(LEFT(E1334,7)="SUBSOLO",-1,IF(LEFT(E1334,6)="TÉRREO",0,IFERROR(VALUE(LEFT(E1334,FIND("º",E1334)-1)),""))))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IF(E1335="","",IF(LEFT(E1335,7)="SUBSOLO",-1,IF(LEFT(E1335,6)="TÉRREO",0,IFERROR(VALUE(LEFT(E1335,FIND("º",E1335)-1)),""))))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IF(E1336="","",IF(LEFT(E1336,7)="SUBSOLO",-1,IF(LEFT(E1336,6)="TÉRREO",0,IFERROR(VALUE(LEFT(E1336,FIND("º",E1336)-1)),""))))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IF(E1337="","",IF(LEFT(E1337,7)="SUBSOLO",-1,IF(LEFT(E1337,6)="TÉRREO",0,IFERROR(VALUE(LEFT(E1337,FIND("º",E1337)-1)),""))))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IF(E1338="","",IF(LEFT(E1338,7)="SUBSOLO",-1,IF(LEFT(E1338,6)="TÉRREO",0,IFERROR(VALUE(LEFT(E1338,FIND("º",E1338)-1)),""))))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IF(E1339="","",IF(LEFT(E1339,7)="SUBSOLO",-1,IF(LEFT(E1339,6)="TÉRREO",0,IFERROR(VALUE(LEFT(E1339,FIND("º",E1339)-1)),""))))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IF(E1340="","",IF(LEFT(E1340,7)="SUBSOLO",-1,IF(LEFT(E1340,6)="TÉRREO",0,IFERROR(VALUE(LEFT(E1340,FIND("º",E1340)-1)),""))))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IF(E1341="","",IF(LEFT(E1341,7)="SUBSOLO",-1,IF(LEFT(E1341,6)="TÉRREO",0,IFERROR(VALUE(LEFT(E1341,FIND("º",E1341)-1)),""))))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IF(E1342="","",IF(LEFT(E1342,7)="SUBSOLO",-1,IF(LEFT(E1342,6)="TÉRREO",0,IFERROR(VALUE(LEFT(E1342,FIND("º",E1342)-1)),""))))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IF(E1343="","",IF(LEFT(E1343,7)="SUBSOLO",-1,IF(LEFT(E1343,6)="TÉRREO",0,IFERROR(VALUE(LEFT(E1343,FIND("º",E1343)-1)),""))))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IF(E1344="","",IF(LEFT(E1344,7)="SUBSOLO",-1,IF(LEFT(E1344,6)="TÉRREO",0,IFERROR(VALUE(LEFT(E1344,FIND("º",E1344)-1)),""))))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IF(E1345="","",IF(LEFT(E1345,7)="SUBSOLO",-1,IF(LEFT(E1345,6)="TÉRREO",0,IFERROR(VALUE(LEFT(E1345,FIND("º",E1345)-1)),""))))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IF(E1346="","",IF(LEFT(E1346,7)="SUBSOLO",-1,IF(LEFT(E1346,6)="TÉRREO",0,IFERROR(VALUE(LEFT(E1346,FIND("º",E1346)-1)),""))))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IF(E1347="","",IF(LEFT(E1347,7)="SUBSOLO",-1,IF(LEFT(E1347,6)="TÉRREO",0,IFERROR(VALUE(LEFT(E1347,FIND("º",E1347)-1)),""))))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IF(E1348="","",IF(LEFT(E1348,7)="SUBSOLO",-1,IF(LEFT(E1348,6)="TÉRREO",0,IFERROR(VALUE(LEFT(E1348,FIND("º",E1348)-1)),""))))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IF(E1349="","",IF(LEFT(E1349,7)="SUBSOLO",-1,IF(LEFT(E1349,6)="TÉRREO",0,IFERROR(VALUE(LEFT(E1349,FIND("º",E1349)-1)),""))))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IF(E1350="","",IF(LEFT(E1350,7)="SUBSOLO",-1,IF(LEFT(E1350,6)="TÉRREO",0,IFERROR(VALUE(LEFT(E1350,FIND("º",E1350)-1)),""))))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IF(E1351="","",IF(LEFT(E1351,7)="SUBSOLO",-1,IF(LEFT(E1351,6)="TÉRREO",0,IFERROR(VALUE(LEFT(E1351,FIND("º",E1351)-1)),""))))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IF(E1352="","",IF(LEFT(E1352,7)="SUBSOLO",-1,IF(LEFT(E1352,6)="TÉRREO",0,IFERROR(VALUE(LEFT(E1352,FIND("º",E1352)-1)),""))))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IF(E1353="","",IF(LEFT(E1353,7)="SUBSOLO",-1,IF(LEFT(E1353,6)="TÉRREO",0,IFERROR(VALUE(LEFT(E1353,FIND("º",E1353)-1)),""))))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IF(E1354="","",IF(LEFT(E1354,7)="SUBSOLO",-1,IF(LEFT(E1354,6)="TÉRREO",0,IFERROR(VALUE(LEFT(E1354,FIND("º",E1354)-1)),""))))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IF(E1355="","",IF(LEFT(E1355,7)="SUBSOLO",-1,IF(LEFT(E1355,6)="TÉRREO",0,IFERROR(VALUE(LEFT(E1355,FIND("º",E1355)-1)),""))))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IF(E1356="","",IF(LEFT(E1356,7)="SUBSOLO",-1,IF(LEFT(E1356,6)="TÉRREO",0,IFERROR(VALUE(LEFT(E1356,FIND("º",E1356)-1)),""))))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IF(E1357="","",IF(LEFT(E1357,7)="SUBSOLO",-1,IF(LEFT(E1357,6)="TÉRREO",0,IFERROR(VALUE(LEFT(E1357,FIND("º",E1357)-1)),""))))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IF(E1358="","",IF(LEFT(E1358,7)="SUBSOLO",-1,IF(LEFT(E1358,6)="TÉRREO",0,IFERROR(VALUE(LEFT(E1358,FIND("º",E1358)-1)),""))))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IF(E1359="","",IF(LEFT(E1359,7)="SUBSOLO",-1,IF(LEFT(E1359,6)="TÉRREO",0,IFERROR(VALUE(LEFT(E1359,FIND("º",E1359)-1)),""))))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IF(E1360="","",IF(LEFT(E1360,7)="SUBSOLO",-1,IF(LEFT(E1360,6)="TÉRREO",0,IFERROR(VALUE(LEFT(E1360,FIND("º",E1360)-1)),""))))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IF(E1361="","",IF(LEFT(E1361,7)="SUBSOLO",-1,IF(LEFT(E1361,6)="TÉRREO",0,IFERROR(VALUE(LEFT(E1361,FIND("º",E1361)-1)),""))))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IF(E1362="","",IF(LEFT(E1362,7)="SUBSOLO",-1,IF(LEFT(E1362,6)="TÉRREO",0,IFERROR(VALUE(LEFT(E1362,FIND("º",E1362)-1)),""))))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IF(E1363="","",IF(LEFT(E1363,7)="SUBSOLO",-1,IF(LEFT(E1363,6)="TÉRREO",0,IFERROR(VALUE(LEFT(E1363,FIND("º",E1363)-1)),""))))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IF(E1364="","",IF(LEFT(E1364,7)="SUBSOLO",-1,IF(LEFT(E1364,6)="TÉRREO",0,IFERROR(VALUE(LEFT(E1364,FIND("º",E1364)-1)),""))))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IF(E1365="","",IF(LEFT(E1365,7)="SUBSOLO",-1,IF(LEFT(E1365,6)="TÉRREO",0,IFERROR(VALUE(LEFT(E1365,FIND("º",E1365)-1)),""))))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IF(E1366="","",IF(LEFT(E1366,7)="SUBSOLO",-1,IF(LEFT(E1366,6)="TÉRREO",0,IFERROR(VALUE(LEFT(E1366,FIND("º",E1366)-1)),""))))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IF(E1367="","",IF(LEFT(E1367,7)="SUBSOLO",-1,IF(LEFT(E1367,6)="TÉRREO",0,IFERROR(VALUE(LEFT(E1367,FIND("º",E1367)-1)),""))))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IF(E1368="","",IF(LEFT(E1368,7)="SUBSOLO",-1,IF(LEFT(E1368,6)="TÉRREO",0,IFERROR(VALUE(LEFT(E1368,FIND("º",E1368)-1)),""))))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IF(E1369="","",IF(LEFT(E1369,7)="SUBSOLO",-1,IF(LEFT(E1369,6)="TÉRREO",0,IFERROR(VALUE(LEFT(E1369,FIND("º",E1369)-1)),""))))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IF(E1370="","",IF(LEFT(E1370,7)="SUBSOLO",-1,IF(LEFT(E1370,6)="TÉRREO",0,IFERROR(VALUE(LEFT(E1370,FIND("º",E1370)-1)),""))))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IF(E1371="","",IF(LEFT(E1371,7)="SUBSOLO",-1,IF(LEFT(E1371,6)="TÉRREO",0,IFERROR(VALUE(LEFT(E1371,FIND("º",E1371)-1)),""))))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IF(E1372="","",IF(LEFT(E1372,7)="SUBSOLO",-1,IF(LEFT(E1372,6)="TÉRREO",0,IFERROR(VALUE(LEFT(E1372,FIND("º",E1372)-1)),""))))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IF(E1373="","",IF(LEFT(E1373,7)="SUBSOLO",-1,IF(LEFT(E1373,6)="TÉRREO",0,IFERROR(VALUE(LEFT(E1373,FIND("º",E1373)-1)),""))))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IF(E1374="","",IF(LEFT(E1374,7)="SUBSOLO",-1,IF(LEFT(E1374,6)="TÉRREO",0,IFERROR(VALUE(LEFT(E1374,FIND("º",E1374)-1)),""))))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IF(E1375="","",IF(LEFT(E1375,7)="SUBSOLO",-1,IF(LEFT(E1375,6)="TÉRREO",0,IFERROR(VALUE(LEFT(E1375,FIND("º",E1375)-1)),""))))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IF(E1376="","",IF(LEFT(E1376,7)="SUBSOLO",-1,IF(LEFT(E1376,6)="TÉRREO",0,IFERROR(VALUE(LEFT(E1376,FIND("º",E1376)-1)),""))))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IF(E1377="","",IF(LEFT(E1377,7)="SUBSOLO",-1,IF(LEFT(E1377,6)="TÉRREO",0,IFERROR(VALUE(LEFT(E1377,FIND("º",E1377)-1)),""))))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IF(E1378="","",IF(LEFT(E1378,7)="SUBSOLO",-1,IF(LEFT(E1378,6)="TÉRREO",0,IFERROR(VALUE(LEFT(E1378,FIND("º",E1378)-1)),""))))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IF(E1379="","",IF(LEFT(E1379,7)="SUBSOLO",-1,IF(LEFT(E1379,6)="TÉRREO",0,IFERROR(VALUE(LEFT(E1379,FIND("º",E1379)-1)),""))))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IF(E1380="","",IF(LEFT(E1380,7)="SUBSOLO",-1,IF(LEFT(E1380,6)="TÉRREO",0,IFERROR(VALUE(LEFT(E1380,FIND("º",E1380)-1)),""))))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IF(E1381="","",IF(LEFT(E1381,7)="SUBSOLO",-1,IF(LEFT(E1381,6)="TÉRREO",0,IFERROR(VALUE(LEFT(E1381,FIND("º",E1381)-1)),""))))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IF(E1382="","",IF(LEFT(E1382,7)="SUBSOLO",-1,IF(LEFT(E1382,6)="TÉRREO",0,IFERROR(VALUE(LEFT(E1382,FIND("º",E1382)-1)),""))))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IF(E1383="","",IF(LEFT(E1383,7)="SUBSOLO",-1,IF(LEFT(E1383,6)="TÉRREO",0,IFERROR(VALUE(LEFT(E1383,FIND("º",E1383)-1)),""))))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IF(E1384="","",IF(LEFT(E1384,7)="SUBSOLO",-1,IF(LEFT(E1384,6)="TÉRREO",0,IFERROR(VALUE(LEFT(E1384,FIND("º",E1384)-1)),""))))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IF(E1385="","",IF(LEFT(E1385,7)="SUBSOLO",-1,IF(LEFT(E1385,6)="TÉRREO",0,IFERROR(VALUE(LEFT(E1385,FIND("º",E1385)-1)),""))))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IF(E1386="","",IF(LEFT(E1386,7)="SUBSOLO",-1,IF(LEFT(E1386,6)="TÉRREO",0,IFERROR(VALUE(LEFT(E1386,FIND("º",E1386)-1)),""))))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IF(E1387="","",IF(LEFT(E1387,7)="SUBSOLO",-1,IF(LEFT(E1387,6)="TÉRREO",0,IFERROR(VALUE(LEFT(E1387,FIND("º",E1387)-1)),""))))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IF(E1388="","",IF(LEFT(E1388,7)="SUBSOLO",-1,IF(LEFT(E1388,6)="TÉRREO",0,IFERROR(VALUE(LEFT(E1388,FIND("º",E1388)-1)),""))))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IF(E1389="","",IF(LEFT(E1389,7)="SUBSOLO",-1,IF(LEFT(E1389,6)="TÉRREO",0,IFERROR(VALUE(LEFT(E1389,FIND("º",E1389)-1)),""))))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IF(E1390="","",IF(LEFT(E1390,7)="SUBSOLO",-1,IF(LEFT(E1390,6)="TÉRREO",0,IFERROR(VALUE(LEFT(E1390,FIND("º",E1390)-1)),""))))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IF(E1391="","",IF(LEFT(E1391,7)="SUBSOLO",-1,IF(LEFT(E1391,6)="TÉRREO",0,IFERROR(VALUE(LEFT(E1391,FIND("º",E1391)-1)),""))))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IF(E1392="","",IF(LEFT(E1392,7)="SUBSOLO",-1,IF(LEFT(E1392,6)="TÉRREO",0,IFERROR(VALUE(LEFT(E1392,FIND("º",E1392)-1)),""))))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IF(E1393="","",IF(LEFT(E1393,7)="SUBSOLO",-1,IF(LEFT(E1393,6)="TÉRREO",0,IFERROR(VALUE(LEFT(E1393,FIND("º",E1393)-1)),""))))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IF(E1394="","",IF(LEFT(E1394,7)="SUBSOLO",-1,IF(LEFT(E1394,6)="TÉRREO",0,IFERROR(VALUE(LEFT(E1394,FIND("º",E1394)-1)),""))))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IF(E1395="","",IF(LEFT(E1395,7)="SUBSOLO",-1,IF(LEFT(E1395,6)="TÉRREO",0,IFERROR(VALUE(LEFT(E1395,FIND("º",E1395)-1)),""))))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IF(E1396="","",IF(LEFT(E1396,7)="SUBSOLO",-1,IF(LEFT(E1396,6)="TÉRREO",0,IFERROR(VALUE(LEFT(E1396,FIND("º",E1396)-1)),""))))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IF(E1397="","",IF(LEFT(E1397,7)="SUBSOLO",-1,IF(LEFT(E1397,6)="TÉRREO",0,IFERROR(VALUE(LEFT(E1397,FIND("º",E1397)-1)),""))))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IF(E1398="","",IF(LEFT(E1398,7)="SUBSOLO",-1,IF(LEFT(E1398,6)="TÉRREO",0,IFERROR(VALUE(LEFT(E1398,FIND("º",E1398)-1)),""))))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IF(E1399="","",IF(LEFT(E1399,7)="SUBSOLO",-1,IF(LEFT(E1399,6)="TÉRREO",0,IFERROR(VALUE(LEFT(E1399,FIND("º",E1399)-1)),""))))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IF(E1400="","",IF(LEFT(E1400,7)="SUBSOLO",-1,IF(LEFT(E1400,6)="TÉRREO",0,IFERROR(VALUE(LEFT(E1400,FIND("º",E1400)-1)),""))))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IF(E1401="","",IF(LEFT(E1401,7)="SUBSOLO",-1,IF(LEFT(E1401,6)="TÉRREO",0,IFERROR(VALUE(LEFT(E1401,FIND("º",E1401)-1)),""))))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IF(E1402="","",IF(LEFT(E1402,7)="SUBSOLO",-1,IF(LEFT(E1402,6)="TÉRREO",0,IFERROR(VALUE(LEFT(E1402,FIND("º",E1402)-1)),""))))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IF(E1403="","",IF(LEFT(E1403,7)="SUBSOLO",-1,IF(LEFT(E1403,6)="TÉRREO",0,IFERROR(VALUE(LEFT(E1403,FIND("º",E1403)-1)),""))))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IF(E1404="","",IF(LEFT(E1404,7)="SUBSOLO",-1,IF(LEFT(E1404,6)="TÉRREO",0,IFERROR(VALUE(LEFT(E1404,FIND("º",E1404)-1)),""))))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IF(E1405="","",IF(LEFT(E1405,7)="SUBSOLO",-1,IF(LEFT(E1405,6)="TÉRREO",0,IFERROR(VALUE(LEFT(E1405,FIND("º",E1405)-1)),""))))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IF(E1406="","",IF(LEFT(E1406,7)="SUBSOLO",-1,IF(LEFT(E1406,6)="TÉRREO",0,IFERROR(VALUE(LEFT(E1406,FIND("º",E1406)-1)),""))))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IF(E1407="","",IF(LEFT(E1407,7)="SUBSOLO",-1,IF(LEFT(E1407,6)="TÉRREO",0,IFERROR(VALUE(LEFT(E1407,FIND("º",E1407)-1)),""))))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IF(E1408="","",IF(LEFT(E1408,7)="SUBSOLO",-1,IF(LEFT(E1408,6)="TÉRREO",0,IFERROR(VALUE(LEFT(E1408,FIND("º",E1408)-1)),""))))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IF(E1409="","",IF(LEFT(E1409,7)="SUBSOLO",-1,IF(LEFT(E1409,6)="TÉRREO",0,IFERROR(VALUE(LEFT(E1409,FIND("º",E1409)-1)),""))))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IF(E1410="","",IF(LEFT(E1410,7)="SUBSOLO",-1,IF(LEFT(E1410,6)="TÉRREO",0,IFERROR(VALUE(LEFT(E1410,FIND("º",E1410)-1)),""))))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IF(E1411="","",IF(LEFT(E1411,7)="SUBSOLO",-1,IF(LEFT(E1411,6)="TÉRREO",0,IFERROR(VALUE(LEFT(E1411,FIND("º",E1411)-1)),""))))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IF(E1412="","",IF(LEFT(E1412,7)="SUBSOLO",-1,IF(LEFT(E1412,6)="TÉRREO",0,IFERROR(VALUE(LEFT(E1412,FIND("º",E1412)-1)),""))))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IF(E1413="","",IF(LEFT(E1413,7)="SUBSOLO",-1,IF(LEFT(E1413,6)="TÉRREO",0,IFERROR(VALUE(LEFT(E1413,FIND("º",E1413)-1)),""))))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IF(E1414="","",IF(LEFT(E1414,7)="SUBSOLO",-1,IF(LEFT(E1414,6)="TÉRREO",0,IFERROR(VALUE(LEFT(E1414,FIND("º",E1414)-1)),""))))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IF(E1415="","",IF(LEFT(E1415,7)="SUBSOLO",-1,IF(LEFT(E1415,6)="TÉRREO",0,IFERROR(VALUE(LEFT(E1415,FIND("º",E1415)-1)),""))))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IF(E1416="","",IF(LEFT(E1416,7)="SUBSOLO",-1,IF(LEFT(E1416,6)="TÉRREO",0,IFERROR(VALUE(LEFT(E1416,FIND("º",E1416)-1)),""))))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IF(E1417="","",IF(LEFT(E1417,7)="SUBSOLO",-1,IF(LEFT(E1417,6)="TÉRREO",0,IFERROR(VALUE(LEFT(E1417,FIND("º",E1417)-1)),""))))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IF(E1418="","",IF(LEFT(E1418,7)="SUBSOLO",-1,IF(LEFT(E1418,6)="TÉRREO",0,IFERROR(VALUE(LEFT(E1418,FIND("º",E1418)-1)),""))))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IF(E1419="","",IF(LEFT(E1419,7)="SUBSOLO",-1,IF(LEFT(E1419,6)="TÉRREO",0,IFERROR(VALUE(LEFT(E1419,FIND("º",E1419)-1)),""))))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IF(E1420="","",IF(LEFT(E1420,7)="SUBSOLO",-1,IF(LEFT(E1420,6)="TÉRREO",0,IFERROR(VALUE(LEFT(E1420,FIND("º",E1420)-1)),""))))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IF(E1421="","",IF(LEFT(E1421,7)="SUBSOLO",-1,IF(LEFT(E1421,6)="TÉRREO",0,IFERROR(VALUE(LEFT(E1421,FIND("º",E1421)-1)),""))))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IF(E1422="","",IF(LEFT(E1422,7)="SUBSOLO",-1,IF(LEFT(E1422,6)="TÉRREO",0,IFERROR(VALUE(LEFT(E1422,FIND("º",E1422)-1)),""))))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IF(E1423="","",IF(LEFT(E1423,7)="SUBSOLO",-1,IF(LEFT(E1423,6)="TÉRREO",0,IFERROR(VALUE(LEFT(E1423,FIND("º",E1423)-1)),""))))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IF(E1424="","",IF(LEFT(E1424,7)="SUBSOLO",-1,IF(LEFT(E1424,6)="TÉRREO",0,IFERROR(VALUE(LEFT(E1424,FIND("º",E1424)-1)),""))))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IF(E1425="","",IF(LEFT(E1425,7)="SUBSOLO",-1,IF(LEFT(E1425,6)="TÉRREO",0,IFERROR(VALUE(LEFT(E1425,FIND("º",E1425)-1)),""))))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IF(E1426="","",IF(LEFT(E1426,7)="SUBSOLO",-1,IF(LEFT(E1426,6)="TÉRREO",0,IFERROR(VALUE(LEFT(E1426,FIND("º",E1426)-1)),""))))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IF(E1427="","",IF(LEFT(E1427,7)="SUBSOLO",-1,IF(LEFT(E1427,6)="TÉRREO",0,IFERROR(VALUE(LEFT(E1427,FIND("º",E1427)-1)),""))))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IF(E1428="","",IF(LEFT(E1428,7)="SUBSOLO",-1,IF(LEFT(E1428,6)="TÉRREO",0,IFERROR(VALUE(LEFT(E1428,FIND("º",E1428)-1)),""))))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IF(E1429="","",IF(LEFT(E1429,7)="SUBSOLO",-1,IF(LEFT(E1429,6)="TÉRREO",0,IFERROR(VALUE(LEFT(E1429,FIND("º",E1429)-1)),""))))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IF(E1430="","",IF(LEFT(E1430,7)="SUBSOLO",-1,IF(LEFT(E1430,6)="TÉRREO",0,IFERROR(VALUE(LEFT(E1430,FIND("º",E1430)-1)),""))))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IF(E1431="","",IF(LEFT(E1431,7)="SUBSOLO",-1,IF(LEFT(E1431,6)="TÉRREO",0,IFERROR(VALUE(LEFT(E1431,FIND("º",E1431)-1)),""))))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IF(E1432="","",IF(LEFT(E1432,7)="SUBSOLO",-1,IF(LEFT(E1432,6)="TÉRREO",0,IFERROR(VALUE(LEFT(E1432,FIND("º",E1432)-1)),""))))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IF(E1433="","",IF(LEFT(E1433,7)="SUBSOLO",-1,IF(LEFT(E1433,6)="TÉRREO",0,IFERROR(VALUE(LEFT(E1433,FIND("º",E1433)-1)),""))))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IF(E1434="","",IF(LEFT(E1434,7)="SUBSOLO",-1,IF(LEFT(E1434,6)="TÉRREO",0,IFERROR(VALUE(LEFT(E1434,FIND("º",E1434)-1)),""))))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IF(E1435="","",IF(LEFT(E1435,7)="SUBSOLO",-1,IF(LEFT(E1435,6)="TÉRREO",0,IFERROR(VALUE(LEFT(E1435,FIND("º",E1435)-1)),""))))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IF(E1436="","",IF(LEFT(E1436,7)="SUBSOLO",-1,IF(LEFT(E1436,6)="TÉRREO",0,IFERROR(VALUE(LEFT(E1436,FIND("º",E1436)-1)),""))))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IF(E1437="","",IF(LEFT(E1437,7)="SUBSOLO",-1,IF(LEFT(E1437,6)="TÉRREO",0,IFERROR(VALUE(LEFT(E1437,FIND("º",E1437)-1)),""))))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IF(E1438="","",IF(LEFT(E1438,7)="SUBSOLO",-1,IF(LEFT(E1438,6)="TÉRREO",0,IFERROR(VALUE(LEFT(E1438,FIND("º",E1438)-1)),""))))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IF(E1439="","",IF(LEFT(E1439,7)="SUBSOLO",-1,IF(LEFT(E1439,6)="TÉRREO",0,IFERROR(VALUE(LEFT(E1439,FIND("º",E1439)-1)),""))))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IF(E1440="","",IF(LEFT(E1440,7)="SUBSOLO",-1,IF(LEFT(E1440,6)="TÉRREO",0,IFERROR(VALUE(LEFT(E1440,FIND("º",E1440)-1)),""))))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IF(E1441="","",IF(LEFT(E1441,7)="SUBSOLO",-1,IF(LEFT(E1441,6)="TÉRREO",0,IFERROR(VALUE(LEFT(E1441,FIND("º",E1441)-1)),""))))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IF(E1442="","",IF(LEFT(E1442,7)="SUBSOLO",-1,IF(LEFT(E1442,6)="TÉRREO",0,IFERROR(VALUE(LEFT(E1442,FIND("º",E1442)-1)),""))))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IF(E1443="","",IF(LEFT(E1443,7)="SUBSOLO",-1,IF(LEFT(E1443,6)="TÉRREO",0,IFERROR(VALUE(LEFT(E1443,FIND("º",E1443)-1)),""))))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IF(E1444="","",IF(LEFT(E1444,7)="SUBSOLO",-1,IF(LEFT(E1444,6)="TÉRREO",0,IFERROR(VALUE(LEFT(E1444,FIND("º",E1444)-1)),""))))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IF(E1445="","",IF(LEFT(E1445,7)="SUBSOLO",-1,IF(LEFT(E1445,6)="TÉRREO",0,IFERROR(VALUE(LEFT(E1445,FIND("º",E1445)-1)),""))))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IF(E1446="","",IF(LEFT(E1446,7)="SUBSOLO",-1,IF(LEFT(E1446,6)="TÉRREO",0,IFERROR(VALUE(LEFT(E1446,FIND("º",E1446)-1)),""))))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IF(E1447="","",IF(LEFT(E1447,7)="SUBSOLO",-1,IF(LEFT(E1447,6)="TÉRREO",0,IFERROR(VALUE(LEFT(E1447,FIND("º",E1447)-1)),""))))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IF(E1448="","",IF(LEFT(E1448,7)="SUBSOLO",-1,IF(LEFT(E1448,6)="TÉRREO",0,IFERROR(VALUE(LEFT(E1448,FIND("º",E1448)-1)),""))))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IF(E1449="","",IF(LEFT(E1449,7)="SUBSOLO",-1,IF(LEFT(E1449,6)="TÉRREO",0,IFERROR(VALUE(LEFT(E1449,FIND("º",E1449)-1)),""))))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IF(E1450="","",IF(LEFT(E1450,7)="SUBSOLO",-1,IF(LEFT(E1450,6)="TÉRREO",0,IFERROR(VALUE(LEFT(E1450,FIND("º",E1450)-1)),""))))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IF(E1451="","",IF(LEFT(E1451,7)="SUBSOLO",-1,IF(LEFT(E1451,6)="TÉRREO",0,IFERROR(VALUE(LEFT(E1451,FIND("º",E1451)-1)),""))))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IF(E1452="","",IF(LEFT(E1452,7)="SUBSOLO",-1,IF(LEFT(E1452,6)="TÉRREO",0,IFERROR(VALUE(LEFT(E1452,FIND("º",E1452)-1)),""))))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IF(E1453="","",IF(LEFT(E1453,7)="SUBSOLO",-1,IF(LEFT(E1453,6)="TÉRREO",0,IFERROR(VALUE(LEFT(E1453,FIND("º",E1453)-1)),""))))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IF(E1454="","",IF(LEFT(E1454,7)="SUBSOLO",-1,IF(LEFT(E1454,6)="TÉRREO",0,IFERROR(VALUE(LEFT(E1454,FIND("º",E1454)-1)),""))))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IF(E1455="","",IF(LEFT(E1455,7)="SUBSOLO",-1,IF(LEFT(E1455,6)="TÉRREO",0,IFERROR(VALUE(LEFT(E1455,FIND("º",E1455)-1)),""))))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IF(E1456="","",IF(LEFT(E1456,7)="SUBSOLO",-1,IF(LEFT(E1456,6)="TÉRREO",0,IFERROR(VALUE(LEFT(E1456,FIND("º",E1456)-1)),""))))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IF(E1457="","",IF(LEFT(E1457,7)="SUBSOLO",-1,IF(LEFT(E1457,6)="TÉRREO",0,IFERROR(VALUE(LEFT(E1457,FIND("º",E1457)-1)),""))))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IF(E1458="","",IF(LEFT(E1458,7)="SUBSOLO",-1,IF(LEFT(E1458,6)="TÉRREO",0,IFERROR(VALUE(LEFT(E1458,FIND("º",E1458)-1)),""))))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IF(E1459="","",IF(LEFT(E1459,7)="SUBSOLO",-1,IF(LEFT(E1459,6)="TÉRREO",0,IFERROR(VALUE(LEFT(E1459,FIND("º",E1459)-1)),""))))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IF(E1460="","",IF(LEFT(E1460,7)="SUBSOLO",-1,IF(LEFT(E1460,6)="TÉRREO",0,IFERROR(VALUE(LEFT(E1460,FIND("º",E1460)-1)),""))))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IF(E1461="","",IF(LEFT(E1461,7)="SUBSOLO",-1,IF(LEFT(E1461,6)="TÉRREO",0,IFERROR(VALUE(LEFT(E1461,FIND("º",E1461)-1)),""))))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IF(E1462="","",IF(LEFT(E1462,7)="SUBSOLO",-1,IF(LEFT(E1462,6)="TÉRREO",0,IFERROR(VALUE(LEFT(E1462,FIND("º",E1462)-1)),""))))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IF(E1463="","",IF(LEFT(E1463,7)="SUBSOLO",-1,IF(LEFT(E1463,6)="TÉRREO",0,IFERROR(VALUE(LEFT(E1463,FIND("º",E1463)-1)),""))))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IF(E1464="","",IF(LEFT(E1464,7)="SUBSOLO",-1,IF(LEFT(E1464,6)="TÉRREO",0,IFERROR(VALUE(LEFT(E1464,FIND("º",E1464)-1)),""))))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IF(E1465="","",IF(LEFT(E1465,7)="SUBSOLO",-1,IF(LEFT(E1465,6)="TÉRREO",0,IFERROR(VALUE(LEFT(E1465,FIND("º",E1465)-1)),""))))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IF(E1466="","",IF(LEFT(E1466,7)="SUBSOLO",-1,IF(LEFT(E1466,6)="TÉRREO",0,IFERROR(VALUE(LEFT(E1466,FIND("º",E1466)-1)),""))))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IF(E1467="","",IF(LEFT(E1467,7)="SUBSOLO",-1,IF(LEFT(E1467,6)="TÉRREO",0,IFERROR(VALUE(LEFT(E1467,FIND("º",E1467)-1)),""))))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IF(E1468="","",IF(LEFT(E1468,7)="SUBSOLO",-1,IF(LEFT(E1468,6)="TÉRREO",0,IFERROR(VALUE(LEFT(E1468,FIND("º",E1468)-1)),""))))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IF(E1469="","",IF(LEFT(E1469,7)="SUBSOLO",-1,IF(LEFT(E1469,6)="TÉRREO",0,IFERROR(VALUE(LEFT(E1469,FIND("º",E1469)-1)),""))))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IF(E1470="","",IF(LEFT(E1470,7)="SUBSOLO",-1,IF(LEFT(E1470,6)="TÉRREO",0,IFERROR(VALUE(LEFT(E1470,FIND("º",E1470)-1)),""))))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IF(E1471="","",IF(LEFT(E1471,7)="SUBSOLO",-1,IF(LEFT(E1471,6)="TÉRREO",0,IFERROR(VALUE(LEFT(E1471,FIND("º",E1471)-1)),""))))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IF(E1472="","",IF(LEFT(E1472,7)="SUBSOLO",-1,IF(LEFT(E1472,6)="TÉRREO",0,IFERROR(VALUE(LEFT(E1472,FIND("º",E1472)-1)),""))))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IF(E1473="","",IF(LEFT(E1473,7)="SUBSOLO",-1,IF(LEFT(E1473,6)="TÉRREO",0,IFERROR(VALUE(LEFT(E1473,FIND("º",E1473)-1)),""))))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IF(E1474="","",IF(LEFT(E1474,7)="SUBSOLO",-1,IF(LEFT(E1474,6)="TÉRREO",0,IFERROR(VALUE(LEFT(E1474,FIND("º",E1474)-1)),""))))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IF(E1475="","",IF(LEFT(E1475,7)="SUBSOLO",-1,IF(LEFT(E1475,6)="TÉRREO",0,IFERROR(VALUE(LEFT(E1475,FIND("º",E1475)-1)),""))))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IF(E1476="","",IF(LEFT(E1476,7)="SUBSOLO",-1,IF(LEFT(E1476,6)="TÉRREO",0,IFERROR(VALUE(LEFT(E1476,FIND("º",E1476)-1)),""))))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IF(E1477="","",IF(LEFT(E1477,7)="SUBSOLO",-1,IF(LEFT(E1477,6)="TÉRREO",0,IFERROR(VALUE(LEFT(E1477,FIND("º",E1477)-1)),""))))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IF(E1478="","",IF(LEFT(E1478,7)="SUBSOLO",-1,IF(LEFT(E1478,6)="TÉRREO",0,IFERROR(VALUE(LEFT(E1478,FIND("º",E1478)-1)),""))))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IF(E1479="","",IF(LEFT(E1479,7)="SUBSOLO",-1,IF(LEFT(E1479,6)="TÉRREO",0,IFERROR(VALUE(LEFT(E1479,FIND("º",E1479)-1)),""))))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IF(E1480="","",IF(LEFT(E1480,7)="SUBSOLO",-1,IF(LEFT(E1480,6)="TÉRREO",0,IFERROR(VALUE(LEFT(E1480,FIND("º",E1480)-1)),""))))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IF(E1481="","",IF(LEFT(E1481,7)="SUBSOLO",-1,IF(LEFT(E1481,6)="TÉRREO",0,IFERROR(VALUE(LEFT(E1481,FIND("º",E1481)-1)),""))))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IF(E1482="","",IF(LEFT(E1482,7)="SUBSOLO",-1,IF(LEFT(E1482,6)="TÉRREO",0,IFERROR(VALUE(LEFT(E1482,FIND("º",E1482)-1)),""))))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IF(E1483="","",IF(LEFT(E1483,7)="SUBSOLO",-1,IF(LEFT(E1483,6)="TÉRREO",0,IFERROR(VALUE(LEFT(E1483,FIND("º",E1483)-1)),""))))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IF(E1484="","",IF(LEFT(E1484,7)="SUBSOLO",-1,IF(LEFT(E1484,6)="TÉRREO",0,IFERROR(VALUE(LEFT(E1484,FIND("º",E1484)-1)),""))))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IF(E1485="","",IF(LEFT(E1485,7)="SUBSOLO",-1,IF(LEFT(E1485,6)="TÉRREO",0,IFERROR(VALUE(LEFT(E1485,FIND("º",E1485)-1)),""))))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IF(E1486="","",IF(LEFT(E1486,7)="SUBSOLO",-1,IF(LEFT(E1486,6)="TÉRREO",0,IFERROR(VALUE(LEFT(E1486,FIND("º",E1486)-1)),""))))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IF(E1487="","",IF(LEFT(E1487,7)="SUBSOLO",-1,IF(LEFT(E1487,6)="TÉRREO",0,IFERROR(VALUE(LEFT(E1487,FIND("º",E1487)-1)),""))))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IF(E1488="","",IF(LEFT(E1488,7)="SUBSOLO",-1,IF(LEFT(E1488,6)="TÉRREO",0,IFERROR(VALUE(LEFT(E1488,FIND("º",E1488)-1)),""))))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IF(E1489="","",IF(LEFT(E1489,7)="SUBSOLO",-1,IF(LEFT(E1489,6)="TÉRREO",0,IFERROR(VALUE(LEFT(E1489,FIND("º",E1489)-1)),""))))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IF(E1490="","",IF(LEFT(E1490,7)="SUBSOLO",-1,IF(LEFT(E1490,6)="TÉRREO",0,IFERROR(VALUE(LEFT(E1490,FIND("º",E1490)-1)),""))))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IF(E1491="","",IF(LEFT(E1491,7)="SUBSOLO",-1,IF(LEFT(E1491,6)="TÉRREO",0,IFERROR(VALUE(LEFT(E1491,FIND("º",E1491)-1)),""))))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IF(E1492="","",IF(LEFT(E1492,7)="SUBSOLO",-1,IF(LEFT(E1492,6)="TÉRREO",0,IFERROR(VALUE(LEFT(E1492,FIND("º",E1492)-1)),""))))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IF(E1493="","",IF(LEFT(E1493,7)="SUBSOLO",-1,IF(LEFT(E1493,6)="TÉRREO",0,IFERROR(VALUE(LEFT(E1493,FIND("º",E1493)-1)),""))))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IF(E1494="","",IF(LEFT(E1494,7)="SUBSOLO",-1,IF(LEFT(E1494,6)="TÉRREO",0,IFERROR(VALUE(LEFT(E1494,FIND("º",E1494)-1)),""))))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IF(E1495="","",IF(LEFT(E1495,7)="SUBSOLO",-1,IF(LEFT(E1495,6)="TÉRREO",0,IFERROR(VALUE(LEFT(E1495,FIND("º",E1495)-1)),""))))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IF(E1496="","",IF(LEFT(E1496,7)="SUBSOLO",-1,IF(LEFT(E1496,6)="TÉRREO",0,IFERROR(VALUE(LEFT(E1496,FIND("º",E1496)-1)),""))))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IF(E1497="","",IF(LEFT(E1497,7)="SUBSOLO",-1,IF(LEFT(E1497,6)="TÉRREO",0,IFERROR(VALUE(LEFT(E1497,FIND("º",E1497)-1)),""))))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IF(E1498="","",IF(LEFT(E1498,7)="SUBSOLO",-1,IF(LEFT(E1498,6)="TÉRREO",0,IFERROR(VALUE(LEFT(E1498,FIND("º",E1498)-1)),""))))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IF(E1499="","",IF(LEFT(E1499,7)="SUBSOLO",-1,IF(LEFT(E1499,6)="TÉRREO",0,IFERROR(VALUE(LEFT(E1499,FIND("º",E1499)-1)),""))))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IF(E1500="","",IF(LEFT(E1500,7)="SUBSOLO",-1,IF(LEFT(E1500,6)="TÉRREO",0,IFERROR(VALUE(LEFT(E1500,FIND("º",E1500)-1)),""))))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IF(E1501="","",IF(LEFT(E1501,7)="SUBSOLO",-1,IF(LEFT(E1501,6)="TÉRREO",0,IFERROR(VALUE(LEFT(E1501,FIND("º",E1501)-1)),""))))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IF(E1502="","",IF(LEFT(E1502,7)="SUBSOLO",-1,IF(LEFT(E1502,6)="TÉRREO",0,IFERROR(VALUE(LEFT(E1502,FIND("º",E1502)-1)),""))))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IF(E1503="","",IF(LEFT(E1503,7)="SUBSOLO",-1,IF(LEFT(E1503,6)="TÉRREO",0,IFERROR(VALUE(LEFT(E1503,FIND("º",E1503)-1)),""))))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IF(E1504="","",IF(LEFT(E1504,7)="SUBSOLO",-1,IF(LEFT(E1504,6)="TÉRREO",0,IFERROR(VALUE(LEFT(E1504,FIND("º",E1504)-1)),""))))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IF(E1505="","",IF(LEFT(E1505,7)="SUBSOLO",-1,IF(LEFT(E1505,6)="TÉRREO",0,IFERROR(VALUE(LEFT(E1505,FIND("º",E1505)-1)),""))))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IF(E1506="","",IF(LEFT(E1506,7)="SUBSOLO",-1,IF(LEFT(E1506,6)="TÉRREO",0,IFERROR(VALUE(LEFT(E1506,FIND("º",E1506)-1)),""))))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IF(E1507="","",IF(LEFT(E1507,7)="SUBSOLO",-1,IF(LEFT(E1507,6)="TÉRREO",0,IFERROR(VALUE(LEFT(E1507,FIND("º",E1507)-1)),""))))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IF(E1508="","",IF(LEFT(E1508,7)="SUBSOLO",-1,IF(LEFT(E1508,6)="TÉRREO",0,IFERROR(VALUE(LEFT(E1508,FIND("º",E1508)-1)),""))))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IF(E1509="","",IF(LEFT(E1509,7)="SUBSOLO",-1,IF(LEFT(E1509,6)="TÉRREO",0,IFERROR(VALUE(LEFT(E1509,FIND("º",E1509)-1)),""))))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IF(E1510="","",IF(LEFT(E1510,7)="SUBSOLO",-1,IF(LEFT(E1510,6)="TÉRREO",0,IFERROR(VALUE(LEFT(E1510,FIND("º",E1510)-1)),""))))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IF(E1511="","",IF(LEFT(E1511,7)="SUBSOLO",-1,IF(LEFT(E1511,6)="TÉRREO",0,IFERROR(VALUE(LEFT(E1511,FIND("º",E1511)-1)),""))))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IF(E1512="","",IF(LEFT(E1512,7)="SUBSOLO",-1,IF(LEFT(E1512,6)="TÉRREO",0,IFERROR(VALUE(LEFT(E1512,FIND("º",E1512)-1)),""))))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IF(E1513="","",IF(LEFT(E1513,7)="SUBSOLO",-1,IF(LEFT(E1513,6)="TÉRREO",0,IFERROR(VALUE(LEFT(E1513,FIND("º",E1513)-1)),""))))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IF(E1514="","",IF(LEFT(E1514,7)="SUBSOLO",-1,IF(LEFT(E1514,6)="TÉRREO",0,IFERROR(VALUE(LEFT(E1514,FIND("º",E1514)-1)),""))))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IF(E1515="","",IF(LEFT(E1515,7)="SUBSOLO",-1,IF(LEFT(E1515,6)="TÉRREO",0,IFERROR(VALUE(LEFT(E1515,FIND("º",E1515)-1)),""))))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IF(E1516="","",IF(LEFT(E1516,7)="SUBSOLO",-1,IF(LEFT(E1516,6)="TÉRREO",0,IFERROR(VALUE(LEFT(E1516,FIND("º",E1516)-1)),""))))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IF(E1517="","",IF(LEFT(E1517,7)="SUBSOLO",-1,IF(LEFT(E1517,6)="TÉRREO",0,IFERROR(VALUE(LEFT(E1517,FIND("º",E1517)-1)),""))))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IF(E1518="","",IF(LEFT(E1518,7)="SUBSOLO",-1,IF(LEFT(E1518,6)="TÉRREO",0,IFERROR(VALUE(LEFT(E1518,FIND("º",E1518)-1)),""))))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IF(E1519="","",IF(LEFT(E1519,7)="SUBSOLO",-1,IF(LEFT(E1519,6)="TÉRREO",0,IFERROR(VALUE(LEFT(E1519,FIND("º",E1519)-1)),""))))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IF(E1520="","",IF(LEFT(E1520,7)="SUBSOLO",-1,IF(LEFT(E1520,6)="TÉRREO",0,IFERROR(VALUE(LEFT(E1520,FIND("º",E1520)-1)),""))))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IF(E1521="","",IF(LEFT(E1521,7)="SUBSOLO",-1,IF(LEFT(E1521,6)="TÉRREO",0,IFERROR(VALUE(LEFT(E1521,FIND("º",E1521)-1)),""))))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IF(E1522="","",IF(LEFT(E1522,7)="SUBSOLO",-1,IF(LEFT(E1522,6)="TÉRREO",0,IFERROR(VALUE(LEFT(E1522,FIND("º",E1522)-1)),""))))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IF(E1523="","",IF(LEFT(E1523,7)="SUBSOLO",-1,IF(LEFT(E1523,6)="TÉRREO",0,IFERROR(VALUE(LEFT(E1523,FIND("º",E1523)-1)),""))))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IF(E1524="","",IF(LEFT(E1524,7)="SUBSOLO",-1,IF(LEFT(E1524,6)="TÉRREO",0,IFERROR(VALUE(LEFT(E1524,FIND("º",E1524)-1)),""))))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IF(E1525="","",IF(LEFT(E1525,7)="SUBSOLO",-1,IF(LEFT(E1525,6)="TÉRREO",0,IFERROR(VALUE(LEFT(E1525,FIND("º",E1525)-1)),""))))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IF(E1526="","",IF(LEFT(E1526,7)="SUBSOLO",-1,IF(LEFT(E1526,6)="TÉRREO",0,IFERROR(VALUE(LEFT(E1526,FIND("º",E1526)-1)),""))))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IF(E1527="","",IF(LEFT(E1527,7)="SUBSOLO",-1,IF(LEFT(E1527,6)="TÉRREO",0,IFERROR(VALUE(LEFT(E1527,FIND("º",E1527)-1)),""))))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IF(E1528="","",IF(LEFT(E1528,7)="SUBSOLO",-1,IF(LEFT(E1528,6)="TÉRREO",0,IFERROR(VALUE(LEFT(E1528,FIND("º",E1528)-1)),""))))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IF(E1529="","",IF(LEFT(E1529,7)="SUBSOLO",-1,IF(LEFT(E1529,6)="TÉRREO",0,IFERROR(VALUE(LEFT(E1529,FIND("º",E1529)-1)),""))))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IF(E1530="","",IF(LEFT(E1530,7)="SUBSOLO",-1,IF(LEFT(E1530,6)="TÉRREO",0,IFERROR(VALUE(LEFT(E1530,FIND("º",E1530)-1)),""))))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IF(E1531="","",IF(LEFT(E1531,7)="SUBSOLO",-1,IF(LEFT(E1531,6)="TÉRREO",0,IFERROR(VALUE(LEFT(E1531,FIND("º",E1531)-1)),""))))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IF(E1532="","",IF(LEFT(E1532,7)="SUBSOLO",-1,IF(LEFT(E1532,6)="TÉRREO",0,IFERROR(VALUE(LEFT(E1532,FIND("º",E1532)-1)),""))))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IF(E1533="","",IF(LEFT(E1533,7)="SUBSOLO",-1,IF(LEFT(E1533,6)="TÉRREO",0,IFERROR(VALUE(LEFT(E1533,FIND("º",E1533)-1)),""))))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IF(E1534="","",IF(LEFT(E1534,7)="SUBSOLO",-1,IF(LEFT(E1534,6)="TÉRREO",0,IFERROR(VALUE(LEFT(E1534,FIND("º",E1534)-1)),""))))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IF(E1535="","",IF(LEFT(E1535,7)="SUBSOLO",-1,IF(LEFT(E1535,6)="TÉRREO",0,IFERROR(VALUE(LEFT(E1535,FIND("º",E1535)-1)),""))))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IF(E1536="","",IF(LEFT(E1536,7)="SUBSOLO",-1,IF(LEFT(E1536,6)="TÉRREO",0,IFERROR(VALUE(LEFT(E1536,FIND("º",E1536)-1)),""))))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IF(E1537="","",IF(LEFT(E1537,7)="SUBSOLO",-1,IF(LEFT(E1537,6)="TÉRREO",0,IFERROR(VALUE(LEFT(E1537,FIND("º",E1537)-1)),""))))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IF(E1538="","",IF(LEFT(E1538,7)="SUBSOLO",-1,IF(LEFT(E1538,6)="TÉRREO",0,IFERROR(VALUE(LEFT(E1538,FIND("º",E1538)-1)),""))))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IF(E1539="","",IF(LEFT(E1539,7)="SUBSOLO",-1,IF(LEFT(E1539,6)="TÉRREO",0,IFERROR(VALUE(LEFT(E1539,FIND("º",E1539)-1)),""))))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IF(E1540="","",IF(LEFT(E1540,7)="SUBSOLO",-1,IF(LEFT(E1540,6)="TÉRREO",0,IFERROR(VALUE(LEFT(E1540,FIND("º",E1540)-1)),""))))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IF(E1541="","",IF(LEFT(E1541,7)="SUBSOLO",-1,IF(LEFT(E1541,6)="TÉRREO",0,IFERROR(VALUE(LEFT(E1541,FIND("º",E1541)-1)),""))))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IF(E1542="","",IF(LEFT(E1542,7)="SUBSOLO",-1,IF(LEFT(E1542,6)="TÉRREO",0,IFERROR(VALUE(LEFT(E1542,FIND("º",E1542)-1)),""))))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IF(E1543="","",IF(LEFT(E1543,7)="SUBSOLO",-1,IF(LEFT(E1543,6)="TÉRREO",0,IFERROR(VALUE(LEFT(E1543,FIND("º",E1543)-1)),""))))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IF(E1544="","",IF(LEFT(E1544,7)="SUBSOLO",-1,IF(LEFT(E1544,6)="TÉRREO",0,IFERROR(VALUE(LEFT(E1544,FIND("º",E1544)-1)),""))))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IF(E1545="","",IF(LEFT(E1545,7)="SUBSOLO",-1,IF(LEFT(E1545,6)="TÉRREO",0,IFERROR(VALUE(LEFT(E1545,FIND("º",E1545)-1)),""))))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IF(E1546="","",IF(LEFT(E1546,7)="SUBSOLO",-1,IF(LEFT(E1546,6)="TÉRREO",0,IFERROR(VALUE(LEFT(E1546,FIND("º",E1546)-1)),""))))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IF(E1547="","",IF(LEFT(E1547,7)="SUBSOLO",-1,IF(LEFT(E1547,6)="TÉRREO",0,IFERROR(VALUE(LEFT(E1547,FIND("º",E1547)-1)),""))))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IF(E1548="","",IF(LEFT(E1548,7)="SUBSOLO",-1,IF(LEFT(E1548,6)="TÉRREO",0,IFERROR(VALUE(LEFT(E1548,FIND("º",E1548)-1)),""))))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IF(E1549="","",IF(LEFT(E1549,7)="SUBSOLO",-1,IF(LEFT(E1549,6)="TÉRREO",0,IFERROR(VALUE(LEFT(E1549,FIND("º",E1549)-1)),""))))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IF(E1550="","",IF(LEFT(E1550,7)="SUBSOLO",-1,IF(LEFT(E1550,6)="TÉRREO",0,IFERROR(VALUE(LEFT(E1550,FIND("º",E1550)-1)),""))))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IF(E1551="","",IF(LEFT(E1551,7)="SUBSOLO",-1,IF(LEFT(E1551,6)="TÉRREO",0,IFERROR(VALUE(LEFT(E1551,FIND("º",E1551)-1)),""))))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IF(E1552="","",IF(LEFT(E1552,7)="SUBSOLO",-1,IF(LEFT(E1552,6)="TÉRREO",0,IFERROR(VALUE(LEFT(E1552,FIND("º",E1552)-1)),""))))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IF(E1553="","",IF(LEFT(E1553,7)="SUBSOLO",-1,IF(LEFT(E1553,6)="TÉRREO",0,IFERROR(VALUE(LEFT(E1553,FIND("º",E1553)-1)),""))))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IF(E1554="","",IF(LEFT(E1554,7)="SUBSOLO",-1,IF(LEFT(E1554,6)="TÉRREO",0,IFERROR(VALUE(LEFT(E1554,FIND("º",E1554)-1)),""))))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IF(E1555="","",IF(LEFT(E1555,7)="SUBSOLO",-1,IF(LEFT(E1555,6)="TÉRREO",0,IFERROR(VALUE(LEFT(E1555,FIND("º",E1555)-1)),""))))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IF(E1556="","",IF(LEFT(E1556,7)="SUBSOLO",-1,IF(LEFT(E1556,6)="TÉRREO",0,IFERROR(VALUE(LEFT(E1556,FIND("º",E1556)-1)),""))))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IF(E1557="","",IF(LEFT(E1557,7)="SUBSOLO",-1,IF(LEFT(E1557,6)="TÉRREO",0,IFERROR(VALUE(LEFT(E1557,FIND("º",E1557)-1)),""))))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IF(E1558="","",IF(LEFT(E1558,7)="SUBSOLO",-1,IF(LEFT(E1558,6)="TÉRREO",0,IFERROR(VALUE(LEFT(E1558,FIND("º",E1558)-1)),""))))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IF(E1559="","",IF(LEFT(E1559,7)="SUBSOLO",-1,IF(LEFT(E1559,6)="TÉRREO",0,IFERROR(VALUE(LEFT(E1559,FIND("º",E1559)-1)),""))))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IF(E1560="","",IF(LEFT(E1560,7)="SUBSOLO",-1,IF(LEFT(E1560,6)="TÉRREO",0,IFERROR(VALUE(LEFT(E1560,FIND("º",E1560)-1)),""))))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IF(E1561="","",IF(LEFT(E1561,7)="SUBSOLO",-1,IF(LEFT(E1561,6)="TÉRREO",0,IFERROR(VALUE(LEFT(E1561,FIND("º",E1561)-1)),""))))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IF(E1562="","",IF(LEFT(E1562,7)="SUBSOLO",-1,IF(LEFT(E1562,6)="TÉRREO",0,IFERROR(VALUE(LEFT(E1562,FIND("º",E1562)-1)),""))))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IF(E1563="","",IF(LEFT(E1563,7)="SUBSOLO",-1,IF(LEFT(E1563,6)="TÉRREO",0,IFERROR(VALUE(LEFT(E1563,FIND("º",E1563)-1)),""))))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IF(E1564="","",IF(LEFT(E1564,7)="SUBSOLO",-1,IF(LEFT(E1564,6)="TÉRREO",0,IFERROR(VALUE(LEFT(E1564,FIND("º",E1564)-1)),""))))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IF(E1565="","",IF(LEFT(E1565,7)="SUBSOLO",-1,IF(LEFT(E1565,6)="TÉRREO",0,IFERROR(VALUE(LEFT(E1565,FIND("º",E1565)-1)),""))))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IF(E1566="","",IF(LEFT(E1566,7)="SUBSOLO",-1,IF(LEFT(E1566,6)="TÉRREO",0,IFERROR(VALUE(LEFT(E1566,FIND("º",E1566)-1)),""))))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IF(E1567="","",IF(LEFT(E1567,7)="SUBSOLO",-1,IF(LEFT(E1567,6)="TÉRREO",0,IFERROR(VALUE(LEFT(E1567,FIND("º",E1567)-1)),""))))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IF(E1568="","",IF(LEFT(E1568,7)="SUBSOLO",-1,IF(LEFT(E1568,6)="TÉRREO",0,IFERROR(VALUE(LEFT(E1568,FIND("º",E1568)-1)),""))))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IF(E1569="","",IF(LEFT(E1569,7)="SUBSOLO",-1,IF(LEFT(E1569,6)="TÉRREO",0,IFERROR(VALUE(LEFT(E1569,FIND("º",E1569)-1)),""))))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IF(E1570="","",IF(LEFT(E1570,7)="SUBSOLO",-1,IF(LEFT(E1570,6)="TÉRREO",0,IFERROR(VALUE(LEFT(E1570,FIND("º",E1570)-1)),""))))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IF(E1571="","",IF(LEFT(E1571,7)="SUBSOLO",-1,IF(LEFT(E1571,6)="TÉRREO",0,IFERROR(VALUE(LEFT(E1571,FIND("º",E1571)-1)),""))))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IF(E1572="","",IF(LEFT(E1572,7)="SUBSOLO",-1,IF(LEFT(E1572,6)="TÉRREO",0,IFERROR(VALUE(LEFT(E1572,FIND("º",E1572)-1)),""))))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IF(E1573="","",IF(LEFT(E1573,7)="SUBSOLO",-1,IF(LEFT(E1573,6)="TÉRREO",0,IFERROR(VALUE(LEFT(E1573,FIND("º",E1573)-1)),""))))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IF(E1574="","",IF(LEFT(E1574,7)="SUBSOLO",-1,IF(LEFT(E1574,6)="TÉRREO",0,IFERROR(VALUE(LEFT(E1574,FIND("º",E1574)-1)),""))))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IF(E1575="","",IF(LEFT(E1575,7)="SUBSOLO",-1,IF(LEFT(E1575,6)="TÉRREO",0,IFERROR(VALUE(LEFT(E1575,FIND("º",E1575)-1)),""))))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IF(E1576="","",IF(LEFT(E1576,7)="SUBSOLO",-1,IF(LEFT(E1576,6)="TÉRREO",0,IFERROR(VALUE(LEFT(E1576,FIND("º",E1576)-1)),""))))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IF(E1577="","",IF(LEFT(E1577,7)="SUBSOLO",-1,IF(LEFT(E1577,6)="TÉRREO",0,IFERROR(VALUE(LEFT(E1577,FIND("º",E1577)-1)),""))))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IF(E1578="","",IF(LEFT(E1578,7)="SUBSOLO",-1,IF(LEFT(E1578,6)="TÉRREO",0,IFERROR(VALUE(LEFT(E1578,FIND("º",E1578)-1)),""))))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IF(E1579="","",IF(LEFT(E1579,7)="SUBSOLO",-1,IF(LEFT(E1579,6)="TÉRREO",0,IFERROR(VALUE(LEFT(E1579,FIND("º",E1579)-1)),""))))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IF(E1580="","",IF(LEFT(E1580,7)="SUBSOLO",-1,IF(LEFT(E1580,6)="TÉRREO",0,IFERROR(VALUE(LEFT(E1580,FIND("º",E1580)-1)),""))))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IF(E1581="","",IF(LEFT(E1581,7)="SUBSOLO",-1,IF(LEFT(E1581,6)="TÉRREO",0,IFERROR(VALUE(LEFT(E1581,FIND("º",E1581)-1)),""))))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IF(E1582="","",IF(LEFT(E1582,7)="SUBSOLO",-1,IF(LEFT(E1582,6)="TÉRREO",0,IFERROR(VALUE(LEFT(E1582,FIND("º",E1582)-1)),""))))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IF(E1583="","",IF(LEFT(E1583,7)="SUBSOLO",-1,IF(LEFT(E1583,6)="TÉRREO",0,IFERROR(VALUE(LEFT(E1583,FIND("º",E1583)-1)),""))))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IF(E1584="","",IF(LEFT(E1584,7)="SUBSOLO",-1,IF(LEFT(E1584,6)="TÉRREO",0,IFERROR(VALUE(LEFT(E1584,FIND("º",E1584)-1)),""))))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IF(E1585="","",IF(LEFT(E1585,7)="SUBSOLO",-1,IF(LEFT(E1585,6)="TÉRREO",0,IFERROR(VALUE(LEFT(E1585,FIND("º",E1585)-1)),""))))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IF(E1586="","",IF(LEFT(E1586,7)="SUBSOLO",-1,IF(LEFT(E1586,6)="TÉRREO",0,IFERROR(VALUE(LEFT(E1586,FIND("º",E1586)-1)),""))))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IF(E1587="","",IF(LEFT(E1587,7)="SUBSOLO",-1,IF(LEFT(E1587,6)="TÉRREO",0,IFERROR(VALUE(LEFT(E1587,FIND("º",E1587)-1)),""))))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IF(E1588="","",IF(LEFT(E1588,7)="SUBSOLO",-1,IF(LEFT(E1588,6)="TÉRREO",0,IFERROR(VALUE(LEFT(E1588,FIND("º",E1588)-1)),""))))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IF(E1589="","",IF(LEFT(E1589,7)="SUBSOLO",-1,IF(LEFT(E1589,6)="TÉRREO",0,IFERROR(VALUE(LEFT(E1589,FIND("º",E1589)-1)),""))))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IF(E1590="","",IF(LEFT(E1590,7)="SUBSOLO",-1,IF(LEFT(E1590,6)="TÉRREO",0,IFERROR(VALUE(LEFT(E1590,FIND("º",E1590)-1)),""))))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IF(E1591="","",IF(LEFT(E1591,7)="SUBSOLO",-1,IF(LEFT(E1591,6)="TÉRREO",0,IFERROR(VALUE(LEFT(E1591,FIND("º",E1591)-1)),""))))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IF(E1592="","",IF(LEFT(E1592,7)="SUBSOLO",-1,IF(LEFT(E1592,6)="TÉRREO",0,IFERROR(VALUE(LEFT(E1592,FIND("º",E1592)-1)),""))))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IF(E1593="","",IF(LEFT(E1593,7)="SUBSOLO",-1,IF(LEFT(E1593,6)="TÉRREO",0,IFERROR(VALUE(LEFT(E1593,FIND("º",E1593)-1)),""))))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IF(E1594="","",IF(LEFT(E1594,7)="SUBSOLO",-1,IF(LEFT(E1594,6)="TÉRREO",0,IFERROR(VALUE(LEFT(E1594,FIND("º",E1594)-1)),""))))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IF(E1595="","",IF(LEFT(E1595,7)="SUBSOLO",-1,IF(LEFT(E1595,6)="TÉRREO",0,IFERROR(VALUE(LEFT(E1595,FIND("º",E1595)-1)),""))))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IF(E1596="","",IF(LEFT(E1596,7)="SUBSOLO",-1,IF(LEFT(E1596,6)="TÉRREO",0,IFERROR(VALUE(LEFT(E1596,FIND("º",E1596)-1)),""))))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IF(E1597="","",IF(LEFT(E1597,7)="SUBSOLO",-1,IF(LEFT(E1597,6)="TÉRREO",0,IFERROR(VALUE(LEFT(E1597,FIND("º",E1597)-1)),""))))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IF(E1598="","",IF(LEFT(E1598,7)="SUBSOLO",-1,IF(LEFT(E1598,6)="TÉRREO",0,IFERROR(VALUE(LEFT(E1598,FIND("º",E1598)-1)),""))))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IF(E1599="","",IF(LEFT(E1599,7)="SUBSOLO",-1,IF(LEFT(E1599,6)="TÉRREO",0,IFERROR(VALUE(LEFT(E1599,FIND("º",E1599)-1)),""))))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IF(E1600="","",IF(LEFT(E1600,7)="SUBSOLO",-1,IF(LEFT(E1600,6)="TÉRREO",0,IFERROR(VALUE(LEFT(E1600,FIND("º",E1600)-1)),""))))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IF(E1601="","",IF(LEFT(E1601,7)="SUBSOLO",-1,IF(LEFT(E1601,6)="TÉRREO",0,IFERROR(VALUE(LEFT(E1601,FIND("º",E1601)-1)),""))))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IF(E1602="","",IF(LEFT(E1602,7)="SUBSOLO",-1,IF(LEFT(E1602,6)="TÉRREO",0,IFERROR(VALUE(LEFT(E1602,FIND("º",E1602)-1)),""))))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IF(E1603="","",IF(LEFT(E1603,7)="SUBSOLO",-1,IF(LEFT(E1603,6)="TÉRREO",0,IFERROR(VALUE(LEFT(E1603,FIND("º",E1603)-1)),""))))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IF(E1604="","",IF(LEFT(E1604,7)="SUBSOLO",-1,IF(LEFT(E1604,6)="TÉRREO",0,IFERROR(VALUE(LEFT(E1604,FIND("º",E1604)-1)),""))))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IF(E1605="","",IF(LEFT(E1605,7)="SUBSOLO",-1,IF(LEFT(E1605,6)="TÉRREO",0,IFERROR(VALUE(LEFT(E1605,FIND("º",E1605)-1)),""))))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IF(E1606="","",IF(LEFT(E1606,7)="SUBSOLO",-1,IF(LEFT(E1606,6)="TÉRREO",0,IFERROR(VALUE(LEFT(E1606,FIND("º",E1606)-1)),""))))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IF(E1607="","",IF(LEFT(E1607,7)="SUBSOLO",-1,IF(LEFT(E1607,6)="TÉRREO",0,IFERROR(VALUE(LEFT(E1607,FIND("º",E1607)-1)),""))))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IF(E1608="","",IF(LEFT(E1608,7)="SUBSOLO",-1,IF(LEFT(E1608,6)="TÉRREO",0,IFERROR(VALUE(LEFT(E1608,FIND("º",E1608)-1)),""))))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IF(E1609="","",IF(LEFT(E1609,7)="SUBSOLO",-1,IF(LEFT(E1609,6)="TÉRREO",0,IFERROR(VALUE(LEFT(E1609,FIND("º",E1609)-1)),""))))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IF(E1610="","",IF(LEFT(E1610,7)="SUBSOLO",-1,IF(LEFT(E1610,6)="TÉRREO",0,IFERROR(VALUE(LEFT(E1610,FIND("º",E1610)-1)),""))))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IF(E1611="","",IF(LEFT(E1611,7)="SUBSOLO",-1,IF(LEFT(E1611,6)="TÉRREO",0,IFERROR(VALUE(LEFT(E1611,FIND("º",E1611)-1)),""))))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IF(E1612="","",IF(LEFT(E1612,7)="SUBSOLO",-1,IF(LEFT(E1612,6)="TÉRREO",0,IFERROR(VALUE(LEFT(E1612,FIND("º",E1612)-1)),""))))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IF(E1613="","",IF(LEFT(E1613,7)="SUBSOLO",-1,IF(LEFT(E1613,6)="TÉRREO",0,IFERROR(VALUE(LEFT(E1613,FIND("º",E1613)-1)),""))))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IF(E1614="","",IF(LEFT(E1614,7)="SUBSOLO",-1,IF(LEFT(E1614,6)="TÉRREO",0,IFERROR(VALUE(LEFT(E1614,FIND("º",E1614)-1)),""))))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IF(E1615="","",IF(LEFT(E1615,7)="SUBSOLO",-1,IF(LEFT(E1615,6)="TÉRREO",0,IFERROR(VALUE(LEFT(E1615,FIND("º",E1615)-1)),""))))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IF(E1616="","",IF(LEFT(E1616,7)="SUBSOLO",-1,IF(LEFT(E1616,6)="TÉRREO",0,IFERROR(VALUE(LEFT(E1616,FIND("º",E1616)-1)),""))))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IF(E1617="","",IF(LEFT(E1617,7)="SUBSOLO",-1,IF(LEFT(E1617,6)="TÉRREO",0,IFERROR(VALUE(LEFT(E1617,FIND("º",E1617)-1)),""))))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IF(E1618="","",IF(LEFT(E1618,7)="SUBSOLO",-1,IF(LEFT(E1618,6)="TÉRREO",0,IFERROR(VALUE(LEFT(E1618,FIND("º",E1618)-1)),""))))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IF(E1619="","",IF(LEFT(E1619,7)="SUBSOLO",-1,IF(LEFT(E1619,6)="TÉRREO",0,IFERROR(VALUE(LEFT(E1619,FIND("º",E1619)-1)),""))))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IF(E1620="","",IF(LEFT(E1620,7)="SUBSOLO",-1,IF(LEFT(E1620,6)="TÉRREO",0,IFERROR(VALUE(LEFT(E1620,FIND("º",E1620)-1)),""))))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IF(E1621="","",IF(LEFT(E1621,7)="SUBSOLO",-1,IF(LEFT(E1621,6)="TÉRREO",0,IFERROR(VALUE(LEFT(E1621,FIND("º",E1621)-1)),""))))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IF(E1622="","",IF(LEFT(E1622,7)="SUBSOLO",-1,IF(LEFT(E1622,6)="TÉRREO",0,IFERROR(VALUE(LEFT(E1622,FIND("º",E1622)-1)),""))))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IF(E1623="","",IF(LEFT(E1623,7)="SUBSOLO",-1,IF(LEFT(E1623,6)="TÉRREO",0,IFERROR(VALUE(LEFT(E1623,FIND("º",E1623)-1)),""))))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IF(E1624="","",IF(LEFT(E1624,7)="SUBSOLO",-1,IF(LEFT(E1624,6)="TÉRREO",0,IFERROR(VALUE(LEFT(E1624,FIND("º",E1624)-1)),""))))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IF(E1625="","",IF(LEFT(E1625,7)="SUBSOLO",-1,IF(LEFT(E1625,6)="TÉRREO",0,IFERROR(VALUE(LEFT(E1625,FIND("º",E1625)-1)),""))))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IF(E1626="","",IF(LEFT(E1626,7)="SUBSOLO",-1,IF(LEFT(E1626,6)="TÉRREO",0,IFERROR(VALUE(LEFT(E1626,FIND("º",E1626)-1)),""))))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IF(E1627="","",IF(LEFT(E1627,7)="SUBSOLO",-1,IF(LEFT(E1627,6)="TÉRREO",0,IFERROR(VALUE(LEFT(E1627,FIND("º",E1627)-1)),""))))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IF(E1628="","",IF(LEFT(E1628,7)="SUBSOLO",-1,IF(LEFT(E1628,6)="TÉRREO",0,IFERROR(VALUE(LEFT(E1628,FIND("º",E1628)-1)),""))))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IF(E1629="","",IF(LEFT(E1629,7)="SUBSOLO",-1,IF(LEFT(E1629,6)="TÉRREO",0,IFERROR(VALUE(LEFT(E1629,FIND("º",E1629)-1)),""))))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IF(E1630="","",IF(LEFT(E1630,7)="SUBSOLO",-1,IF(LEFT(E1630,6)="TÉRREO",0,IFERROR(VALUE(LEFT(E1630,FIND("º",E1630)-1)),""))))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IF(E1631="","",IF(LEFT(E1631,7)="SUBSOLO",-1,IF(LEFT(E1631,6)="TÉRREO",0,IFERROR(VALUE(LEFT(E1631,FIND("º",E1631)-1)),""))))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IF(E1632="","",IF(LEFT(E1632,7)="SUBSOLO",-1,IF(LEFT(E1632,6)="TÉRREO",0,IFERROR(VALUE(LEFT(E1632,FIND("º",E1632)-1)),""))))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IF(E1633="","",IF(LEFT(E1633,7)="SUBSOLO",-1,IF(LEFT(E1633,6)="TÉRREO",0,IFERROR(VALUE(LEFT(E1633,FIND("º",E1633)-1)),""))))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IF(E1634="","",IF(LEFT(E1634,7)="SUBSOLO",-1,IF(LEFT(E1634,6)="TÉRREO",0,IFERROR(VALUE(LEFT(E1634,FIND("º",E1634)-1)),""))))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IF(E1635="","",IF(LEFT(E1635,7)="SUBSOLO",-1,IF(LEFT(E1635,6)="TÉRREO",0,IFERROR(VALUE(LEFT(E1635,FIND("º",E1635)-1)),""))))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IF(E1636="","",IF(LEFT(E1636,7)="SUBSOLO",-1,IF(LEFT(E1636,6)="TÉRREO",0,IFERROR(VALUE(LEFT(E1636,FIND("º",E1636)-1)),""))))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IF(E1637="","",IF(LEFT(E1637,7)="SUBSOLO",-1,IF(LEFT(E1637,6)="TÉRREO",0,IFERROR(VALUE(LEFT(E1637,FIND("º",E1637)-1)),""))))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IF(E1638="","",IF(LEFT(E1638,7)="SUBSOLO",-1,IF(LEFT(E1638,6)="TÉRREO",0,IFERROR(VALUE(LEFT(E1638,FIND("º",E1638)-1)),""))))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IF(E1639="","",IF(LEFT(E1639,7)="SUBSOLO",-1,IF(LEFT(E1639,6)="TÉRREO",0,IFERROR(VALUE(LEFT(E1639,FIND("º",E1639)-1)),""))))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IF(E1640="","",IF(LEFT(E1640,7)="SUBSOLO",-1,IF(LEFT(E1640,6)="TÉRREO",0,IFERROR(VALUE(LEFT(E1640,FIND("º",E1640)-1)),""))))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IF(E1641="","",IF(LEFT(E1641,7)="SUBSOLO",-1,IF(LEFT(E1641,6)="TÉRREO",0,IFERROR(VALUE(LEFT(E1641,FIND("º",E1641)-1)),""))))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IF(E1642="","",IF(LEFT(E1642,7)="SUBSOLO",-1,IF(LEFT(E1642,6)="TÉRREO",0,IFERROR(VALUE(LEFT(E1642,FIND("º",E1642)-1)),""))))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IF(E1643="","",IF(LEFT(E1643,7)="SUBSOLO",-1,IF(LEFT(E1643,6)="TÉRREO",0,IFERROR(VALUE(LEFT(E1643,FIND("º",E1643)-1)),""))))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IF(E1644="","",IF(LEFT(E1644,7)="SUBSOLO",-1,IF(LEFT(E1644,6)="TÉRREO",0,IFERROR(VALUE(LEFT(E1644,FIND("º",E1644)-1)),""))))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IF(E1645="","",IF(LEFT(E1645,7)="SUBSOLO",-1,IF(LEFT(E1645,6)="TÉRREO",0,IFERROR(VALUE(LEFT(E1645,FIND("º",E1645)-1)),""))))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IF(E1646="","",IF(LEFT(E1646,7)="SUBSOLO",-1,IF(LEFT(E1646,6)="TÉRREO",0,IFERROR(VALUE(LEFT(E1646,FIND("º",E1646)-1)),""))))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IF(E1647="","",IF(LEFT(E1647,7)="SUBSOLO",-1,IF(LEFT(E1647,6)="TÉRREO",0,IFERROR(VALUE(LEFT(E1647,FIND("º",E1647)-1)),""))))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IF(E1648="","",IF(LEFT(E1648,7)="SUBSOLO",-1,IF(LEFT(E1648,6)="TÉRREO",0,IFERROR(VALUE(LEFT(E1648,FIND("º",E1648)-1)),""))))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IF(E1649="","",IF(LEFT(E1649,7)="SUBSOLO",-1,IF(LEFT(E1649,6)="TÉRREO",0,IFERROR(VALUE(LEFT(E1649,FIND("º",E1649)-1)),""))))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IF(E1650="","",IF(LEFT(E1650,7)="SUBSOLO",-1,IF(LEFT(E1650,6)="TÉRREO",0,IFERROR(VALUE(LEFT(E1650,FIND("º",E1650)-1)),""))))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IF(E1651="","",IF(LEFT(E1651,7)="SUBSOLO",-1,IF(LEFT(E1651,6)="TÉRREO",0,IFERROR(VALUE(LEFT(E1651,FIND("º",E1651)-1)),""))))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IF(E1652="","",IF(LEFT(E1652,7)="SUBSOLO",-1,IF(LEFT(E1652,6)="TÉRREO",0,IFERROR(VALUE(LEFT(E1652,FIND("º",E1652)-1)),""))))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IF(E1653="","",IF(LEFT(E1653,7)="SUBSOLO",-1,IF(LEFT(E1653,6)="TÉRREO",0,IFERROR(VALUE(LEFT(E1653,FIND("º",E1653)-1)),""))))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IF(E1654="","",IF(LEFT(E1654,7)="SUBSOLO",-1,IF(LEFT(E1654,6)="TÉRREO",0,IFERROR(VALUE(LEFT(E1654,FIND("º",E1654)-1)),""))))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IF(E1655="","",IF(LEFT(E1655,7)="SUBSOLO",-1,IF(LEFT(E1655,6)="TÉRREO",0,IFERROR(VALUE(LEFT(E1655,FIND("º",E1655)-1)),""))))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IF(E1656="","",IF(LEFT(E1656,7)="SUBSOLO",-1,IF(LEFT(E1656,6)="TÉRREO",0,IFERROR(VALUE(LEFT(E1656,FIND("º",E1656)-1)),""))))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IF(E1657="","",IF(LEFT(E1657,7)="SUBSOLO",-1,IF(LEFT(E1657,6)="TÉRREO",0,IFERROR(VALUE(LEFT(E1657,FIND("º",E1657)-1)),""))))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IF(E1658="","",IF(LEFT(E1658,7)="SUBSOLO",-1,IF(LEFT(E1658,6)="TÉRREO",0,IFERROR(VALUE(LEFT(E1658,FIND("º",E1658)-1)),""))))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IF(E1659="","",IF(LEFT(E1659,7)="SUBSOLO",-1,IF(LEFT(E1659,6)="TÉRREO",0,IFERROR(VALUE(LEFT(E1659,FIND("º",E1659)-1)),""))))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IF(E1660="","",IF(LEFT(E1660,7)="SUBSOLO",-1,IF(LEFT(E1660,6)="TÉRREO",0,IFERROR(VALUE(LEFT(E1660,FIND("º",E1660)-1)),""))))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IF(E1661="","",IF(LEFT(E1661,7)="SUBSOLO",-1,IF(LEFT(E1661,6)="TÉRREO",0,IFERROR(VALUE(LEFT(E1661,FIND("º",E1661)-1)),""))))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IF(E1662="","",IF(LEFT(E1662,7)="SUBSOLO",-1,IF(LEFT(E1662,6)="TÉRREO",0,IFERROR(VALUE(LEFT(E1662,FIND("º",E1662)-1)),""))))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IF(E1663="","",IF(LEFT(E1663,7)="SUBSOLO",-1,IF(LEFT(E1663,6)="TÉRREO",0,IFERROR(VALUE(LEFT(E1663,FIND("º",E1663)-1)),""))))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IF(E1664="","",IF(LEFT(E1664,7)="SUBSOLO",-1,IF(LEFT(E1664,6)="TÉRREO",0,IFERROR(VALUE(LEFT(E1664,FIND("º",E1664)-1)),""))))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IF(E1665="","",IF(LEFT(E1665,7)="SUBSOLO",-1,IF(LEFT(E1665,6)="TÉRREO",0,IFERROR(VALUE(LEFT(E1665,FIND("º",E1665)-1)),""))))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IF(E1666="","",IF(LEFT(E1666,7)="SUBSOLO",-1,IF(LEFT(E1666,6)="TÉRREO",0,IFERROR(VALUE(LEFT(E1666,FIND("º",E1666)-1)),""))))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IF(E1667="","",IF(LEFT(E1667,7)="SUBSOLO",-1,IF(LEFT(E1667,6)="TÉRREO",0,IFERROR(VALUE(LEFT(E1667,FIND("º",E1667)-1)),""))))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IF(E1668="","",IF(LEFT(E1668,7)="SUBSOLO",-1,IF(LEFT(E1668,6)="TÉRREO",0,IFERROR(VALUE(LEFT(E1668,FIND("º",E1668)-1)),""))))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IF(E1669="","",IF(LEFT(E1669,7)="SUBSOLO",-1,IF(LEFT(E1669,6)="TÉRREO",0,IFERROR(VALUE(LEFT(E1669,FIND("º",E1669)-1)),""))))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IF(E1670="","",IF(LEFT(E1670,7)="SUBSOLO",-1,IF(LEFT(E1670,6)="TÉRREO",0,IFERROR(VALUE(LEFT(E1670,FIND("º",E1670)-1)),""))))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IF(E1671="","",IF(LEFT(E1671,7)="SUBSOLO",-1,IF(LEFT(E1671,6)="TÉRREO",0,IFERROR(VALUE(LEFT(E1671,FIND("º",E1671)-1)),""))))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IF(E1672="","",IF(LEFT(E1672,7)="SUBSOLO",-1,IF(LEFT(E1672,6)="TÉRREO",0,IFERROR(VALUE(LEFT(E1672,FIND("º",E1672)-1)),""))))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IF(E1673="","",IF(LEFT(E1673,7)="SUBSOLO",-1,IF(LEFT(E1673,6)="TÉRREO",0,IFERROR(VALUE(LEFT(E1673,FIND("º",E1673)-1)),""))))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IF(E1674="","",IF(LEFT(E1674,7)="SUBSOLO",-1,IF(LEFT(E1674,6)="TÉRREO",0,IFERROR(VALUE(LEFT(E1674,FIND("º",E1674)-1)),""))))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IF(E1675="","",IF(LEFT(E1675,7)="SUBSOLO",-1,IF(LEFT(E1675,6)="TÉRREO",0,IFERROR(VALUE(LEFT(E1675,FIND("º",E1675)-1)),""))))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IF(E1676="","",IF(LEFT(E1676,7)="SUBSOLO",-1,IF(LEFT(E1676,6)="TÉRREO",0,IFERROR(VALUE(LEFT(E1676,FIND("º",E1676)-1)),""))))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IF(E1677="","",IF(LEFT(E1677,7)="SUBSOLO",-1,IF(LEFT(E1677,6)="TÉRREO",0,IFERROR(VALUE(LEFT(E1677,FIND("º",E1677)-1)),""))))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IF(E1678="","",IF(LEFT(E1678,7)="SUBSOLO",-1,IF(LEFT(E1678,6)="TÉRREO",0,IFERROR(VALUE(LEFT(E1678,FIND("º",E1678)-1)),""))))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IF(E1679="","",IF(LEFT(E1679,7)="SUBSOLO",-1,IF(LEFT(E1679,6)="TÉRREO",0,IFERROR(VALUE(LEFT(E1679,FIND("º",E1679)-1)),""))))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IF(E1680="","",IF(LEFT(E1680,7)="SUBSOLO",-1,IF(LEFT(E1680,6)="TÉRREO",0,IFERROR(VALUE(LEFT(E1680,FIND("º",E1680)-1)),""))))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IF(E1681="","",IF(LEFT(E1681,7)="SUBSOLO",-1,IF(LEFT(E1681,6)="TÉRREO",0,IFERROR(VALUE(LEFT(E1681,FIND("º",E1681)-1)),""))))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IF(E1682="","",IF(LEFT(E1682,7)="SUBSOLO",-1,IF(LEFT(E1682,6)="TÉRREO",0,IFERROR(VALUE(LEFT(E1682,FIND("º",E1682)-1)),""))))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IF(E1683="","",IF(LEFT(E1683,7)="SUBSOLO",-1,IF(LEFT(E1683,6)="TÉRREO",0,IFERROR(VALUE(LEFT(E1683,FIND("º",E1683)-1)),""))))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IF(E1684="","",IF(LEFT(E1684,7)="SUBSOLO",-1,IF(LEFT(E1684,6)="TÉRREO",0,IFERROR(VALUE(LEFT(E1684,FIND("º",E1684)-1)),""))))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IF(E1685="","",IF(LEFT(E1685,7)="SUBSOLO",-1,IF(LEFT(E1685,6)="TÉRREO",0,IFERROR(VALUE(LEFT(E1685,FIND("º",E1685)-1)),""))))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IF(E1686="","",IF(LEFT(E1686,7)="SUBSOLO",-1,IF(LEFT(E1686,6)="TÉRREO",0,IFERROR(VALUE(LEFT(E1686,FIND("º",E1686)-1)),""))))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IF(E1687="","",IF(LEFT(E1687,7)="SUBSOLO",-1,IF(LEFT(E1687,6)="TÉRREO",0,IFERROR(VALUE(LEFT(E1687,FIND("º",E1687)-1)),""))))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IF(E1688="","",IF(LEFT(E1688,7)="SUBSOLO",-1,IF(LEFT(E1688,6)="TÉRREO",0,IFERROR(VALUE(LEFT(E1688,FIND("º",E1688)-1)),""))))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IF(E1689="","",IF(LEFT(E1689,7)="SUBSOLO",-1,IF(LEFT(E1689,6)="TÉRREO",0,IFERROR(VALUE(LEFT(E1689,FIND("º",E1689)-1)),""))))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IF(E1690="","",IF(LEFT(E1690,7)="SUBSOLO",-1,IF(LEFT(E1690,6)="TÉRREO",0,IFERROR(VALUE(LEFT(E1690,FIND("º",E1690)-1)),""))))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IF(E1691="","",IF(LEFT(E1691,7)="SUBSOLO",-1,IF(LEFT(E1691,6)="TÉRREO",0,IFERROR(VALUE(LEFT(E1691,FIND("º",E1691)-1)),""))))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IF(E1692="","",IF(LEFT(E1692,7)="SUBSOLO",-1,IF(LEFT(E1692,6)="TÉRREO",0,IFERROR(VALUE(LEFT(E1692,FIND("º",E1692)-1)),""))))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IF(E1693="","",IF(LEFT(E1693,7)="SUBSOLO",-1,IF(LEFT(E1693,6)="TÉRREO",0,IFERROR(VALUE(LEFT(E1693,FIND("º",E1693)-1)),""))))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IF(E1694="","",IF(LEFT(E1694,7)="SUBSOLO",-1,IF(LEFT(E1694,6)="TÉRREO",0,IFERROR(VALUE(LEFT(E1694,FIND("º",E1694)-1)),""))))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IF(E1695="","",IF(LEFT(E1695,7)="SUBSOLO",-1,IF(LEFT(E1695,6)="TÉRREO",0,IFERROR(VALUE(LEFT(E1695,FIND("º",E1695)-1)),""))))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IF(E1696="","",IF(LEFT(E1696,7)="SUBSOLO",-1,IF(LEFT(E1696,6)="TÉRREO",0,IFERROR(VALUE(LEFT(E1696,FIND("º",E1696)-1)),""))))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IF(E1697="","",IF(LEFT(E1697,7)="SUBSOLO",-1,IF(LEFT(E1697,6)="TÉRREO",0,IFERROR(VALUE(LEFT(E1697,FIND("º",E1697)-1)),""))))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IF(E1698="","",IF(LEFT(E1698,7)="SUBSOLO",-1,IF(LEFT(E1698,6)="TÉRREO",0,IFERROR(VALUE(LEFT(E1698,FIND("º",E1698)-1)),""))))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IF(E1699="","",IF(LEFT(E1699,7)="SUBSOLO",-1,IF(LEFT(E1699,6)="TÉRREO",0,IFERROR(VALUE(LEFT(E1699,FIND("º",E1699)-1)),""))))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IF(E1700="","",IF(LEFT(E1700,7)="SUBSOLO",-1,IF(LEFT(E1700,6)="TÉRREO",0,IFERROR(VALUE(LEFT(E1700,FIND("º",E1700)-1)),""))))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IF(E1701="","",IF(LEFT(E1701,7)="SUBSOLO",-1,IF(LEFT(E1701,6)="TÉRREO",0,IFERROR(VALUE(LEFT(E1701,FIND("º",E1701)-1)),""))))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IF(E1702="","",IF(LEFT(E1702,7)="SUBSOLO",-1,IF(LEFT(E1702,6)="TÉRREO",0,IFERROR(VALUE(LEFT(E1702,FIND("º",E1702)-1)),""))))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IF(E1703="","",IF(LEFT(E1703,7)="SUBSOLO",-1,IF(LEFT(E1703,6)="TÉRREO",0,IFERROR(VALUE(LEFT(E1703,FIND("º",E1703)-1)),""))))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IF(E1704="","",IF(LEFT(E1704,7)="SUBSOLO",-1,IF(LEFT(E1704,6)="TÉRREO",0,IFERROR(VALUE(LEFT(E1704,FIND("º",E1704)-1)),""))))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IF(E1705="","",IF(LEFT(E1705,7)="SUBSOLO",-1,IF(LEFT(E1705,6)="TÉRREO",0,IFERROR(VALUE(LEFT(E1705,FIND("º",E1705)-1)),""))))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IF(E1706="","",IF(LEFT(E1706,7)="SUBSOLO",-1,IF(LEFT(E1706,6)="TÉRREO",0,IFERROR(VALUE(LEFT(E1706,FIND("º",E1706)-1)),""))))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IF(E1707="","",IF(LEFT(E1707,7)="SUBSOLO",-1,IF(LEFT(E1707,6)="TÉRREO",0,IFERROR(VALUE(LEFT(E1707,FIND("º",E1707)-1)),""))))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IF(E1708="","",IF(LEFT(E1708,7)="SUBSOLO",-1,IF(LEFT(E1708,6)="TÉRREO",0,IFERROR(VALUE(LEFT(E1708,FIND("º",E1708)-1)),""))))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IF(E1709="","",IF(LEFT(E1709,7)="SUBSOLO",-1,IF(LEFT(E1709,6)="TÉRREO",0,IFERROR(VALUE(LEFT(E1709,FIND("º",E1709)-1)),""))))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IF(E1710="","",IF(LEFT(E1710,7)="SUBSOLO",-1,IF(LEFT(E1710,6)="TÉRREO",0,IFERROR(VALUE(LEFT(E1710,FIND("º",E1710)-1)),""))))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IF(E1711="","",IF(LEFT(E1711,7)="SUBSOLO",-1,IF(LEFT(E1711,6)="TÉRREO",0,IFERROR(VALUE(LEFT(E1711,FIND("º",E1711)-1)),""))))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IF(E1712="","",IF(LEFT(E1712,7)="SUBSOLO",-1,IF(LEFT(E1712,6)="TÉRREO",0,IFERROR(VALUE(LEFT(E1712,FIND("º",E1712)-1)),""))))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IF(E1713="","",IF(LEFT(E1713,7)="SUBSOLO",-1,IF(LEFT(E1713,6)="TÉRREO",0,IFERROR(VALUE(LEFT(E1713,FIND("º",E1713)-1)),""))))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IF(E1714="","",IF(LEFT(E1714,7)="SUBSOLO",-1,IF(LEFT(E1714,6)="TÉRREO",0,IFERROR(VALUE(LEFT(E1714,FIND("º",E1714)-1)),""))))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IF(E1715="","",IF(LEFT(E1715,7)="SUBSOLO",-1,IF(LEFT(E1715,6)="TÉRREO",0,IFERROR(VALUE(LEFT(E1715,FIND("º",E1715)-1)),""))))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IF(E1716="","",IF(LEFT(E1716,7)="SUBSOLO",-1,IF(LEFT(E1716,6)="TÉRREO",0,IFERROR(VALUE(LEFT(E1716,FIND("º",E1716)-1)),""))))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IF(E1717="","",IF(LEFT(E1717,7)="SUBSOLO",-1,IF(LEFT(E1717,6)="TÉRREO",0,IFERROR(VALUE(LEFT(E1717,FIND("º",E1717)-1)),""))))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IF(E1718="","",IF(LEFT(E1718,7)="SUBSOLO",-1,IF(LEFT(E1718,6)="TÉRREO",0,IFERROR(VALUE(LEFT(E1718,FIND("º",E1718)-1)),""))))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IF(E1719="","",IF(LEFT(E1719,7)="SUBSOLO",-1,IF(LEFT(E1719,6)="TÉRREO",0,IFERROR(VALUE(LEFT(E1719,FIND("º",E1719)-1)),""))))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IF(E1720="","",IF(LEFT(E1720,7)="SUBSOLO",-1,IF(LEFT(E1720,6)="TÉRREO",0,IFERROR(VALUE(LEFT(E1720,FIND("º",E1720)-1)),""))))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IF(E1721="","",IF(LEFT(E1721,7)="SUBSOLO",-1,IF(LEFT(E1721,6)="TÉRREO",0,IFERROR(VALUE(LEFT(E1721,FIND("º",E1721)-1)),""))))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IF(E1722="","",IF(LEFT(E1722,7)="SUBSOLO",-1,IF(LEFT(E1722,6)="TÉRREO",0,IFERROR(VALUE(LEFT(E1722,FIND("º",E1722)-1)),""))))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IF(E1723="","",IF(LEFT(E1723,7)="SUBSOLO",-1,IF(LEFT(E1723,6)="TÉRREO",0,IFERROR(VALUE(LEFT(E1723,FIND("º",E1723)-1)),""))))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IF(E1724="","",IF(LEFT(E1724,7)="SUBSOLO",-1,IF(LEFT(E1724,6)="TÉRREO",0,IFERROR(VALUE(LEFT(E1724,FIND("º",E1724)-1)),""))))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IF(E1725="","",IF(LEFT(E1725,7)="SUBSOLO",-1,IF(LEFT(E1725,6)="TÉRREO",0,IFERROR(VALUE(LEFT(E1725,FIND("º",E1725)-1)),""))))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IF(E1726="","",IF(LEFT(E1726,7)="SUBSOLO",-1,IF(LEFT(E1726,6)="TÉRREO",0,IFERROR(VALUE(LEFT(E1726,FIND("º",E1726)-1)),""))))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IF(E1727="","",IF(LEFT(E1727,7)="SUBSOLO",-1,IF(LEFT(E1727,6)="TÉRREO",0,IFERROR(VALUE(LEFT(E1727,FIND("º",E1727)-1)),""))))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IF(E1728="","",IF(LEFT(E1728,7)="SUBSOLO",-1,IF(LEFT(E1728,6)="TÉRREO",0,IFERROR(VALUE(LEFT(E1728,FIND("º",E1728)-1)),""))))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IF(E1729="","",IF(LEFT(E1729,7)="SUBSOLO",-1,IF(LEFT(E1729,6)="TÉRREO",0,IFERROR(VALUE(LEFT(E1729,FIND("º",E1729)-1)),""))))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IF(E1730="","",IF(LEFT(E1730,7)="SUBSOLO",-1,IF(LEFT(E1730,6)="TÉRREO",0,IFERROR(VALUE(LEFT(E1730,FIND("º",E1730)-1)),""))))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IF(E1731="","",IF(LEFT(E1731,7)="SUBSOLO",-1,IF(LEFT(E1731,6)="TÉRREO",0,IFERROR(VALUE(LEFT(E1731,FIND("º",E1731)-1)),""))))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IF(E1732="","",IF(LEFT(E1732,7)="SUBSOLO",-1,IF(LEFT(E1732,6)="TÉRREO",0,IFERROR(VALUE(LEFT(E1732,FIND("º",E1732)-1)),""))))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IF(E1733="","",IF(LEFT(E1733,7)="SUBSOLO",-1,IF(LEFT(E1733,6)="TÉRREO",0,IFERROR(VALUE(LEFT(E1733,FIND("º",E1733)-1)),""))))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IF(E1734="","",IF(LEFT(E1734,7)="SUBSOLO",-1,IF(LEFT(E1734,6)="TÉRREO",0,IFERROR(VALUE(LEFT(E1734,FIND("º",E1734)-1)),""))))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IF(E1735="","",IF(LEFT(E1735,7)="SUBSOLO",-1,IF(LEFT(E1735,6)="TÉRREO",0,IFERROR(VALUE(LEFT(E1735,FIND("º",E1735)-1)),""))))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IF(E1736="","",IF(LEFT(E1736,7)="SUBSOLO",-1,IF(LEFT(E1736,6)="TÉRREO",0,IFERROR(VALUE(LEFT(E1736,FIND("º",E1736)-1)),""))))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IF(E1737="","",IF(LEFT(E1737,7)="SUBSOLO",-1,IF(LEFT(E1737,6)="TÉRREO",0,IFERROR(VALUE(LEFT(E1737,FIND("º",E1737)-1)),""))))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IF(E1738="","",IF(LEFT(E1738,7)="SUBSOLO",-1,IF(LEFT(E1738,6)="TÉRREO",0,IFERROR(VALUE(LEFT(E1738,FIND("º",E1738)-1)),""))))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IF(E1739="","",IF(LEFT(E1739,7)="SUBSOLO",-1,IF(LEFT(E1739,6)="TÉRREO",0,IFERROR(VALUE(LEFT(E1739,FIND("º",E1739)-1)),""))))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IF(E1740="","",IF(LEFT(E1740,7)="SUBSOLO",-1,IF(LEFT(E1740,6)="TÉRREO",0,IFERROR(VALUE(LEFT(E1740,FIND("º",E1740)-1)),""))))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IF(E1741="","",IF(LEFT(E1741,7)="SUBSOLO",-1,IF(LEFT(E1741,6)="TÉRREO",0,IFERROR(VALUE(LEFT(E1741,FIND("º",E1741)-1)),""))))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IF(E1742="","",IF(LEFT(E1742,7)="SUBSOLO",-1,IF(LEFT(E1742,6)="TÉRREO",0,IFERROR(VALUE(LEFT(E1742,FIND("º",E1742)-1)),""))))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IF(E1743="","",IF(LEFT(E1743,7)="SUBSOLO",-1,IF(LEFT(E1743,6)="TÉRREO",0,IFERROR(VALUE(LEFT(E1743,FIND("º",E1743)-1)),""))))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IF(E1744="","",IF(LEFT(E1744,7)="SUBSOLO",-1,IF(LEFT(E1744,6)="TÉRREO",0,IFERROR(VALUE(LEFT(E1744,FIND("º",E1744)-1)),""))))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IF(E1745="","",IF(LEFT(E1745,7)="SUBSOLO",-1,IF(LEFT(E1745,6)="TÉRREO",0,IFERROR(VALUE(LEFT(E1745,FIND("º",E1745)-1)),""))))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IF(E1746="","",IF(LEFT(E1746,7)="SUBSOLO",-1,IF(LEFT(E1746,6)="TÉRREO",0,IFERROR(VALUE(LEFT(E1746,FIND("º",E1746)-1)),""))))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IF(E1747="","",IF(LEFT(E1747,7)="SUBSOLO",-1,IF(LEFT(E1747,6)="TÉRREO",0,IFERROR(VALUE(LEFT(E1747,FIND("º",E1747)-1)),""))))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IF(E1748="","",IF(LEFT(E1748,7)="SUBSOLO",-1,IF(LEFT(E1748,6)="TÉRREO",0,IFERROR(VALUE(LEFT(E1748,FIND("º",E1748)-1)),""))))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IF(E1749="","",IF(LEFT(E1749,7)="SUBSOLO",-1,IF(LEFT(E1749,6)="TÉRREO",0,IFERROR(VALUE(LEFT(E1749,FIND("º",E1749)-1)),""))))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IF(E1750="","",IF(LEFT(E1750,7)="SUBSOLO",-1,IF(LEFT(E1750,6)="TÉRREO",0,IFERROR(VALUE(LEFT(E1750,FIND("º",E1750)-1)),""))))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IF(E1751="","",IF(LEFT(E1751,7)="SUBSOLO",-1,IF(LEFT(E1751,6)="TÉRREO",0,IFERROR(VALUE(LEFT(E1751,FIND("º",E1751)-1)),""))))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IF(E1752="","",IF(LEFT(E1752,7)="SUBSOLO",-1,IF(LEFT(E1752,6)="TÉRREO",0,IFERROR(VALUE(LEFT(E1752,FIND("º",E1752)-1)),""))))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IF(E1753="","",IF(LEFT(E1753,7)="SUBSOLO",-1,IF(LEFT(E1753,6)="TÉRREO",0,IFERROR(VALUE(LEFT(E1753,FIND("º",E1753)-1)),""))))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IF(E1754="","",IF(LEFT(E1754,7)="SUBSOLO",-1,IF(LEFT(E1754,6)="TÉRREO",0,IFERROR(VALUE(LEFT(E1754,FIND("º",E1754)-1)),""))))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IF(E1755="","",IF(LEFT(E1755,7)="SUBSOLO",-1,IF(LEFT(E1755,6)="TÉRREO",0,IFERROR(VALUE(LEFT(E1755,FIND("º",E1755)-1)),""))))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IF(E1756="","",IF(LEFT(E1756,7)="SUBSOLO",-1,IF(LEFT(E1756,6)="TÉRREO",0,IFERROR(VALUE(LEFT(E1756,FIND("º",E1756)-1)),""))))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IF(E1757="","",IF(LEFT(E1757,7)="SUBSOLO",-1,IF(LEFT(E1757,6)="TÉRREO",0,IFERROR(VALUE(LEFT(E1757,FIND("º",E1757)-1)),""))))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IF(E1758="","",IF(LEFT(E1758,7)="SUBSOLO",-1,IF(LEFT(E1758,6)="TÉRREO",0,IFERROR(VALUE(LEFT(E1758,FIND("º",E1758)-1)),""))))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IF(E1759="","",IF(LEFT(E1759,7)="SUBSOLO",-1,IF(LEFT(E1759,6)="TÉRREO",0,IFERROR(VALUE(LEFT(E1759,FIND("º",E1759)-1)),""))))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IF(E1760="","",IF(LEFT(E1760,7)="SUBSOLO",-1,IF(LEFT(E1760,6)="TÉRREO",0,IFERROR(VALUE(LEFT(E1760,FIND("º",E1760)-1)),""))))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IF(E1761="","",IF(LEFT(E1761,7)="SUBSOLO",-1,IF(LEFT(E1761,6)="TÉRREO",0,IFERROR(VALUE(LEFT(E1761,FIND("º",E1761)-1)),""))))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IF(E1762="","",IF(LEFT(E1762,7)="SUBSOLO",-1,IF(LEFT(E1762,6)="TÉRREO",0,IFERROR(VALUE(LEFT(E1762,FIND("º",E1762)-1)),""))))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IF(E1763="","",IF(LEFT(E1763,7)="SUBSOLO",-1,IF(LEFT(E1763,6)="TÉRREO",0,IFERROR(VALUE(LEFT(E1763,FIND("º",E1763)-1)),""))))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IF(E1764="","",IF(LEFT(E1764,7)="SUBSOLO",-1,IF(LEFT(E1764,6)="TÉRREO",0,IFERROR(VALUE(LEFT(E1764,FIND("º",E1764)-1)),""))))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IF(E1765="","",IF(LEFT(E1765,7)="SUBSOLO",-1,IF(LEFT(E1765,6)="TÉRREO",0,IFERROR(VALUE(LEFT(E1765,FIND("º",E1765)-1)),""))))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IF(E1766="","",IF(LEFT(E1766,7)="SUBSOLO",-1,IF(LEFT(E1766,6)="TÉRREO",0,IFERROR(VALUE(LEFT(E1766,FIND("º",E1766)-1)),""))))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IF(E1767="","",IF(LEFT(E1767,7)="SUBSOLO",-1,IF(LEFT(E1767,6)="TÉRREO",0,IFERROR(VALUE(LEFT(E1767,FIND("º",E1767)-1)),""))))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IF(E1768="","",IF(LEFT(E1768,7)="SUBSOLO",-1,IF(LEFT(E1768,6)="TÉRREO",0,IFERROR(VALUE(LEFT(E1768,FIND("º",E1768)-1)),""))))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IF(E1769="","",IF(LEFT(E1769,7)="SUBSOLO",-1,IF(LEFT(E1769,6)="TÉRREO",0,IFERROR(VALUE(LEFT(E1769,FIND("º",E1769)-1)),""))))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IF(E1770="","",IF(LEFT(E1770,7)="SUBSOLO",-1,IF(LEFT(E1770,6)="TÉRREO",0,IFERROR(VALUE(LEFT(E1770,FIND("º",E1770)-1)),""))))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IF(E1771="","",IF(LEFT(E1771,7)="SUBSOLO",-1,IF(LEFT(E1771,6)="TÉRREO",0,IFERROR(VALUE(LEFT(E1771,FIND("º",E1771)-1)),""))))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IF(E1772="","",IF(LEFT(E1772,7)="SUBSOLO",-1,IF(LEFT(E1772,6)="TÉRREO",0,IFERROR(VALUE(LEFT(E1772,FIND("º",E1772)-1)),""))))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IF(E1773="","",IF(LEFT(E1773,7)="SUBSOLO",-1,IF(LEFT(E1773,6)="TÉRREO",0,IFERROR(VALUE(LEFT(E1773,FIND("º",E1773)-1)),""))))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IF(E1774="","",IF(LEFT(E1774,7)="SUBSOLO",-1,IF(LEFT(E1774,6)="TÉRREO",0,IFERROR(VALUE(LEFT(E1774,FIND("º",E1774)-1)),""))))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IF(E1775="","",IF(LEFT(E1775,7)="SUBSOLO",-1,IF(LEFT(E1775,6)="TÉRREO",0,IFERROR(VALUE(LEFT(E1775,FIND("º",E1775)-1)),""))))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IF(E1776="","",IF(LEFT(E1776,7)="SUBSOLO",-1,IF(LEFT(E1776,6)="TÉRREO",0,IFERROR(VALUE(LEFT(E1776,FIND("º",E1776)-1)),""))))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IF(E1777="","",IF(LEFT(E1777,7)="SUBSOLO",-1,IF(LEFT(E1777,6)="TÉRREO",0,IFERROR(VALUE(LEFT(E1777,FIND("º",E1777)-1)),""))))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IF(E1778="","",IF(LEFT(E1778,7)="SUBSOLO",-1,IF(LEFT(E1778,6)="TÉRREO",0,IFERROR(VALUE(LEFT(E1778,FIND("º",E1778)-1)),""))))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IF(E1779="","",IF(LEFT(E1779,7)="SUBSOLO",-1,IF(LEFT(E1779,6)="TÉRREO",0,IFERROR(VALUE(LEFT(E1779,FIND("º",E1779)-1)),""))))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IF(E1780="","",IF(LEFT(E1780,7)="SUBSOLO",-1,IF(LEFT(E1780,6)="TÉRREO",0,IFERROR(VALUE(LEFT(E1780,FIND("º",E1780)-1)),""))))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IF(E1781="","",IF(LEFT(E1781,7)="SUBSOLO",-1,IF(LEFT(E1781,6)="TÉRREO",0,IFERROR(VALUE(LEFT(E1781,FIND("º",E1781)-1)),""))))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IF(E1782="","",IF(LEFT(E1782,7)="SUBSOLO",-1,IF(LEFT(E1782,6)="TÉRREO",0,IFERROR(VALUE(LEFT(E1782,FIND("º",E1782)-1)),""))))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IF(E1783="","",IF(LEFT(E1783,7)="SUBSOLO",-1,IF(LEFT(E1783,6)="TÉRREO",0,IFERROR(VALUE(LEFT(E1783,FIND("º",E1783)-1)),""))))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IF(E1784="","",IF(LEFT(E1784,7)="SUBSOLO",-1,IF(LEFT(E1784,6)="TÉRREO",0,IFERROR(VALUE(LEFT(E1784,FIND("º",E1784)-1)),""))))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IF(E1785="","",IF(LEFT(E1785,7)="SUBSOLO",-1,IF(LEFT(E1785,6)="TÉRREO",0,IFERROR(VALUE(LEFT(E1785,FIND("º",E1785)-1)),""))))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IF(E1786="","",IF(LEFT(E1786,7)="SUBSOLO",-1,IF(LEFT(E1786,6)="TÉRREO",0,IFERROR(VALUE(LEFT(E1786,FIND("º",E1786)-1)),""))))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IF(E1787="","",IF(LEFT(E1787,7)="SUBSOLO",-1,IF(LEFT(E1787,6)="TÉRREO",0,IFERROR(VALUE(LEFT(E1787,FIND("º",E1787)-1)),""))))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IF(E1788="","",IF(LEFT(E1788,7)="SUBSOLO",-1,IF(LEFT(E1788,6)="TÉRREO",0,IFERROR(VALUE(LEFT(E1788,FIND("º",E1788)-1)),""))))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IF(E1789="","",IF(LEFT(E1789,7)="SUBSOLO",-1,IF(LEFT(E1789,6)="TÉRREO",0,IFERROR(VALUE(LEFT(E1789,FIND("º",E1789)-1)),""))))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IF(E1790="","",IF(LEFT(E1790,7)="SUBSOLO",-1,IF(LEFT(E1790,6)="TÉRREO",0,IFERROR(VALUE(LEFT(E1790,FIND("º",E1790)-1)),""))))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IF(E1791="","",IF(LEFT(E1791,7)="SUBSOLO",-1,IF(LEFT(E1791,6)="TÉRREO",0,IFERROR(VALUE(LEFT(E1791,FIND("º",E1791)-1)),""))))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IF(E1792="","",IF(LEFT(E1792,7)="SUBSOLO",-1,IF(LEFT(E1792,6)="TÉRREO",0,IFERROR(VALUE(LEFT(E1792,FIND("º",E1792)-1)),""))))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IF(E1793="","",IF(LEFT(E1793,7)="SUBSOLO",-1,IF(LEFT(E1793,6)="TÉRREO",0,IFERROR(VALUE(LEFT(E1793,FIND("º",E1793)-1)),""))))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IF(E1794="","",IF(LEFT(E1794,7)="SUBSOLO",-1,IF(LEFT(E1794,6)="TÉRREO",0,IFERROR(VALUE(LEFT(E1794,FIND("º",E1794)-1)),""))))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IF(E1795="","",IF(LEFT(E1795,7)="SUBSOLO",-1,IF(LEFT(E1795,6)="TÉRREO",0,IFERROR(VALUE(LEFT(E1795,FIND("º",E1795)-1)),""))))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IF(E1796="","",IF(LEFT(E1796,7)="SUBSOLO",-1,IF(LEFT(E1796,6)="TÉRREO",0,IFERROR(VALUE(LEFT(E1796,FIND("º",E1796)-1)),""))))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IF(E1797="","",IF(LEFT(E1797,7)="SUBSOLO",-1,IF(LEFT(E1797,6)="TÉRREO",0,IFERROR(VALUE(LEFT(E1797,FIND("º",E1797)-1)),""))))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IF(E1798="","",IF(LEFT(E1798,7)="SUBSOLO",-1,IF(LEFT(E1798,6)="TÉRREO",0,IFERROR(VALUE(LEFT(E1798,FIND("º",E1798)-1)),""))))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IF(E1799="","",IF(LEFT(E1799,7)="SUBSOLO",-1,IF(LEFT(E1799,6)="TÉRREO",0,IFERROR(VALUE(LEFT(E1799,FIND("º",E1799)-1)),""))))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IF(E1800="","",IF(LEFT(E1800,7)="SUBSOLO",-1,IF(LEFT(E1800,6)="TÉRREO",0,IFERROR(VALUE(LEFT(E1800,FIND("º",E1800)-1)),""))))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IF(E1801="","",IF(LEFT(E1801,7)="SUBSOLO",-1,IF(LEFT(E1801,6)="TÉRREO",0,IFERROR(VALUE(LEFT(E1801,FIND("º",E1801)-1)),""))))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IF(E1802="","",IF(LEFT(E1802,7)="SUBSOLO",-1,IF(LEFT(E1802,6)="TÉRREO",0,IFERROR(VALUE(LEFT(E1802,FIND("º",E1802)-1)),""))))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IF(E1803="","",IF(LEFT(E1803,7)="SUBSOLO",-1,IF(LEFT(E1803,6)="TÉRREO",0,IFERROR(VALUE(LEFT(E1803,FIND("º",E1803)-1)),""))))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IF(E1804="","",IF(LEFT(E1804,7)="SUBSOLO",-1,IF(LEFT(E1804,6)="TÉRREO",0,IFERROR(VALUE(LEFT(E1804,FIND("º",E1804)-1)),""))))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IF(E1805="","",IF(LEFT(E1805,7)="SUBSOLO",-1,IF(LEFT(E1805,6)="TÉRREO",0,IFERROR(VALUE(LEFT(E1805,FIND("º",E1805)-1)),""))))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IF(E1806="","",IF(LEFT(E1806,7)="SUBSOLO",-1,IF(LEFT(E1806,6)="TÉRREO",0,IFERROR(VALUE(LEFT(E1806,FIND("º",E1806)-1)),""))))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IF(E1807="","",IF(LEFT(E1807,7)="SUBSOLO",-1,IF(LEFT(E1807,6)="TÉRREO",0,IFERROR(VALUE(LEFT(E1807,FIND("º",E1807)-1)),""))))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IF(E1808="","",IF(LEFT(E1808,7)="SUBSOLO",-1,IF(LEFT(E1808,6)="TÉRREO",0,IFERROR(VALUE(LEFT(E1808,FIND("º",E1808)-1)),""))))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IF(E1809="","",IF(LEFT(E1809,7)="SUBSOLO",-1,IF(LEFT(E1809,6)="TÉRREO",0,IFERROR(VALUE(LEFT(E1809,FIND("º",E1809)-1)),""))))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IF(E1810="","",IF(LEFT(E1810,7)="SUBSOLO",-1,IF(LEFT(E1810,6)="TÉRREO",0,IFERROR(VALUE(LEFT(E1810,FIND("º",E1810)-1)),""))))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IF(E1811="","",IF(LEFT(E1811,7)="SUBSOLO",-1,IF(LEFT(E1811,6)="TÉRREO",0,IFERROR(VALUE(LEFT(E1811,FIND("º",E1811)-1)),""))))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IF(E1812="","",IF(LEFT(E1812,7)="SUBSOLO",-1,IF(LEFT(E1812,6)="TÉRREO",0,IFERROR(VALUE(LEFT(E1812,FIND("º",E1812)-1)),""))))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IF(E1813="","",IF(LEFT(E1813,7)="SUBSOLO",-1,IF(LEFT(E1813,6)="TÉRREO",0,IFERROR(VALUE(LEFT(E1813,FIND("º",E1813)-1)),""))))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IF(E1814="","",IF(LEFT(E1814,7)="SUBSOLO",-1,IF(LEFT(E1814,6)="TÉRREO",0,IFERROR(VALUE(LEFT(E1814,FIND("º",E1814)-1)),""))))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IF(E1815="","",IF(LEFT(E1815,7)="SUBSOLO",-1,IF(LEFT(E1815,6)="TÉRREO",0,IFERROR(VALUE(LEFT(E1815,FIND("º",E1815)-1)),""))))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IF(E1816="","",IF(LEFT(E1816,7)="SUBSOLO",-1,IF(LEFT(E1816,6)="TÉRREO",0,IFERROR(VALUE(LEFT(E1816,FIND("º",E1816)-1)),""))))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IF(E1817="","",IF(LEFT(E1817,7)="SUBSOLO",-1,IF(LEFT(E1817,6)="TÉRREO",0,IFERROR(VALUE(LEFT(E1817,FIND("º",E1817)-1)),""))))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IF(E1818="","",IF(LEFT(E1818,7)="SUBSOLO",-1,IF(LEFT(E1818,6)="TÉRREO",0,IFERROR(VALUE(LEFT(E1818,FIND("º",E1818)-1)),""))))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IF(E1819="","",IF(LEFT(E1819,7)="SUBSOLO",-1,IF(LEFT(E1819,6)="TÉRREO",0,IFERROR(VALUE(LEFT(E1819,FIND("º",E1819)-1)),""))))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IF(E1820="","",IF(LEFT(E1820,7)="SUBSOLO",-1,IF(LEFT(E1820,6)="TÉRREO",0,IFERROR(VALUE(LEFT(E1820,FIND("º",E1820)-1)),""))))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IF(E1821="","",IF(LEFT(E1821,7)="SUBSOLO",-1,IF(LEFT(E1821,6)="TÉRREO",0,IFERROR(VALUE(LEFT(E1821,FIND("º",E1821)-1)),""))))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IF(E1822="","",IF(LEFT(E1822,7)="SUBSOLO",-1,IF(LEFT(E1822,6)="TÉRREO",0,IFERROR(VALUE(LEFT(E1822,FIND("º",E1822)-1)),""))))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IF(E1823="","",IF(LEFT(E1823,7)="SUBSOLO",-1,IF(LEFT(E1823,6)="TÉRREO",0,IFERROR(VALUE(LEFT(E1823,FIND("º",E1823)-1)),""))))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IF(E1824="","",IF(LEFT(E1824,7)="SUBSOLO",-1,IF(LEFT(E1824,6)="TÉRREO",0,IFERROR(VALUE(LEFT(E1824,FIND("º",E1824)-1)),""))))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IF(E1825="","",IF(LEFT(E1825,7)="SUBSOLO",-1,IF(LEFT(E1825,6)="TÉRREO",0,IFERROR(VALUE(LEFT(E1825,FIND("º",E1825)-1)),""))))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IF(E1826="","",IF(LEFT(E1826,7)="SUBSOLO",-1,IF(LEFT(E1826,6)="TÉRREO",0,IFERROR(VALUE(LEFT(E1826,FIND("º",E1826)-1)),""))))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IF(E1827="","",IF(LEFT(E1827,7)="SUBSOLO",-1,IF(LEFT(E1827,6)="TÉRREO",0,IFERROR(VALUE(LEFT(E1827,FIND("º",E1827)-1)),""))))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IF(E1828="","",IF(LEFT(E1828,7)="SUBSOLO",-1,IF(LEFT(E1828,6)="TÉRREO",0,IFERROR(VALUE(LEFT(E1828,FIND("º",E1828)-1)),""))))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IF(E1829="","",IF(LEFT(E1829,7)="SUBSOLO",-1,IF(LEFT(E1829,6)="TÉRREO",0,IFERROR(VALUE(LEFT(E1829,FIND("º",E1829)-1)),""))))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IF(E1830="","",IF(LEFT(E1830,7)="SUBSOLO",-1,IF(LEFT(E1830,6)="TÉRREO",0,IFERROR(VALUE(LEFT(E1830,FIND("º",E1830)-1)),""))))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IF(E1831="","",IF(LEFT(E1831,7)="SUBSOLO",-1,IF(LEFT(E1831,6)="TÉRREO",0,IFERROR(VALUE(LEFT(E1831,FIND("º",E1831)-1)),""))))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IF(E1832="","",IF(LEFT(E1832,7)="SUBSOLO",-1,IF(LEFT(E1832,6)="TÉRREO",0,IFERROR(VALUE(LEFT(E1832,FIND("º",E1832)-1)),""))))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IF(E1833="","",IF(LEFT(E1833,7)="SUBSOLO",-1,IF(LEFT(E1833,6)="TÉRREO",0,IFERROR(VALUE(LEFT(E1833,FIND("º",E1833)-1)),""))))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IF(E1834="","",IF(LEFT(E1834,7)="SUBSOLO",-1,IF(LEFT(E1834,6)="TÉRREO",0,IFERROR(VALUE(LEFT(E1834,FIND("º",E1834)-1)),""))))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IF(E1835="","",IF(LEFT(E1835,7)="SUBSOLO",-1,IF(LEFT(E1835,6)="TÉRREO",0,IFERROR(VALUE(LEFT(E1835,FIND("º",E1835)-1)),""))))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IF(E1836="","",IF(LEFT(E1836,7)="SUBSOLO",-1,IF(LEFT(E1836,6)="TÉRREO",0,IFERROR(VALUE(LEFT(E1836,FIND("º",E1836)-1)),""))))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IF(E1837="","",IF(LEFT(E1837,7)="SUBSOLO",-1,IF(LEFT(E1837,6)="TÉRREO",0,IFERROR(VALUE(LEFT(E1837,FIND("º",E1837)-1)),""))))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IF(E1838="","",IF(LEFT(E1838,7)="SUBSOLO",-1,IF(LEFT(E1838,6)="TÉRREO",0,IFERROR(VALUE(LEFT(E1838,FIND("º",E1838)-1)),""))))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IF(E1839="","",IF(LEFT(E1839,7)="SUBSOLO",-1,IF(LEFT(E1839,6)="TÉRREO",0,IFERROR(VALUE(LEFT(E1839,FIND("º",E1839)-1)),""))))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IF(E1840="","",IF(LEFT(E1840,7)="SUBSOLO",-1,IF(LEFT(E1840,6)="TÉRREO",0,IFERROR(VALUE(LEFT(E1840,FIND("º",E1840)-1)),""))))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IF(E1841="","",IF(LEFT(E1841,7)="SUBSOLO",-1,IF(LEFT(E1841,6)="TÉRREO",0,IFERROR(VALUE(LEFT(E1841,FIND("º",E1841)-1)),""))))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IF(E1842="","",IF(LEFT(E1842,7)="SUBSOLO",-1,IF(LEFT(E1842,6)="TÉRREO",0,IFERROR(VALUE(LEFT(E1842,FIND("º",E1842)-1)),""))))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IF(E1843="","",IF(LEFT(E1843,7)="SUBSOLO",-1,IF(LEFT(E1843,6)="TÉRREO",0,IFERROR(VALUE(LEFT(E1843,FIND("º",E1843)-1)),""))))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IF(E1844="","",IF(LEFT(E1844,7)="SUBSOLO",-1,IF(LEFT(E1844,6)="TÉRREO",0,IFERROR(VALUE(LEFT(E1844,FIND("º",E1844)-1)),""))))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IF(E1845="","",IF(LEFT(E1845,7)="SUBSOLO",-1,IF(LEFT(E1845,6)="TÉRREO",0,IFERROR(VALUE(LEFT(E1845,FIND("º",E1845)-1)),""))))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IF(E1846="","",IF(LEFT(E1846,7)="SUBSOLO",-1,IF(LEFT(E1846,6)="TÉRREO",0,IFERROR(VALUE(LEFT(E1846,FIND("º",E1846)-1)),""))))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IF(E1847="","",IF(LEFT(E1847,7)="SUBSOLO",-1,IF(LEFT(E1847,6)="TÉRREO",0,IFERROR(VALUE(LEFT(E1847,FIND("º",E1847)-1)),""))))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IF(E1848="","",IF(LEFT(E1848,7)="SUBSOLO",-1,IF(LEFT(E1848,6)="TÉRREO",0,IFERROR(VALUE(LEFT(E1848,FIND("º",E1848)-1)),""))))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IF(E1849="","",IF(LEFT(E1849,7)="SUBSOLO",-1,IF(LEFT(E1849,6)="TÉRREO",0,IFERROR(VALUE(LEFT(E1849,FIND("º",E1849)-1)),""))))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IF(E1850="","",IF(LEFT(E1850,7)="SUBSOLO",-1,IF(LEFT(E1850,6)="TÉRREO",0,IFERROR(VALUE(LEFT(E1850,FIND("º",E1850)-1)),""))))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IF(E1851="","",IF(LEFT(E1851,7)="SUBSOLO",-1,IF(LEFT(E1851,6)="TÉRREO",0,IFERROR(VALUE(LEFT(E1851,FIND("º",E1851)-1)),""))))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IF(E1852="","",IF(LEFT(E1852,7)="SUBSOLO",-1,IF(LEFT(E1852,6)="TÉRREO",0,IFERROR(VALUE(LEFT(E1852,FIND("º",E1852)-1)),""))))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IF(E1853="","",IF(LEFT(E1853,7)="SUBSOLO",-1,IF(LEFT(E1853,6)="TÉRREO",0,IFERROR(VALUE(LEFT(E1853,FIND("º",E1853)-1)),""))))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IF(E1854="","",IF(LEFT(E1854,7)="SUBSOLO",-1,IF(LEFT(E1854,6)="TÉRREO",0,IFERROR(VALUE(LEFT(E1854,FIND("º",E1854)-1)),""))))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IF(E1855="","",IF(LEFT(E1855,7)="SUBSOLO",-1,IF(LEFT(E1855,6)="TÉRREO",0,IFERROR(VALUE(LEFT(E1855,FIND("º",E1855)-1)),""))))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IF(E1856="","",IF(LEFT(E1856,7)="SUBSOLO",-1,IF(LEFT(E1856,6)="TÉRREO",0,IFERROR(VALUE(LEFT(E1856,FIND("º",E1856)-1)),""))))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IF(E1857="","",IF(LEFT(E1857,7)="SUBSOLO",-1,IF(LEFT(E1857,6)="TÉRREO",0,IFERROR(VALUE(LEFT(E1857,FIND("º",E1857)-1)),""))))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IF(E1858="","",IF(LEFT(E1858,7)="SUBSOLO",-1,IF(LEFT(E1858,6)="TÉRREO",0,IFERROR(VALUE(LEFT(E1858,FIND("º",E1858)-1)),""))))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IF(E1859="","",IF(LEFT(E1859,7)="SUBSOLO",-1,IF(LEFT(E1859,6)="TÉRREO",0,IFERROR(VALUE(LEFT(E1859,FIND("º",E1859)-1)),""))))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IF(E1860="","",IF(LEFT(E1860,7)="SUBSOLO",-1,IF(LEFT(E1860,6)="TÉRREO",0,IFERROR(VALUE(LEFT(E1860,FIND("º",E1860)-1)),""))))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IF(E1861="","",IF(LEFT(E1861,7)="SUBSOLO",-1,IF(LEFT(E1861,6)="TÉRREO",0,IFERROR(VALUE(LEFT(E1861,FIND("º",E1861)-1)),""))))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IF(E1862="","",IF(LEFT(E1862,7)="SUBSOLO",-1,IF(LEFT(E1862,6)="TÉRREO",0,IFERROR(VALUE(LEFT(E1862,FIND("º",E1862)-1)),""))))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IF(E1863="","",IF(LEFT(E1863,7)="SUBSOLO",-1,IF(LEFT(E1863,6)="TÉRREO",0,IFERROR(VALUE(LEFT(E1863,FIND("º",E1863)-1)),""))))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IF(E1864="","",IF(LEFT(E1864,7)="SUBSOLO",-1,IF(LEFT(E1864,6)="TÉRREO",0,IFERROR(VALUE(LEFT(E1864,FIND("º",E1864)-1)),""))))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IF(E1865="","",IF(LEFT(E1865,7)="SUBSOLO",-1,IF(LEFT(E1865,6)="TÉRREO",0,IFERROR(VALUE(LEFT(E1865,FIND("º",E1865)-1)),""))))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IF(E1866="","",IF(LEFT(E1866,7)="SUBSOLO",-1,IF(LEFT(E1866,6)="TÉRREO",0,IFERROR(VALUE(LEFT(E1866,FIND("º",E1866)-1)),""))))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IF(E1867="","",IF(LEFT(E1867,7)="SUBSOLO",-1,IF(LEFT(E1867,6)="TÉRREO",0,IFERROR(VALUE(LEFT(E1867,FIND("º",E1867)-1)),""))))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IF(E1868="","",IF(LEFT(E1868,7)="SUBSOLO",-1,IF(LEFT(E1868,6)="TÉRREO",0,IFERROR(VALUE(LEFT(E1868,FIND("º",E1868)-1)),""))))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IF(E1869="","",IF(LEFT(E1869,7)="SUBSOLO",-1,IF(LEFT(E1869,6)="TÉRREO",0,IFERROR(VALUE(LEFT(E1869,FIND("º",E1869)-1)),""))))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IF(E1870="","",IF(LEFT(E1870,7)="SUBSOLO",-1,IF(LEFT(E1870,6)="TÉRREO",0,IFERROR(VALUE(LEFT(E1870,FIND("º",E1870)-1)),""))))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IF(E1871="","",IF(LEFT(E1871,7)="SUBSOLO",-1,IF(LEFT(E1871,6)="TÉRREO",0,IFERROR(VALUE(LEFT(E1871,FIND("º",E1871)-1)),""))))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IF(E1872="","",IF(LEFT(E1872,7)="SUBSOLO",-1,IF(LEFT(E1872,6)="TÉRREO",0,IFERROR(VALUE(LEFT(E1872,FIND("º",E1872)-1)),""))))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IF(E1873="","",IF(LEFT(E1873,7)="SUBSOLO",-1,IF(LEFT(E1873,6)="TÉRREO",0,IFERROR(VALUE(LEFT(E1873,FIND("º",E1873)-1)),""))))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IF(E1874="","",IF(LEFT(E1874,7)="SUBSOLO",-1,IF(LEFT(E1874,6)="TÉRREO",0,IFERROR(VALUE(LEFT(E1874,FIND("º",E1874)-1)),""))))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IF(E1875="","",IF(LEFT(E1875,7)="SUBSOLO",-1,IF(LEFT(E1875,6)="TÉRREO",0,IFERROR(VALUE(LEFT(E1875,FIND("º",E1875)-1)),""))))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IF(E1876="","",IF(LEFT(E1876,7)="SUBSOLO",-1,IF(LEFT(E1876,6)="TÉRREO",0,IFERROR(VALUE(LEFT(E1876,FIND("º",E1876)-1)),""))))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IF(E1877="","",IF(LEFT(E1877,7)="SUBSOLO",-1,IF(LEFT(E1877,6)="TÉRREO",0,IFERROR(VALUE(LEFT(E1877,FIND("º",E1877)-1)),""))))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IF(E1878="","",IF(LEFT(E1878,7)="SUBSOLO",-1,IF(LEFT(E1878,6)="TÉRREO",0,IFERROR(VALUE(LEFT(E1878,FIND("º",E1878)-1)),""))))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IF(E1879="","",IF(LEFT(E1879,7)="SUBSOLO",-1,IF(LEFT(E1879,6)="TÉRREO",0,IFERROR(VALUE(LEFT(E1879,FIND("º",E1879)-1)),""))))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IF(E1880="","",IF(LEFT(E1880,7)="SUBSOLO",-1,IF(LEFT(E1880,6)="TÉRREO",0,IFERROR(VALUE(LEFT(E1880,FIND("º",E1880)-1)),""))))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IF(E1881="","",IF(LEFT(E1881,7)="SUBSOLO",-1,IF(LEFT(E1881,6)="TÉRREO",0,IFERROR(VALUE(LEFT(E1881,FIND("º",E1881)-1)),""))))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IF(E1882="","",IF(LEFT(E1882,7)="SUBSOLO",-1,IF(LEFT(E1882,6)="TÉRREO",0,IFERROR(VALUE(LEFT(E1882,FIND("º",E1882)-1)),""))))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IF(E1883="","",IF(LEFT(E1883,7)="SUBSOLO",-1,IF(LEFT(E1883,6)="TÉRREO",0,IFERROR(VALUE(LEFT(E1883,FIND("º",E1883)-1)),""))))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IF(E1884="","",IF(LEFT(E1884,7)="SUBSOLO",-1,IF(LEFT(E1884,6)="TÉRREO",0,IFERROR(VALUE(LEFT(E1884,FIND("º",E1884)-1)),""))))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IF(E1885="","",IF(LEFT(E1885,7)="SUBSOLO",-1,IF(LEFT(E1885,6)="TÉRREO",0,IFERROR(VALUE(LEFT(E1885,FIND("º",E1885)-1)),""))))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IF(E1886="","",IF(LEFT(E1886,7)="SUBSOLO",-1,IF(LEFT(E1886,6)="TÉRREO",0,IFERROR(VALUE(LEFT(E1886,FIND("º",E1886)-1)),""))))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IF(E1887="","",IF(LEFT(E1887,7)="SUBSOLO",-1,IF(LEFT(E1887,6)="TÉRREO",0,IFERROR(VALUE(LEFT(E1887,FIND("º",E1887)-1)),""))))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IF(E1888="","",IF(LEFT(E1888,7)="SUBSOLO",-1,IF(LEFT(E1888,6)="TÉRREO",0,IFERROR(VALUE(LEFT(E1888,FIND("º",E1888)-1)),""))))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IF(E1889="","",IF(LEFT(E1889,7)="SUBSOLO",-1,IF(LEFT(E1889,6)="TÉRREO",0,IFERROR(VALUE(LEFT(E1889,FIND("º",E1889)-1)),""))))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IF(E1890="","",IF(LEFT(E1890,7)="SUBSOLO",-1,IF(LEFT(E1890,6)="TÉRREO",0,IFERROR(VALUE(LEFT(E1890,FIND("º",E1890)-1)),""))))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IF(E1891="","",IF(LEFT(E1891,7)="SUBSOLO",-1,IF(LEFT(E1891,6)="TÉRREO",0,IFERROR(VALUE(LEFT(E1891,FIND("º",E1891)-1)),""))))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IF(E1892="","",IF(LEFT(E1892,7)="SUBSOLO",-1,IF(LEFT(E1892,6)="TÉRREO",0,IFERROR(VALUE(LEFT(E1892,FIND("º",E1892)-1)),""))))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IF(E1893="","",IF(LEFT(E1893,7)="SUBSOLO",-1,IF(LEFT(E1893,6)="TÉRREO",0,IFERROR(VALUE(LEFT(E1893,FIND("º",E1893)-1)),""))))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IF(E1894="","",IF(LEFT(E1894,7)="SUBSOLO",-1,IF(LEFT(E1894,6)="TÉRREO",0,IFERROR(VALUE(LEFT(E1894,FIND("º",E1894)-1)),""))))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IF(E1895="","",IF(LEFT(E1895,7)="SUBSOLO",-1,IF(LEFT(E1895,6)="TÉRREO",0,IFERROR(VALUE(LEFT(E1895,FIND("º",E1895)-1)),""))))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IF(E1896="","",IF(LEFT(E1896,7)="SUBSOLO",-1,IF(LEFT(E1896,6)="TÉRREO",0,IFERROR(VALUE(LEFT(E1896,FIND("º",E1896)-1)),""))))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IF(E1897="","",IF(LEFT(E1897,7)="SUBSOLO",-1,IF(LEFT(E1897,6)="TÉRREO",0,IFERROR(VALUE(LEFT(E1897,FIND("º",E1897)-1)),""))))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IF(E1898="","",IF(LEFT(E1898,7)="SUBSOLO",-1,IF(LEFT(E1898,6)="TÉRREO",0,IFERROR(VALUE(LEFT(E1898,FIND("º",E1898)-1)),""))))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IF(E1899="","",IF(LEFT(E1899,7)="SUBSOLO",-1,IF(LEFT(E1899,6)="TÉRREO",0,IFERROR(VALUE(LEFT(E1899,FIND("º",E1899)-1)),""))))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IF(E1900="","",IF(LEFT(E1900,7)="SUBSOLO",-1,IF(LEFT(E1900,6)="TÉRREO",0,IFERROR(VALUE(LEFT(E1900,FIND("º",E1900)-1)),""))))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IF(E1901="","",IF(LEFT(E1901,7)="SUBSOLO",-1,IF(LEFT(E1901,6)="TÉRREO",0,IFERROR(VALUE(LEFT(E1901,FIND("º",E1901)-1)),""))))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IF(E1902="","",IF(LEFT(E1902,7)="SUBSOLO",-1,IF(LEFT(E1902,6)="TÉRREO",0,IFERROR(VALUE(LEFT(E1902,FIND("º",E1902)-1)),""))))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IF(E1903="","",IF(LEFT(E1903,7)="SUBSOLO",-1,IF(LEFT(E1903,6)="TÉRREO",0,IFERROR(VALUE(LEFT(E1903,FIND("º",E1903)-1)),""))))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IF(E1904="","",IF(LEFT(E1904,7)="SUBSOLO",-1,IF(LEFT(E1904,6)="TÉRREO",0,IFERROR(VALUE(LEFT(E1904,FIND("º",E1904)-1)),""))))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IF(E1905="","",IF(LEFT(E1905,7)="SUBSOLO",-1,IF(LEFT(E1905,6)="TÉRREO",0,IFERROR(VALUE(LEFT(E1905,FIND("º",E1905)-1)),""))))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IF(E1906="","",IF(LEFT(E1906,7)="SUBSOLO",-1,IF(LEFT(E1906,6)="TÉRREO",0,IFERROR(VALUE(LEFT(E1906,FIND("º",E1906)-1)),""))))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IF(E1907="","",IF(LEFT(E1907,7)="SUBSOLO",-1,IF(LEFT(E1907,6)="TÉRREO",0,IFERROR(VALUE(LEFT(E1907,FIND("º",E1907)-1)),""))))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IF(E1908="","",IF(LEFT(E1908,7)="SUBSOLO",-1,IF(LEFT(E1908,6)="TÉRREO",0,IFERROR(VALUE(LEFT(E1908,FIND("º",E1908)-1)),""))))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IF(E1909="","",IF(LEFT(E1909,7)="SUBSOLO",-1,IF(LEFT(E1909,6)="TÉRREO",0,IFERROR(VALUE(LEFT(E1909,FIND("º",E1909)-1)),""))))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IF(E1910="","",IF(LEFT(E1910,7)="SUBSOLO",-1,IF(LEFT(E1910,6)="TÉRREO",0,IFERROR(VALUE(LEFT(E1910,FIND("º",E1910)-1)),""))))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IF(E1911="","",IF(LEFT(E1911,7)="SUBSOLO",-1,IF(LEFT(E1911,6)="TÉRREO",0,IFERROR(VALUE(LEFT(E1911,FIND("º",E1911)-1)),""))))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IF(E1912="","",IF(LEFT(E1912,7)="SUBSOLO",-1,IF(LEFT(E1912,6)="TÉRREO",0,IFERROR(VALUE(LEFT(E1912,FIND("º",E1912)-1)),""))))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IF(E1913="","",IF(LEFT(E1913,7)="SUBSOLO",-1,IF(LEFT(E1913,6)="TÉRREO",0,IFERROR(VALUE(LEFT(E1913,FIND("º",E1913)-1)),""))))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IF(E1914="","",IF(LEFT(E1914,7)="SUBSOLO",-1,IF(LEFT(E1914,6)="TÉRREO",0,IFERROR(VALUE(LEFT(E1914,FIND("º",E1914)-1)),""))))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IF(E1915="","",IF(LEFT(E1915,7)="SUBSOLO",-1,IF(LEFT(E1915,6)="TÉRREO",0,IFERROR(VALUE(LEFT(E1915,FIND("º",E1915)-1)),""))))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IF(E1916="","",IF(LEFT(E1916,7)="SUBSOLO",-1,IF(LEFT(E1916,6)="TÉRREO",0,IFERROR(VALUE(LEFT(E1916,FIND("º",E1916)-1)),""))))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IF(E1917="","",IF(LEFT(E1917,7)="SUBSOLO",-1,IF(LEFT(E1917,6)="TÉRREO",0,IFERROR(VALUE(LEFT(E1917,FIND("º",E1917)-1)),""))))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IF(E1918="","",IF(LEFT(E1918,7)="SUBSOLO",-1,IF(LEFT(E1918,6)="TÉRREO",0,IFERROR(VALUE(LEFT(E1918,FIND("º",E1918)-1)),""))))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IF(E1919="","",IF(LEFT(E1919,7)="SUBSOLO",-1,IF(LEFT(E1919,6)="TÉRREO",0,IFERROR(VALUE(LEFT(E1919,FIND("º",E1919)-1)),""))))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IF(E1920="","",IF(LEFT(E1920,7)="SUBSOLO",-1,IF(LEFT(E1920,6)="TÉRREO",0,IFERROR(VALUE(LEFT(E1920,FIND("º",E1920)-1)),""))))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IF(E1921="","",IF(LEFT(E1921,7)="SUBSOLO",-1,IF(LEFT(E1921,6)="TÉRREO",0,IFERROR(VALUE(LEFT(E1921,FIND("º",E1921)-1)),""))))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IF(E1922="","",IF(LEFT(E1922,7)="SUBSOLO",-1,IF(LEFT(E1922,6)="TÉRREO",0,IFERROR(VALUE(LEFT(E1922,FIND("º",E1922)-1)),""))))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IF(E1923="","",IF(LEFT(E1923,7)="SUBSOLO",-1,IF(LEFT(E1923,6)="TÉRREO",0,IFERROR(VALUE(LEFT(E1923,FIND("º",E1923)-1)),""))))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IF(E1924="","",IF(LEFT(E1924,7)="SUBSOLO",-1,IF(LEFT(E1924,6)="TÉRREO",0,IFERROR(VALUE(LEFT(E1924,FIND("º",E1924)-1)),""))))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IF(E1925="","",IF(LEFT(E1925,7)="SUBSOLO",-1,IF(LEFT(E1925,6)="TÉRREO",0,IFERROR(VALUE(LEFT(E1925,FIND("º",E1925)-1)),""))))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IF(E1926="","",IF(LEFT(E1926,7)="SUBSOLO",-1,IF(LEFT(E1926,6)="TÉRREO",0,IFERROR(VALUE(LEFT(E1926,FIND("º",E1926)-1)),""))))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IF(E1927="","",IF(LEFT(E1927,7)="SUBSOLO",-1,IF(LEFT(E1927,6)="TÉRREO",0,IFERROR(VALUE(LEFT(E1927,FIND("º",E1927)-1)),""))))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IF(E1928="","",IF(LEFT(E1928,7)="SUBSOLO",-1,IF(LEFT(E1928,6)="TÉRREO",0,IFERROR(VALUE(LEFT(E1928,FIND("º",E1928)-1)),""))))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IF(E1929="","",IF(LEFT(E1929,7)="SUBSOLO",-1,IF(LEFT(E1929,6)="TÉRREO",0,IFERROR(VALUE(LEFT(E1929,FIND("º",E1929)-1)),""))))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IF(E1930="","",IF(LEFT(E1930,7)="SUBSOLO",-1,IF(LEFT(E1930,6)="TÉRREO",0,IFERROR(VALUE(LEFT(E1930,FIND("º",E1930)-1)),""))))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IF(E1931="","",IF(LEFT(E1931,7)="SUBSOLO",-1,IF(LEFT(E1931,6)="TÉRREO",0,IFERROR(VALUE(LEFT(E1931,FIND("º",E1931)-1)),""))))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IF(E1932="","",IF(LEFT(E1932,7)="SUBSOLO",-1,IF(LEFT(E1932,6)="TÉRREO",0,IFERROR(VALUE(LEFT(E1932,FIND("º",E1932)-1)),""))))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IF(E1933="","",IF(LEFT(E1933,7)="SUBSOLO",-1,IF(LEFT(E1933,6)="TÉRREO",0,IFERROR(VALUE(LEFT(E1933,FIND("º",E1933)-1)),""))))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IF(E1934="","",IF(LEFT(E1934,7)="SUBSOLO",-1,IF(LEFT(E1934,6)="TÉRREO",0,IFERROR(VALUE(LEFT(E1934,FIND("º",E1934)-1)),""))))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IF(E1935="","",IF(LEFT(E1935,7)="SUBSOLO",-1,IF(LEFT(E1935,6)="TÉRREO",0,IFERROR(VALUE(LEFT(E1935,FIND("º",E1935)-1)),""))))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IF(E1936="","",IF(LEFT(E1936,7)="SUBSOLO",-1,IF(LEFT(E1936,6)="TÉRREO",0,IFERROR(VALUE(LEFT(E1936,FIND("º",E1936)-1)),""))))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IF(E1937="","",IF(LEFT(E1937,7)="SUBSOLO",-1,IF(LEFT(E1937,6)="TÉRREO",0,IFERROR(VALUE(LEFT(E1937,FIND("º",E1937)-1)),""))))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IF(E1938="","",IF(LEFT(E1938,7)="SUBSOLO",-1,IF(LEFT(E1938,6)="TÉRREO",0,IFERROR(VALUE(LEFT(E1938,FIND("º",E1938)-1)),""))))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IF(E1939="","",IF(LEFT(E1939,7)="SUBSOLO",-1,IF(LEFT(E1939,6)="TÉRREO",0,IFERROR(VALUE(LEFT(E1939,FIND("º",E1939)-1)),""))))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IF(E1940="","",IF(LEFT(E1940,7)="SUBSOLO",-1,IF(LEFT(E1940,6)="TÉRREO",0,IFERROR(VALUE(LEFT(E1940,FIND("º",E1940)-1)),""))))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IF(E1941="","",IF(LEFT(E1941,7)="SUBSOLO",-1,IF(LEFT(E1941,6)="TÉRREO",0,IFERROR(VALUE(LEFT(E1941,FIND("º",E1941)-1)),""))))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IF(E1942="","",IF(LEFT(E1942,7)="SUBSOLO",-1,IF(LEFT(E1942,6)="TÉRREO",0,IFERROR(VALUE(LEFT(E1942,FIND("º",E1942)-1)),""))))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IF(E1943="","",IF(LEFT(E1943,7)="SUBSOLO",-1,IF(LEFT(E1943,6)="TÉRREO",0,IFERROR(VALUE(LEFT(E1943,FIND("º",E1943)-1)),""))))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IF(E1944="","",IF(LEFT(E1944,7)="SUBSOLO",-1,IF(LEFT(E1944,6)="TÉRREO",0,IFERROR(VALUE(LEFT(E1944,FIND("º",E1944)-1)),""))))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IF(E1945="","",IF(LEFT(E1945,7)="SUBSOLO",-1,IF(LEFT(E1945,6)="TÉRREO",0,IFERROR(VALUE(LEFT(E1945,FIND("º",E1945)-1)),""))))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IF(E1946="","",IF(LEFT(E1946,7)="SUBSOLO",-1,IF(LEFT(E1946,6)="TÉRREO",0,IFERROR(VALUE(LEFT(E1946,FIND("º",E1946)-1)),""))))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IF(E1947="","",IF(LEFT(E1947,7)="SUBSOLO",-1,IF(LEFT(E1947,6)="TÉRREO",0,IFERROR(VALUE(LEFT(E1947,FIND("º",E1947)-1)),""))))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IF(E1948="","",IF(LEFT(E1948,7)="SUBSOLO",-1,IF(LEFT(E1948,6)="TÉRREO",0,IFERROR(VALUE(LEFT(E1948,FIND("º",E1948)-1)),""))))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IF(E1949="","",IF(LEFT(E1949,7)="SUBSOLO",-1,IF(LEFT(E1949,6)="TÉRREO",0,IFERROR(VALUE(LEFT(E1949,FIND("º",E1949)-1)),""))))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IF(E1950="","",IF(LEFT(E1950,7)="SUBSOLO",-1,IF(LEFT(E1950,6)="TÉRREO",0,IFERROR(VALUE(LEFT(E1950,FIND("º",E1950)-1)),""))))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IF(E1951="","",IF(LEFT(E1951,7)="SUBSOLO",-1,IF(LEFT(E1951,6)="TÉRREO",0,IFERROR(VALUE(LEFT(E1951,FIND("º",E1951)-1)),""))))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IF(E1952="","",IF(LEFT(E1952,7)="SUBSOLO",-1,IF(LEFT(E1952,6)="TÉRREO",0,IFERROR(VALUE(LEFT(E1952,FIND("º",E1952)-1)),""))))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IF(E1953="","",IF(LEFT(E1953,7)="SUBSOLO",-1,IF(LEFT(E1953,6)="TÉRREO",0,IFERROR(VALUE(LEFT(E1953,FIND("º",E1953)-1)),""))))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IF(E1954="","",IF(LEFT(E1954,7)="SUBSOLO",-1,IF(LEFT(E1954,6)="TÉRREO",0,IFERROR(VALUE(LEFT(E1954,FIND("º",E1954)-1)),""))))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IF(E1955="","",IF(LEFT(E1955,7)="SUBSOLO",-1,IF(LEFT(E1955,6)="TÉRREO",0,IFERROR(VALUE(LEFT(E1955,FIND("º",E1955)-1)),""))))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IF(E1956="","",IF(LEFT(E1956,7)="SUBSOLO",-1,IF(LEFT(E1956,6)="TÉRREO",0,IFERROR(VALUE(LEFT(E1956,FIND("º",E1956)-1)),""))))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IF(E1957="","",IF(LEFT(E1957,7)="SUBSOLO",-1,IF(LEFT(E1957,6)="TÉRREO",0,IFERROR(VALUE(LEFT(E1957,FIND("º",E1957)-1)),""))))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IF(E1958="","",IF(LEFT(E1958,7)="SUBSOLO",-1,IF(LEFT(E1958,6)="TÉRREO",0,IFERROR(VALUE(LEFT(E1958,FIND("º",E1958)-1)),""))))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IF(E1959="","",IF(LEFT(E1959,7)="SUBSOLO",-1,IF(LEFT(E1959,6)="TÉRREO",0,IFERROR(VALUE(LEFT(E1959,FIND("º",E1959)-1)),""))))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IF(E1960="","",IF(LEFT(E1960,7)="SUBSOLO",-1,IF(LEFT(E1960,6)="TÉRREO",0,IFERROR(VALUE(LEFT(E1960,FIND("º",E1960)-1)),""))))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IF(E1961="","",IF(LEFT(E1961,7)="SUBSOLO",-1,IF(LEFT(E1961,6)="TÉRREO",0,IFERROR(VALUE(LEFT(E1961,FIND("º",E1961)-1)),""))))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IF(E1962="","",IF(LEFT(E1962,7)="SUBSOLO",-1,IF(LEFT(E1962,6)="TÉRREO",0,IFERROR(VALUE(LEFT(E1962,FIND("º",E1962)-1)),""))))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IF(E1963="","",IF(LEFT(E1963,7)="SUBSOLO",-1,IF(LEFT(E1963,6)="TÉRREO",0,IFERROR(VALUE(LEFT(E1963,FIND("º",E1963)-1)),""))))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IF(E1964="","",IF(LEFT(E1964,7)="SUBSOLO",-1,IF(LEFT(E1964,6)="TÉRREO",0,IFERROR(VALUE(LEFT(E1964,FIND("º",E1964)-1)),""))))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IF(E1965="","",IF(LEFT(E1965,7)="SUBSOLO",-1,IF(LEFT(E1965,6)="TÉRREO",0,IFERROR(VALUE(LEFT(E1965,FIND("º",E1965)-1)),""))))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IF(E1966="","",IF(LEFT(E1966,7)="SUBSOLO",-1,IF(LEFT(E1966,6)="TÉRREO",0,IFERROR(VALUE(LEFT(E1966,FIND("º",E1966)-1)),""))))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IF(E1967="","",IF(LEFT(E1967,7)="SUBSOLO",-1,IF(LEFT(E1967,6)="TÉRREO",0,IFERROR(VALUE(LEFT(E1967,FIND("º",E1967)-1)),""))))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IF(E1968="","",IF(LEFT(E1968,7)="SUBSOLO",-1,IF(LEFT(E1968,6)="TÉRREO",0,IFERROR(VALUE(LEFT(E1968,FIND("º",E1968)-1)),""))))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IF(E1969="","",IF(LEFT(E1969,7)="SUBSOLO",-1,IF(LEFT(E1969,6)="TÉRREO",0,IFERROR(VALUE(LEFT(E1969,FIND("º",E1969)-1)),""))))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IF(E1970="","",IF(LEFT(E1970,7)="SUBSOLO",-1,IF(LEFT(E1970,6)="TÉRREO",0,IFERROR(VALUE(LEFT(E1970,FIND("º",E1970)-1)),""))))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IF(E1971="","",IF(LEFT(E1971,7)="SUBSOLO",-1,IF(LEFT(E1971,6)="TÉRREO",0,IFERROR(VALUE(LEFT(E1971,FIND("º",E1971)-1)),""))))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IF(E1972="","",IF(LEFT(E1972,7)="SUBSOLO",-1,IF(LEFT(E1972,6)="TÉRREO",0,IFERROR(VALUE(LEFT(E1972,FIND("º",E1972)-1)),""))))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IF(E1973="","",IF(LEFT(E1973,7)="SUBSOLO",-1,IF(LEFT(E1973,6)="TÉRREO",0,IFERROR(VALUE(LEFT(E1973,FIND("º",E1973)-1)),""))))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IF(E1974="","",IF(LEFT(E1974,7)="SUBSOLO",-1,IF(LEFT(E1974,6)="TÉRREO",0,IFERROR(VALUE(LEFT(E1974,FIND("º",E1974)-1)),""))))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IF(E1975="","",IF(LEFT(E1975,7)="SUBSOLO",-1,IF(LEFT(E1975,6)="TÉRREO",0,IFERROR(VALUE(LEFT(E1975,FIND("º",E1975)-1)),""))))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IF(E1976="","",IF(LEFT(E1976,7)="SUBSOLO",-1,IF(LEFT(E1976,6)="TÉRREO",0,IFERROR(VALUE(LEFT(E1976,FIND("º",E1976)-1)),""))))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IF(E1977="","",IF(LEFT(E1977,7)="SUBSOLO",-1,IF(LEFT(E1977,6)="TÉRREO",0,IFERROR(VALUE(LEFT(E1977,FIND("º",E1977)-1)),""))))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IF(E1978="","",IF(LEFT(E1978,7)="SUBSOLO",-1,IF(LEFT(E1978,6)="TÉRREO",0,IFERROR(VALUE(LEFT(E1978,FIND("º",E1978)-1)),""))))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IF(E1979="","",IF(LEFT(E1979,7)="SUBSOLO",-1,IF(LEFT(E1979,6)="TÉRREO",0,IFERROR(VALUE(LEFT(E1979,FIND("º",E1979)-1)),""))))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IF(E1980="","",IF(LEFT(E1980,7)="SUBSOLO",-1,IF(LEFT(E1980,6)="TÉRREO",0,IFERROR(VALUE(LEFT(E1980,FIND("º",E1980)-1)),""))))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IF(E1981="","",IF(LEFT(E1981,7)="SUBSOLO",-1,IF(LEFT(E1981,6)="TÉRREO",0,IFERROR(VALUE(LEFT(E1981,FIND("º",E1981)-1)),""))))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IF(E1982="","",IF(LEFT(E1982,7)="SUBSOLO",-1,IF(LEFT(E1982,6)="TÉRREO",0,IFERROR(VALUE(LEFT(E1982,FIND("º",E1982)-1)),""))))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IF(E1983="","",IF(LEFT(E1983,7)="SUBSOLO",-1,IF(LEFT(E1983,6)="TÉRREO",0,IFERROR(VALUE(LEFT(E1983,FIND("º",E1983)-1)),""))))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IF(E1984="","",IF(LEFT(E1984,7)="SUBSOLO",-1,IF(LEFT(E1984,6)="TÉRREO",0,IFERROR(VALUE(LEFT(E1984,FIND("º",E1984)-1)),""))))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IF(E1985="","",IF(LEFT(E1985,7)="SUBSOLO",-1,IF(LEFT(E1985,6)="TÉRREO",0,IFERROR(VALUE(LEFT(E1985,FIND("º",E1985)-1)),""))))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IF(E1986="","",IF(LEFT(E1986,7)="SUBSOLO",-1,IF(LEFT(E1986,6)="TÉRREO",0,IFERROR(VALUE(LEFT(E1986,FIND("º",E1986)-1)),""))))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IF(E1987="","",IF(LEFT(E1987,7)="SUBSOLO",-1,IF(LEFT(E1987,6)="TÉRREO",0,IFERROR(VALUE(LEFT(E1987,FIND("º",E1987)-1)),""))))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IF(E1988="","",IF(LEFT(E1988,7)="SUBSOLO",-1,IF(LEFT(E1988,6)="TÉRREO",0,IFERROR(VALUE(LEFT(E1988,FIND("º",E1988)-1)),""))))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IF(E1989="","",IF(LEFT(E1989,7)="SUBSOLO",-1,IF(LEFT(E1989,6)="TÉRREO",0,IFERROR(VALUE(LEFT(E1989,FIND("º",E1989)-1)),""))))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IF(E1990="","",IF(LEFT(E1990,7)="SUBSOLO",-1,IF(LEFT(E1990,6)="TÉRREO",0,IFERROR(VALUE(LEFT(E1990,FIND("º",E1990)-1)),""))))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IF(E1991="","",IF(LEFT(E1991,7)="SUBSOLO",-1,IF(LEFT(E1991,6)="TÉRREO",0,IFERROR(VALUE(LEFT(E1991,FIND("º",E1991)-1)),""))))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IF(E1992="","",IF(LEFT(E1992,7)="SUBSOLO",-1,IF(LEFT(E1992,6)="TÉRREO",0,IFERROR(VALUE(LEFT(E1992,FIND("º",E1992)-1)),""))))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IF(E1993="","",IF(LEFT(E1993,7)="SUBSOLO",-1,IF(LEFT(E1993,6)="TÉRREO",0,IFERROR(VALUE(LEFT(E1993,FIND("º",E1993)-1)),""))))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IF(E1994="","",IF(LEFT(E1994,7)="SUBSOLO",-1,IF(LEFT(E1994,6)="TÉRREO",0,IFERROR(VALUE(LEFT(E1994,FIND("º",E1994)-1)),""))))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IF(E1995="","",IF(LEFT(E1995,7)="SUBSOLO",-1,IF(LEFT(E1995,6)="TÉRREO",0,IFERROR(VALUE(LEFT(E1995,FIND("º",E1995)-1)),""))))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IF(E1996="","",IF(LEFT(E1996,7)="SUBSOLO",-1,IF(LEFT(E1996,6)="TÉRREO",0,IFERROR(VALUE(LEFT(E1996,FIND("º",E1996)-1)),""))))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IF(E1997="","",IF(LEFT(E1997,7)="SUBSOLO",-1,IF(LEFT(E1997,6)="TÉRREO",0,IFERROR(VALUE(LEFT(E1997,FIND("º",E1997)-1)),""))))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IF(E1998="","",IF(LEFT(E1998,7)="SUBSOLO",-1,IF(LEFT(E1998,6)="TÉRREO",0,IFERROR(VALUE(LEFT(E1998,FIND("º",E1998)-1)),""))))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IF(E1999="","",IF(LEFT(E1999,7)="SUBSOLO",-1,IF(LEFT(E1999,6)="TÉRREO",0,IFERROR(VALUE(LEFT(E1999,FIND("º",E1999)-1)),""))))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IF(E2000="","",IF(LEFT(E2000,7)="SUBSOLO",-1,IF(LEFT(E2000,6)="TÉRREO",0,IFERROR(VALUE(LEFT(E2000,FIND("º",E2000)-1)),""))))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IF(E2001="","",IF(LEFT(E2001,7)="SUBSOLO",-1,IF(LEFT(E2001,6)="TÉRREO",0,IFERROR(VALUE(LEFT(E2001,FIND("º",E2001)-1)),""))))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IF(E2002="","",IF(LEFT(E2002,7)="SUBSOLO",-1,IF(LEFT(E2002,6)="TÉRREO",0,IFERROR(VALUE(LEFT(E2002,FIND("º",E2002)-1)),""))))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IF(E2003="","",IF(LEFT(E2003,7)="SUBSOLO",-1,IF(LEFT(E2003,6)="TÉRREO",0,IFERROR(VALUE(LEFT(E2003,FIND("º",E2003)-1)),""))))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IF(E2004="","",IF(LEFT(E2004,7)="SUBSOLO",-1,IF(LEFT(E2004,6)="TÉRREO",0,IFERROR(VALUE(LEFT(E2004,FIND("º",E2004)-1)),""))))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IF(E2005="","",IF(LEFT(E2005,7)="SUBSOLO",-1,IF(LEFT(E2005,6)="TÉRREO",0,IFERROR(VALUE(LEFT(E2005,FIND("º",E2005)-1)),""))))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IF(E2006="","",IF(LEFT(E2006,7)="SUBSOLO",-1,IF(LEFT(E2006,6)="TÉRREO",0,IFERROR(VALUE(LEFT(E2006,FIND("º",E2006)-1)),""))))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IF(E2007="","",IF(LEFT(E2007,7)="SUBSOLO",-1,IF(LEFT(E2007,6)="TÉRREO",0,IFERROR(VALUE(LEFT(E2007,FIND("º",E2007)-1)),""))))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IF(E2008="","",IF(LEFT(E2008,7)="SUBSOLO",-1,IF(LEFT(E2008,6)="TÉRREO",0,IFERROR(VALUE(LEFT(E2008,FIND("º",E2008)-1)),""))))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IF(E2009="","",IF(LEFT(E2009,7)="SUBSOLO",-1,IF(LEFT(E2009,6)="TÉRREO",0,IFERROR(VALUE(LEFT(E2009,FIND("º",E2009)-1)),""))))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IF(E2010="","",IF(LEFT(E2010,7)="SUBSOLO",-1,IF(LEFT(E2010,6)="TÉRREO",0,IFERROR(VALUE(LEFT(E2010,FIND("º",E2010)-1)),""))))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IF(E2011="","",IF(LEFT(E2011,7)="SUBSOLO",-1,IF(LEFT(E2011,6)="TÉRREO",0,IFERROR(VALUE(LEFT(E2011,FIND("º",E2011)-1)),""))))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IF(E2012="","",IF(LEFT(E2012,7)="SUBSOLO",-1,IF(LEFT(E2012,6)="TÉRREO",0,IFERROR(VALUE(LEFT(E2012,FIND("º",E2012)-1)),""))))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IF(E2013="","",IF(LEFT(E2013,7)="SUBSOLO",-1,IF(LEFT(E2013,6)="TÉRREO",0,IFERROR(VALUE(LEFT(E2013,FIND("º",E2013)-1)),""))))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IF(E2014="","",IF(LEFT(E2014,7)="SUBSOLO",-1,IF(LEFT(E2014,6)="TÉRREO",0,IFERROR(VALUE(LEFT(E2014,FIND("º",E2014)-1)),""))))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IF(E2015="","",IF(LEFT(E2015,7)="SUBSOLO",-1,IF(LEFT(E2015,6)="TÉRREO",0,IFERROR(VALUE(LEFT(E2015,FIND("º",E2015)-1)),""))))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IF(E2016="","",IF(LEFT(E2016,7)="SUBSOLO",-1,IF(LEFT(E2016,6)="TÉRREO",0,IFERROR(VALUE(LEFT(E2016,FIND("º",E2016)-1)),""))))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IF(E2017="","",IF(LEFT(E2017,7)="SUBSOLO",-1,IF(LEFT(E2017,6)="TÉRREO",0,IFERROR(VALUE(LEFT(E2017,FIND("º",E2017)-1)),""))))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IF(E2018="","",IF(LEFT(E2018,7)="SUBSOLO",-1,IF(LEFT(E2018,6)="TÉRREO",0,IFERROR(VALUE(LEFT(E2018,FIND("º",E2018)-1)),""))))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IF(E2019="","",IF(LEFT(E2019,7)="SUBSOLO",-1,IF(LEFT(E2019,6)="TÉRREO",0,IFERROR(VALUE(LEFT(E2019,FIND("º",E2019)-1)),""))))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IF(E2020="","",IF(LEFT(E2020,7)="SUBSOLO",-1,IF(LEFT(E2020,6)="TÉRREO",0,IFERROR(VALUE(LEFT(E2020,FIND("º",E2020)-1)),""))))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IF(E2021="","",IF(LEFT(E2021,7)="SUBSOLO",-1,IF(LEFT(E2021,6)="TÉRREO",0,IFERROR(VALUE(LEFT(E2021,FIND("º",E2021)-1)),""))))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IF(E2022="","",IF(LEFT(E2022,7)="SUBSOLO",-1,IF(LEFT(E2022,6)="TÉRREO",0,IFERROR(VALUE(LEFT(E2022,FIND("º",E2022)-1)),""))))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IF(E2023="","",IF(LEFT(E2023,7)="SUBSOLO",-1,IF(LEFT(E2023,6)="TÉRREO",0,IFERROR(VALUE(LEFT(E2023,FIND("º",E2023)-1)),""))))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IF(E2024="","",IF(LEFT(E2024,7)="SUBSOLO",-1,IF(LEFT(E2024,6)="TÉRREO",0,IFERROR(VALUE(LEFT(E2024,FIND("º",E2024)-1)),""))))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IF(E2025="","",IF(LEFT(E2025,7)="SUBSOLO",-1,IF(LEFT(E2025,6)="TÉRREO",0,IFERROR(VALUE(LEFT(E2025,FIND("º",E2025)-1)),""))))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IF(E2026="","",IF(LEFT(E2026,7)="SUBSOLO",-1,IF(LEFT(E2026,6)="TÉRREO",0,IFERROR(VALUE(LEFT(E2026,FIND("º",E2026)-1)),""))))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IF(E2027="","",IF(LEFT(E2027,7)="SUBSOLO",-1,IF(LEFT(E2027,6)="TÉRREO",0,IFERROR(VALUE(LEFT(E2027,FIND("º",E2027)-1)),""))))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IF(E2028="","",IF(LEFT(E2028,7)="SUBSOLO",-1,IF(LEFT(E2028,6)="TÉRREO",0,IFERROR(VALUE(LEFT(E2028,FIND("º",E2028)-1)),""))))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IF(E2029="","",IF(LEFT(E2029,7)="SUBSOLO",-1,IF(LEFT(E2029,6)="TÉRREO",0,IFERROR(VALUE(LEFT(E2029,FIND("º",E2029)-1)),""))))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IF(E2030="","",IF(LEFT(E2030,7)="SUBSOLO",-1,IF(LEFT(E2030,6)="TÉRREO",0,IFERROR(VALUE(LEFT(E2030,FIND("º",E2030)-1)),""))))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IF(E2031="","",IF(LEFT(E2031,7)="SUBSOLO",-1,IF(LEFT(E2031,6)="TÉRREO",0,IFERROR(VALUE(LEFT(E2031,FIND("º",E2031)-1)),""))))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IF(E2032="","",IF(LEFT(E2032,7)="SUBSOLO",-1,IF(LEFT(E2032,6)="TÉRREO",0,IFERROR(VALUE(LEFT(E2032,FIND("º",E2032)-1)),""))))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IF(E2033="","",IF(LEFT(E2033,7)="SUBSOLO",-1,IF(LEFT(E2033,6)="TÉRREO",0,IFERROR(VALUE(LEFT(E2033,FIND("º",E2033)-1)),""))))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IF(E2034="","",IF(LEFT(E2034,7)="SUBSOLO",-1,IF(LEFT(E2034,6)="TÉRREO",0,IFERROR(VALUE(LEFT(E2034,FIND("º",E2034)-1)),""))))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IF(E2035="","",IF(LEFT(E2035,7)="SUBSOLO",-1,IF(LEFT(E2035,6)="TÉRREO",0,IFERROR(VALUE(LEFT(E2035,FIND("º",E2035)-1)),""))))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IF(E2036="","",IF(LEFT(E2036,7)="SUBSOLO",-1,IF(LEFT(E2036,6)="TÉRREO",0,IFERROR(VALUE(LEFT(E2036,FIND("º",E2036)-1)),""))))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IF(E2037="","",IF(LEFT(E2037,7)="SUBSOLO",-1,IF(LEFT(E2037,6)="TÉRREO",0,IFERROR(VALUE(LEFT(E2037,FIND("º",E2037)-1)),""))))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IF(E2038="","",IF(LEFT(E2038,7)="SUBSOLO",-1,IF(LEFT(E2038,6)="TÉRREO",0,IFERROR(VALUE(LEFT(E2038,FIND("º",E2038)-1)),""))))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IF(E2039="","",IF(LEFT(E2039,7)="SUBSOLO",-1,IF(LEFT(E2039,6)="TÉRREO",0,IFERROR(VALUE(LEFT(E2039,FIND("º",E2039)-1)),""))))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IF(E2040="","",IF(LEFT(E2040,7)="SUBSOLO",-1,IF(LEFT(E2040,6)="TÉRREO",0,IFERROR(VALUE(LEFT(E2040,FIND("º",E2040)-1)),""))))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IF(E2041="","",IF(LEFT(E2041,7)="SUBSOLO",-1,IF(LEFT(E2041,6)="TÉRREO",0,IFERROR(VALUE(LEFT(E2041,FIND("º",E2041)-1)),""))))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IF(E2042="","",IF(LEFT(E2042,7)="SUBSOLO",-1,IF(LEFT(E2042,6)="TÉRREO",0,IFERROR(VALUE(LEFT(E2042,FIND("º",E2042)-1)),""))))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IF(E2043="","",IF(LEFT(E2043,7)="SUBSOLO",-1,IF(LEFT(E2043,6)="TÉRREO",0,IFERROR(VALUE(LEFT(E2043,FIND("º",E2043)-1)),""))))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IF(E2044="","",IF(LEFT(E2044,7)="SUBSOLO",-1,IF(LEFT(E2044,6)="TÉRREO",0,IFERROR(VALUE(LEFT(E2044,FIND("º",E2044)-1)),""))))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IF(E2045="","",IF(LEFT(E2045,7)="SUBSOLO",-1,IF(LEFT(E2045,6)="TÉRREO",0,IFERROR(VALUE(LEFT(E2045,FIND("º",E2045)-1)),""))))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IF(E2046="","",IF(LEFT(E2046,7)="SUBSOLO",-1,IF(LEFT(E2046,6)="TÉRREO",0,IFERROR(VALUE(LEFT(E2046,FIND("º",E2046)-1)),""))))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IF(E2047="","",IF(LEFT(E2047,7)="SUBSOLO",-1,IF(LEFT(E2047,6)="TÉRREO",0,IFERROR(VALUE(LEFT(E2047,FIND("º",E2047)-1)),""))))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IF(E2048="","",IF(LEFT(E2048,7)="SUBSOLO",-1,IF(LEFT(E2048,6)="TÉRREO",0,IFERROR(VALUE(LEFT(E2048,FIND("º",E2048)-1)),""))))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IF(E2049="","",IF(LEFT(E2049,7)="SUBSOLO",-1,IF(LEFT(E2049,6)="TÉRREO",0,IFERROR(VALUE(LEFT(E2049,FIND("º",E2049)-1)),""))))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IF(E2050="","",IF(LEFT(E2050,7)="SUBSOLO",-1,IF(LEFT(E2050,6)="TÉRREO",0,IFERROR(VALUE(LEFT(E2050,FIND("º",E2050)-1)),""))))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IF(E2051="","",IF(LEFT(E2051,7)="SUBSOLO",-1,IF(LEFT(E2051,6)="TÉRREO",0,IFERROR(VALUE(LEFT(E2051,FIND("º",E2051)-1)),""))))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IF(E2052="","",IF(LEFT(E2052,7)="SUBSOLO",-1,IF(LEFT(E2052,6)="TÉRREO",0,IFERROR(VALUE(LEFT(E2052,FIND("º",E2052)-1)),""))))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IF(E2053="","",IF(LEFT(E2053,7)="SUBSOLO",-1,IF(LEFT(E2053,6)="TÉRREO",0,IFERROR(VALUE(LEFT(E2053,FIND("º",E2053)-1)),""))))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IF(E2054="","",IF(LEFT(E2054,7)="SUBSOLO",-1,IF(LEFT(E2054,6)="TÉRREO",0,IFERROR(VALUE(LEFT(E2054,FIND("º",E2054)-1)),""))))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IF(E2055="","",IF(LEFT(E2055,7)="SUBSOLO",-1,IF(LEFT(E2055,6)="TÉRREO",0,IFERROR(VALUE(LEFT(E2055,FIND("º",E2055)-1)),""))))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IF(E2056="","",IF(LEFT(E2056,7)="SUBSOLO",-1,IF(LEFT(E2056,6)="TÉRREO",0,IFERROR(VALUE(LEFT(E2056,FIND("º",E2056)-1)),""))))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IF(E2057="","",IF(LEFT(E2057,7)="SUBSOLO",-1,IF(LEFT(E2057,6)="TÉRREO",0,IFERROR(VALUE(LEFT(E2057,FIND("º",E2057)-1)),""))))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IF(E2058="","",IF(LEFT(E2058,7)="SUBSOLO",-1,IF(LEFT(E2058,6)="TÉRREO",0,IFERROR(VALUE(LEFT(E2058,FIND("º",E2058)-1)),""))))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IF(E2059="","",IF(LEFT(E2059,7)="SUBSOLO",-1,IF(LEFT(E2059,6)="TÉRREO",0,IFERROR(VALUE(LEFT(E2059,FIND("º",E2059)-1)),""))))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IF(E2060="","",IF(LEFT(E2060,7)="SUBSOLO",-1,IF(LEFT(E2060,6)="TÉRREO",0,IFERROR(VALUE(LEFT(E2060,FIND("º",E2060)-1)),""))))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IF(E2061="","",IF(LEFT(E2061,7)="SUBSOLO",-1,IF(LEFT(E2061,6)="TÉRREO",0,IFERROR(VALUE(LEFT(E2061,FIND("º",E2061)-1)),""))))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IF(E2062="","",IF(LEFT(E2062,7)="SUBSOLO",-1,IF(LEFT(E2062,6)="TÉRREO",0,IFERROR(VALUE(LEFT(E2062,FIND("º",E2062)-1)),""))))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IF(E2063="","",IF(LEFT(E2063,7)="SUBSOLO",-1,IF(LEFT(E2063,6)="TÉRREO",0,IFERROR(VALUE(LEFT(E2063,FIND("º",E2063)-1)),""))))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IF(E2064="","",IF(LEFT(E2064,7)="SUBSOLO",-1,IF(LEFT(E2064,6)="TÉRREO",0,IFERROR(VALUE(LEFT(E2064,FIND("º",E2064)-1)),""))))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IF(E2065="","",IF(LEFT(E2065,7)="SUBSOLO",-1,IF(LEFT(E2065,6)="TÉRREO",0,IFERROR(VALUE(LEFT(E2065,FIND("º",E2065)-1)),""))))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IF(E2066="","",IF(LEFT(E2066,7)="SUBSOLO",-1,IF(LEFT(E2066,6)="TÉRREO",0,IFERROR(VALUE(LEFT(E2066,FIND("º",E2066)-1)),""))))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IF(E2067="","",IF(LEFT(E2067,7)="SUBSOLO",-1,IF(LEFT(E2067,6)="TÉRREO",0,IFERROR(VALUE(LEFT(E2067,FIND("º",E2067)-1)),""))))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IF(E2068="","",IF(LEFT(E2068,7)="SUBSOLO",-1,IF(LEFT(E2068,6)="TÉRREO",0,IFERROR(VALUE(LEFT(E2068,FIND("º",E2068)-1)),""))))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IF(E2069="","",IF(LEFT(E2069,7)="SUBSOLO",-1,IF(LEFT(E2069,6)="TÉRREO",0,IFERROR(VALUE(LEFT(E2069,FIND("º",E2069)-1)),""))))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IF(E2070="","",IF(LEFT(E2070,7)="SUBSOLO",-1,IF(LEFT(E2070,6)="TÉRREO",0,IFERROR(VALUE(LEFT(E2070,FIND("º",E2070)-1)),""))))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IF(E2071="","",IF(LEFT(E2071,7)="SUBSOLO",-1,IF(LEFT(E2071,6)="TÉRREO",0,IFERROR(VALUE(LEFT(E2071,FIND("º",E2071)-1)),""))))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IF(E2072="","",IF(LEFT(E2072,7)="SUBSOLO",-1,IF(LEFT(E2072,6)="TÉRREO",0,IFERROR(VALUE(LEFT(E2072,FIND("º",E2072)-1)),""))))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IF(E2073="","",IF(LEFT(E2073,7)="SUBSOLO",-1,IF(LEFT(E2073,6)="TÉRREO",0,IFERROR(VALUE(LEFT(E2073,FIND("º",E2073)-1)),""))))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IF(E2074="","",IF(LEFT(E2074,7)="SUBSOLO",-1,IF(LEFT(E2074,6)="TÉRREO",0,IFERROR(VALUE(LEFT(E2074,FIND("º",E2074)-1)),""))))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IF(E2075="","",IF(LEFT(E2075,7)="SUBSOLO",-1,IF(LEFT(E2075,6)="TÉRREO",0,IFERROR(VALUE(LEFT(E2075,FIND("º",E2075)-1)),""))))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IF(E2076="","",IF(LEFT(E2076,7)="SUBSOLO",-1,IF(LEFT(E2076,6)="TÉRREO",0,IFERROR(VALUE(LEFT(E2076,FIND("º",E2076)-1)),""))))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IF(E2077="","",IF(LEFT(E2077,7)="SUBSOLO",-1,IF(LEFT(E2077,6)="TÉRREO",0,IFERROR(VALUE(LEFT(E2077,FIND("º",E2077)-1)),""))))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IF(E2078="","",IF(LEFT(E2078,7)="SUBSOLO",-1,IF(LEFT(E2078,6)="TÉRREO",0,IFERROR(VALUE(LEFT(E2078,FIND("º",E2078)-1)),""))))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IF(E2079="","",IF(LEFT(E2079,7)="SUBSOLO",-1,IF(LEFT(E2079,6)="TÉRREO",0,IFERROR(VALUE(LEFT(E2079,FIND("º",E2079)-1)),""))))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IF(E2080="","",IF(LEFT(E2080,7)="SUBSOLO",-1,IF(LEFT(E2080,6)="TÉRREO",0,IFERROR(VALUE(LEFT(E2080,FIND("º",E2080)-1)),""))))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IF(E2081="","",IF(LEFT(E2081,7)="SUBSOLO",-1,IF(LEFT(E2081,6)="TÉRREO",0,IFERROR(VALUE(LEFT(E2081,FIND("º",E2081)-1)),""))))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IF(E2082="","",IF(LEFT(E2082,7)="SUBSOLO",-1,IF(LEFT(E2082,6)="TÉRREO",0,IFERROR(VALUE(LEFT(E2082,FIND("º",E2082)-1)),""))))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IF(E2083="","",IF(LEFT(E2083,7)="SUBSOLO",-1,IF(LEFT(E2083,6)="TÉRREO",0,IFERROR(VALUE(LEFT(E2083,FIND("º",E2083)-1)),""))))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IF(E2084="","",IF(LEFT(E2084,7)="SUBSOLO",-1,IF(LEFT(E2084,6)="TÉRREO",0,IFERROR(VALUE(LEFT(E2084,FIND("º",E2084)-1)),""))))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IF(E2085="","",IF(LEFT(E2085,7)="SUBSOLO",-1,IF(LEFT(E2085,6)="TÉRREO",0,IFERROR(VALUE(LEFT(E2085,FIND("º",E2085)-1)),""))))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IF(E2086="","",IF(LEFT(E2086,7)="SUBSOLO",-1,IF(LEFT(E2086,6)="TÉRREO",0,IFERROR(VALUE(LEFT(E2086,FIND("º",E2086)-1)),""))))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IF(E2087="","",IF(LEFT(E2087,7)="SUBSOLO",-1,IF(LEFT(E2087,6)="TÉRREO",0,IFERROR(VALUE(LEFT(E2087,FIND("º",E2087)-1)),""))))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IF(E2088="","",IF(LEFT(E2088,7)="SUBSOLO",-1,IF(LEFT(E2088,6)="TÉRREO",0,IFERROR(VALUE(LEFT(E2088,FIND("º",E2088)-1)),""))))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IF(E2089="","",IF(LEFT(E2089,7)="SUBSOLO",-1,IF(LEFT(E2089,6)="TÉRREO",0,IFERROR(VALUE(LEFT(E2089,FIND("º",E2089)-1)),""))))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IF(E2090="","",IF(LEFT(E2090,7)="SUBSOLO",-1,IF(LEFT(E2090,6)="TÉRREO",0,IFERROR(VALUE(LEFT(E2090,FIND("º",E2090)-1)),""))))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IF(E2091="","",IF(LEFT(E2091,7)="SUBSOLO",-1,IF(LEFT(E2091,6)="TÉRREO",0,IFERROR(VALUE(LEFT(E2091,FIND("º",E2091)-1)),""))))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IF(E2092="","",IF(LEFT(E2092,7)="SUBSOLO",-1,IF(LEFT(E2092,6)="TÉRREO",0,IFERROR(VALUE(LEFT(E2092,FIND("º",E2092)-1)),""))))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IF(E2093="","",IF(LEFT(E2093,7)="SUBSOLO",-1,IF(LEFT(E2093,6)="TÉRREO",0,IFERROR(VALUE(LEFT(E2093,FIND("º",E2093)-1)),""))))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IF(E2094="","",IF(LEFT(E2094,7)="SUBSOLO",-1,IF(LEFT(E2094,6)="TÉRREO",0,IFERROR(VALUE(LEFT(E2094,FIND("º",E2094)-1)),""))))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IF(E2095="","",IF(LEFT(E2095,7)="SUBSOLO",-1,IF(LEFT(E2095,6)="TÉRREO",0,IFERROR(VALUE(LEFT(E2095,FIND("º",E2095)-1)),""))))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IF(E2096="","",IF(LEFT(E2096,7)="SUBSOLO",-1,IF(LEFT(E2096,6)="TÉRREO",0,IFERROR(VALUE(LEFT(E2096,FIND("º",E2096)-1)),""))))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IF(E2097="","",IF(LEFT(E2097,7)="SUBSOLO",-1,IF(LEFT(E2097,6)="TÉRREO",0,IFERROR(VALUE(LEFT(E2097,FIND("º",E2097)-1)),""))))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IF(E2098="","",IF(LEFT(E2098,7)="SUBSOLO",-1,IF(LEFT(E2098,6)="TÉRREO",0,IFERROR(VALUE(LEFT(E2098,FIND("º",E2098)-1)),""))))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IF(E2099="","",IF(LEFT(E2099,7)="SUBSOLO",-1,IF(LEFT(E2099,6)="TÉRREO",0,IFERROR(VALUE(LEFT(E2099,FIND("º",E2099)-1)),""))))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IF(E2100="","",IF(LEFT(E2100,7)="SUBSOLO",-1,IF(LEFT(E2100,6)="TÉRREO",0,IFERROR(VALUE(LEFT(E2100,FIND("º",E2100)-1)),""))))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IF(E2101="","",IF(LEFT(E2101,7)="SUBSOLO",-1,IF(LEFT(E2101,6)="TÉRREO",0,IFERROR(VALUE(LEFT(E2101,FIND("º",E2101)-1)),""))))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IF(E2102="","",IF(LEFT(E2102,7)="SUBSOLO",-1,IF(LEFT(E2102,6)="TÉRREO",0,IFERROR(VALUE(LEFT(E2102,FIND("º",E2102)-1)),""))))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IF(E2103="","",IF(LEFT(E2103,7)="SUBSOLO",-1,IF(LEFT(E2103,6)="TÉRREO",0,IFERROR(VALUE(LEFT(E2103,FIND("º",E2103)-1)),""))))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IF(E2104="","",IF(LEFT(E2104,7)="SUBSOLO",-1,IF(LEFT(E2104,6)="TÉRREO",0,IFERROR(VALUE(LEFT(E2104,FIND("º",E2104)-1)),""))))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IF(E2105="","",IF(LEFT(E2105,7)="SUBSOLO",-1,IF(LEFT(E2105,6)="TÉRREO",0,IFERROR(VALUE(LEFT(E2105,FIND("º",E2105)-1)),""))))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IF(E2106="","",IF(LEFT(E2106,7)="SUBSOLO",-1,IF(LEFT(E2106,6)="TÉRREO",0,IFERROR(VALUE(LEFT(E2106,FIND("º",E2106)-1)),""))))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IF(E2107="","",IF(LEFT(E2107,7)="SUBSOLO",-1,IF(LEFT(E2107,6)="TÉRREO",0,IFERROR(VALUE(LEFT(E2107,FIND("º",E2107)-1)),""))))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IF(E2108="","",IF(LEFT(E2108,7)="SUBSOLO",-1,IF(LEFT(E2108,6)="TÉRREO",0,IFERROR(VALUE(LEFT(E2108,FIND("º",E2108)-1)),""))))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IF(E2109="","",IF(LEFT(E2109,7)="SUBSOLO",-1,IF(LEFT(E2109,6)="TÉRREO",0,IFERROR(VALUE(LEFT(E2109,FIND("º",E2109)-1)),""))))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IF(E2110="","",IF(LEFT(E2110,7)="SUBSOLO",-1,IF(LEFT(E2110,6)="TÉRREO",0,IFERROR(VALUE(LEFT(E2110,FIND("º",E2110)-1)),""))))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IF(E2111="","",IF(LEFT(E2111,7)="SUBSOLO",-1,IF(LEFT(E2111,6)="TÉRREO",0,IFERROR(VALUE(LEFT(E2111,FIND("º",E2111)-1)),""))))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IF(E2112="","",IF(LEFT(E2112,7)="SUBSOLO",-1,IF(LEFT(E2112,6)="TÉRREO",0,IFERROR(VALUE(LEFT(E2112,FIND("º",E2112)-1)),""))))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IF(E2113="","",IF(LEFT(E2113,7)="SUBSOLO",-1,IF(LEFT(E2113,6)="TÉRREO",0,IFERROR(VALUE(LEFT(E2113,FIND("º",E2113)-1)),""))))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IF(E2114="","",IF(LEFT(E2114,7)="SUBSOLO",-1,IF(LEFT(E2114,6)="TÉRREO",0,IFERROR(VALUE(LEFT(E2114,FIND("º",E2114)-1)),""))))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IF(E2115="","",IF(LEFT(E2115,7)="SUBSOLO",-1,IF(LEFT(E2115,6)="TÉRREO",0,IFERROR(VALUE(LEFT(E2115,FIND("º",E2115)-1)),""))))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IF(E2116="","",IF(LEFT(E2116,7)="SUBSOLO",-1,IF(LEFT(E2116,6)="TÉRREO",0,IFERROR(VALUE(LEFT(E2116,FIND("º",E2116)-1)),""))))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IF(E2117="","",IF(LEFT(E2117,7)="SUBSOLO",-1,IF(LEFT(E2117,6)="TÉRREO",0,IFERROR(VALUE(LEFT(E2117,FIND("º",E2117)-1)),""))))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IF(E2118="","",IF(LEFT(E2118,7)="SUBSOLO",-1,IF(LEFT(E2118,6)="TÉRREO",0,IFERROR(VALUE(LEFT(E2118,FIND("º",E2118)-1)),""))))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IF(E2119="","",IF(LEFT(E2119,7)="SUBSOLO",-1,IF(LEFT(E2119,6)="TÉRREO",0,IFERROR(VALUE(LEFT(E2119,FIND("º",E2119)-1)),""))))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IF(E2120="","",IF(LEFT(E2120,7)="SUBSOLO",-1,IF(LEFT(E2120,6)="TÉRREO",0,IFERROR(VALUE(LEFT(E2120,FIND("º",E2120)-1)),""))))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IF(E2121="","",IF(LEFT(E2121,7)="SUBSOLO",-1,IF(LEFT(E2121,6)="TÉRREO",0,IFERROR(VALUE(LEFT(E2121,FIND("º",E2121)-1)),""))))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IF(E2122="","",IF(LEFT(E2122,7)="SUBSOLO",-1,IF(LEFT(E2122,6)="TÉRREO",0,IFERROR(VALUE(LEFT(E2122,FIND("º",E2122)-1)),""))))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IF(E2123="","",IF(LEFT(E2123,7)="SUBSOLO",-1,IF(LEFT(E2123,6)="TÉRREO",0,IFERROR(VALUE(LEFT(E2123,FIND("º",E2123)-1)),""))))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IF(E2124="","",IF(LEFT(E2124,7)="SUBSOLO",-1,IF(LEFT(E2124,6)="TÉRREO",0,IFERROR(VALUE(LEFT(E2124,FIND("º",E2124)-1)),""))))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IF(E2125="","",IF(LEFT(E2125,7)="SUBSOLO",-1,IF(LEFT(E2125,6)="TÉRREO",0,IFERROR(VALUE(LEFT(E2125,FIND("º",E2125)-1)),""))))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IF(E2126="","",IF(LEFT(E2126,7)="SUBSOLO",-1,IF(LEFT(E2126,6)="TÉRREO",0,IFERROR(VALUE(LEFT(E2126,FIND("º",E2126)-1)),""))))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IF(E2127="","",IF(LEFT(E2127,7)="SUBSOLO",-1,IF(LEFT(E2127,6)="TÉRREO",0,IFERROR(VALUE(LEFT(E2127,FIND("º",E2127)-1)),""))))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IF(E2128="","",IF(LEFT(E2128,7)="SUBSOLO",-1,IF(LEFT(E2128,6)="TÉRREO",0,IFERROR(VALUE(LEFT(E2128,FIND("º",E2128)-1)),""))))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IF(E2129="","",IF(LEFT(E2129,7)="SUBSOLO",-1,IF(LEFT(E2129,6)="TÉRREO",0,IFERROR(VALUE(LEFT(E2129,FIND("º",E2129)-1)),""))))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IF(E2130="","",IF(LEFT(E2130,7)="SUBSOLO",-1,IF(LEFT(E2130,6)="TÉRREO",0,IFERROR(VALUE(LEFT(E2130,FIND("º",E2130)-1)),""))))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IF(E2131="","",IF(LEFT(E2131,7)="SUBSOLO",-1,IF(LEFT(E2131,6)="TÉRREO",0,IFERROR(VALUE(LEFT(E2131,FIND("º",E2131)-1)),""))))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IF(E2132="","",IF(LEFT(E2132,7)="SUBSOLO",-1,IF(LEFT(E2132,6)="TÉRREO",0,IFERROR(VALUE(LEFT(E2132,FIND("º",E2132)-1)),""))))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IF(E2133="","",IF(LEFT(E2133,7)="SUBSOLO",-1,IF(LEFT(E2133,6)="TÉRREO",0,IFERROR(VALUE(LEFT(E2133,FIND("º",E2133)-1)),""))))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IF(E2134="","",IF(LEFT(E2134,7)="SUBSOLO",-1,IF(LEFT(E2134,6)="TÉRREO",0,IFERROR(VALUE(LEFT(E2134,FIND("º",E2134)-1)),""))))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IF(E2135="","",IF(LEFT(E2135,7)="SUBSOLO",-1,IF(LEFT(E2135,6)="TÉRREO",0,IFERROR(VALUE(LEFT(E2135,FIND("º",E2135)-1)),""))))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IF(E2136="","",IF(LEFT(E2136,7)="SUBSOLO",-1,IF(LEFT(E2136,6)="TÉRREO",0,IFERROR(VALUE(LEFT(E2136,FIND("º",E2136)-1)),""))))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IF(E2137="","",IF(LEFT(E2137,7)="SUBSOLO",-1,IF(LEFT(E2137,6)="TÉRREO",0,IFERROR(VALUE(LEFT(E2137,FIND("º",E2137)-1)),""))))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IF(E2138="","",IF(LEFT(E2138,7)="SUBSOLO",-1,IF(LEFT(E2138,6)="TÉRREO",0,IFERROR(VALUE(LEFT(E2138,FIND("º",E2138)-1)),""))))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IF(E2139="","",IF(LEFT(E2139,7)="SUBSOLO",-1,IF(LEFT(E2139,6)="TÉRREO",0,IFERROR(VALUE(LEFT(E2139,FIND("º",E2139)-1)),""))))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IF(E2140="","",IF(LEFT(E2140,7)="SUBSOLO",-1,IF(LEFT(E2140,6)="TÉRREO",0,IFERROR(VALUE(LEFT(E2140,FIND("º",E2140)-1)),""))))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IF(E2141="","",IF(LEFT(E2141,7)="SUBSOLO",-1,IF(LEFT(E2141,6)="TÉRREO",0,IFERROR(VALUE(LEFT(E2141,FIND("º",E2141)-1)),""))))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IF(E2142="","",IF(LEFT(E2142,7)="SUBSOLO",-1,IF(LEFT(E2142,6)="TÉRREO",0,IFERROR(VALUE(LEFT(E2142,FIND("º",E2142)-1)),""))))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IF(E2143="","",IF(LEFT(E2143,7)="SUBSOLO",-1,IF(LEFT(E2143,6)="TÉRREO",0,IFERROR(VALUE(LEFT(E2143,FIND("º",E2143)-1)),""))))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IF(E2144="","",IF(LEFT(E2144,7)="SUBSOLO",-1,IF(LEFT(E2144,6)="TÉRREO",0,IFERROR(VALUE(LEFT(E2144,FIND("º",E2144)-1)),""))))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IF(E2145="","",IF(LEFT(E2145,7)="SUBSOLO",-1,IF(LEFT(E2145,6)="TÉRREO",0,IFERROR(VALUE(LEFT(E2145,FIND("º",E2145)-1)),""))))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IF(E2146="","",IF(LEFT(E2146,7)="SUBSOLO",-1,IF(LEFT(E2146,6)="TÉRREO",0,IFERROR(VALUE(LEFT(E2146,FIND("º",E2146)-1)),""))))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IF(E2147="","",IF(LEFT(E2147,7)="SUBSOLO",-1,IF(LEFT(E2147,6)="TÉRREO",0,IFERROR(VALUE(LEFT(E2147,FIND("º",E2147)-1)),""))))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IF(E2148="","",IF(LEFT(E2148,7)="SUBSOLO",-1,IF(LEFT(E2148,6)="TÉRREO",0,IFERROR(VALUE(LEFT(E2148,FIND("º",E2148)-1)),""))))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IF(E2149="","",IF(LEFT(E2149,7)="SUBSOLO",-1,IF(LEFT(E2149,6)="TÉRREO",0,IFERROR(VALUE(LEFT(E2149,FIND("º",E2149)-1)),""))))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IF(E2150="","",IF(LEFT(E2150,7)="SUBSOLO",-1,IF(LEFT(E2150,6)="TÉRREO",0,IFERROR(VALUE(LEFT(E2150,FIND("º",E2150)-1)),""))))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IF(E2151="","",IF(LEFT(E2151,7)="SUBSOLO",-1,IF(LEFT(E2151,6)="TÉRREO",0,IFERROR(VALUE(LEFT(E2151,FIND("º",E2151)-1)),""))))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IF(E2152="","",IF(LEFT(E2152,7)="SUBSOLO",-1,IF(LEFT(E2152,6)="TÉRREO",0,IFERROR(VALUE(LEFT(E2152,FIND("º",E2152)-1)),""))))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IF(E2153="","",IF(LEFT(E2153,7)="SUBSOLO",-1,IF(LEFT(E2153,6)="TÉRREO",0,IFERROR(VALUE(LEFT(E2153,FIND("º",E2153)-1)),""))))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IF(E2154="","",IF(LEFT(E2154,7)="SUBSOLO",-1,IF(LEFT(E2154,6)="TÉRREO",0,IFERROR(VALUE(LEFT(E2154,FIND("º",E2154)-1)),""))))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IF(E2155="","",IF(LEFT(E2155,7)="SUBSOLO",-1,IF(LEFT(E2155,6)="TÉRREO",0,IFERROR(VALUE(LEFT(E2155,FIND("º",E2155)-1)),""))))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IF(E2156="","",IF(LEFT(E2156,7)="SUBSOLO",-1,IF(LEFT(E2156,6)="TÉRREO",0,IFERROR(VALUE(LEFT(E2156,FIND("º",E2156)-1)),""))))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IF(E2157="","",IF(LEFT(E2157,7)="SUBSOLO",-1,IF(LEFT(E2157,6)="TÉRREO",0,IFERROR(VALUE(LEFT(E2157,FIND("º",E2157)-1)),""))))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IF(E2158="","",IF(LEFT(E2158,7)="SUBSOLO",-1,IF(LEFT(E2158,6)="TÉRREO",0,IFERROR(VALUE(LEFT(E2158,FIND("º",E2158)-1)),""))))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IF(E2159="","",IF(LEFT(E2159,7)="SUBSOLO",-1,IF(LEFT(E2159,6)="TÉRREO",0,IFERROR(VALUE(LEFT(E2159,FIND("º",E2159)-1)),""))))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IF(E2160="","",IF(LEFT(E2160,7)="SUBSOLO",-1,IF(LEFT(E2160,6)="TÉRREO",0,IFERROR(VALUE(LEFT(E2160,FIND("º",E2160)-1)),""))))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IF(E2161="","",IF(LEFT(E2161,7)="SUBSOLO",-1,IF(LEFT(E2161,6)="TÉRREO",0,IFERROR(VALUE(LEFT(E2161,FIND("º",E2161)-1)),""))))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IF(E2162="","",IF(LEFT(E2162,7)="SUBSOLO",-1,IF(LEFT(E2162,6)="TÉRREO",0,IFERROR(VALUE(LEFT(E2162,FIND("º",E2162)-1)),""))))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IF(E2163="","",IF(LEFT(E2163,7)="SUBSOLO",-1,IF(LEFT(E2163,6)="TÉRREO",0,IFERROR(VALUE(LEFT(E2163,FIND("º",E2163)-1)),""))))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IF(E2164="","",IF(LEFT(E2164,7)="SUBSOLO",-1,IF(LEFT(E2164,6)="TÉRREO",0,IFERROR(VALUE(LEFT(E2164,FIND("º",E2164)-1)),""))))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IF(E2165="","",IF(LEFT(E2165,7)="SUBSOLO",-1,IF(LEFT(E2165,6)="TÉRREO",0,IFERROR(VALUE(LEFT(E2165,FIND("º",E2165)-1)),""))))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IF(E2166="","",IF(LEFT(E2166,7)="SUBSOLO",-1,IF(LEFT(E2166,6)="TÉRREO",0,IFERROR(VALUE(LEFT(E2166,FIND("º",E2166)-1)),""))))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IF(E2167="","",IF(LEFT(E2167,7)="SUBSOLO",-1,IF(LEFT(E2167,6)="TÉRREO",0,IFERROR(VALUE(LEFT(E2167,FIND("º",E2167)-1)),""))))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IF(E2168="","",IF(LEFT(E2168,7)="SUBSOLO",-1,IF(LEFT(E2168,6)="TÉRREO",0,IFERROR(VALUE(LEFT(E2168,FIND("º",E2168)-1)),""))))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IF(E2169="","",IF(LEFT(E2169,7)="SUBSOLO",-1,IF(LEFT(E2169,6)="TÉRREO",0,IFERROR(VALUE(LEFT(E2169,FIND("º",E2169)-1)),""))))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IF(E2170="","",IF(LEFT(E2170,7)="SUBSOLO",-1,IF(LEFT(E2170,6)="TÉRREO",0,IFERROR(VALUE(LEFT(E2170,FIND("º",E2170)-1)),""))))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IF(E2171="","",IF(LEFT(E2171,7)="SUBSOLO",-1,IF(LEFT(E2171,6)="TÉRREO",0,IFERROR(VALUE(LEFT(E2171,FIND("º",E2171)-1)),""))))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IF(E2172="","",IF(LEFT(E2172,7)="SUBSOLO",-1,IF(LEFT(E2172,6)="TÉRREO",0,IFERROR(VALUE(LEFT(E2172,FIND("º",E2172)-1)),""))))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IF(E2173="","",IF(LEFT(E2173,7)="SUBSOLO",-1,IF(LEFT(E2173,6)="TÉRREO",0,IFERROR(VALUE(LEFT(E2173,FIND("º",E2173)-1)),""))))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IF(E2174="","",IF(LEFT(E2174,7)="SUBSOLO",-1,IF(LEFT(E2174,6)="TÉRREO",0,IFERROR(VALUE(LEFT(E2174,FIND("º",E2174)-1)),""))))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IF(E2175="","",IF(LEFT(E2175,7)="SUBSOLO",-1,IF(LEFT(E2175,6)="TÉRREO",0,IFERROR(VALUE(LEFT(E2175,FIND("º",E2175)-1)),""))))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IF(E2176="","",IF(LEFT(E2176,7)="SUBSOLO",-1,IF(LEFT(E2176,6)="TÉRREO",0,IFERROR(VALUE(LEFT(E2176,FIND("º",E2176)-1)),""))))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IF(E2177="","",IF(LEFT(E2177,7)="SUBSOLO",-1,IF(LEFT(E2177,6)="TÉRREO",0,IFERROR(VALUE(LEFT(E2177,FIND("º",E2177)-1)),""))))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IF(E2178="","",IF(LEFT(E2178,7)="SUBSOLO",-1,IF(LEFT(E2178,6)="TÉRREO",0,IFERROR(VALUE(LEFT(E2178,FIND("º",E2178)-1)),""))))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IF(E2179="","",IF(LEFT(E2179,7)="SUBSOLO",-1,IF(LEFT(E2179,6)="TÉRREO",0,IFERROR(VALUE(LEFT(E2179,FIND("º",E2179)-1)),""))))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IF(E2180="","",IF(LEFT(E2180,7)="SUBSOLO",-1,IF(LEFT(E2180,6)="TÉRREO",0,IFERROR(VALUE(LEFT(E2180,FIND("º",E2180)-1)),""))))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IF(E2181="","",IF(LEFT(E2181,7)="SUBSOLO",-1,IF(LEFT(E2181,6)="TÉRREO",0,IFERROR(VALUE(LEFT(E2181,FIND("º",E2181)-1)),""))))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IF(E2182="","",IF(LEFT(E2182,7)="SUBSOLO",-1,IF(LEFT(E2182,6)="TÉRREO",0,IFERROR(VALUE(LEFT(E2182,FIND("º",E2182)-1)),""))))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IF(E2183="","",IF(LEFT(E2183,7)="SUBSOLO",-1,IF(LEFT(E2183,6)="TÉRREO",0,IFERROR(VALUE(LEFT(E2183,FIND("º",E2183)-1)),""))))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IF(E2184="","",IF(LEFT(E2184,7)="SUBSOLO",-1,IF(LEFT(E2184,6)="TÉRREO",0,IFERROR(VALUE(LEFT(E2184,FIND("º",E2184)-1)),""))))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IF(E2185="","",IF(LEFT(E2185,7)="SUBSOLO",-1,IF(LEFT(E2185,6)="TÉRREO",0,IFERROR(VALUE(LEFT(E2185,FIND("º",E2185)-1)),""))))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IF(E2186="","",IF(LEFT(E2186,7)="SUBSOLO",-1,IF(LEFT(E2186,6)="TÉRREO",0,IFERROR(VALUE(LEFT(E2186,FIND("º",E2186)-1)),""))))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IF(E2187="","",IF(LEFT(E2187,7)="SUBSOLO",-1,IF(LEFT(E2187,6)="TÉRREO",0,IFERROR(VALUE(LEFT(E2187,FIND("º",E2187)-1)),""))))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IF(E2188="","",IF(LEFT(E2188,7)="SUBSOLO",-1,IF(LEFT(E2188,6)="TÉRREO",0,IFERROR(VALUE(LEFT(E2188,FIND("º",E2188)-1)),""))))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IF(E2189="","",IF(LEFT(E2189,7)="SUBSOLO",-1,IF(LEFT(E2189,6)="TÉRREO",0,IFERROR(VALUE(LEFT(E2189,FIND("º",E2189)-1)),""))))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IF(E2190="","",IF(LEFT(E2190,7)="SUBSOLO",-1,IF(LEFT(E2190,6)="TÉRREO",0,IFERROR(VALUE(LEFT(E2190,FIND("º",E2190)-1)),""))))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IF(E2191="","",IF(LEFT(E2191,7)="SUBSOLO",-1,IF(LEFT(E2191,6)="TÉRREO",0,IFERROR(VALUE(LEFT(E2191,FIND("º",E2191)-1)),""))))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IF(E2192="","",IF(LEFT(E2192,7)="SUBSOLO",-1,IF(LEFT(E2192,6)="TÉRREO",0,IFERROR(VALUE(LEFT(E2192,FIND("º",E2192)-1)),""))))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IF(E2193="","",IF(LEFT(E2193,7)="SUBSOLO",-1,IF(LEFT(E2193,6)="TÉRREO",0,IFERROR(VALUE(LEFT(E2193,FIND("º",E2193)-1)),""))))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IF(E2194="","",IF(LEFT(E2194,7)="SUBSOLO",-1,IF(LEFT(E2194,6)="TÉRREO",0,IFERROR(VALUE(LEFT(E2194,FIND("º",E2194)-1)),""))))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IF(E2195="","",IF(LEFT(E2195,7)="SUBSOLO",-1,IF(LEFT(E2195,6)="TÉRREO",0,IFERROR(VALUE(LEFT(E2195,FIND("º",E2195)-1)),""))))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IF(E2196="","",IF(LEFT(E2196,7)="SUBSOLO",-1,IF(LEFT(E2196,6)="TÉRREO",0,IFERROR(VALUE(LEFT(E2196,FIND("º",E2196)-1)),""))))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IF(E2197="","",IF(LEFT(E2197,7)="SUBSOLO",-1,IF(LEFT(E2197,6)="TÉRREO",0,IFERROR(VALUE(LEFT(E2197,FIND("º",E2197)-1)),""))))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IF(E2198="","",IF(LEFT(E2198,7)="SUBSOLO",-1,IF(LEFT(E2198,6)="TÉRREO",0,IFERROR(VALUE(LEFT(E2198,FIND("º",E2198)-1)),""))))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IF(E2199="","",IF(LEFT(E2199,7)="SUBSOLO",-1,IF(LEFT(E2199,6)="TÉRREO",0,IFERROR(VALUE(LEFT(E2199,FIND("º",E2199)-1)),""))))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IF(E2200="","",IF(LEFT(E2200,7)="SUBSOLO",-1,IF(LEFT(E2200,6)="TÉRREO",0,IFERROR(VALUE(LEFT(E2200,FIND("º",E2200)-1)),""))))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IF(E2201="","",IF(LEFT(E2201,7)="SUBSOLO",-1,IF(LEFT(E2201,6)="TÉRREO",0,IFERROR(VALUE(LEFT(E2201,FIND("º",E2201)-1)),""))))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IF(E2202="","",IF(LEFT(E2202,7)="SUBSOLO",-1,IF(LEFT(E2202,6)="TÉRREO",0,IFERROR(VALUE(LEFT(E2202,FIND("º",E2202)-1)),""))))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IF(E2203="","",IF(LEFT(E2203,7)="SUBSOLO",-1,IF(LEFT(E2203,6)="TÉRREO",0,IFERROR(VALUE(LEFT(E2203,FIND("º",E2203)-1)),""))))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IF(E2204="","",IF(LEFT(E2204,7)="SUBSOLO",-1,IF(LEFT(E2204,6)="TÉRREO",0,IFERROR(VALUE(LEFT(E2204,FIND("º",E2204)-1)),""))))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IF(E2205="","",IF(LEFT(E2205,7)="SUBSOLO",-1,IF(LEFT(E2205,6)="TÉRREO",0,IFERROR(VALUE(LEFT(E2205,FIND("º",E2205)-1)),""))))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IF(E2206="","",IF(LEFT(E2206,7)="SUBSOLO",-1,IF(LEFT(E2206,6)="TÉRREO",0,IFERROR(VALUE(LEFT(E2206,FIND("º",E2206)-1)),""))))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IF(E2207="","",IF(LEFT(E2207,7)="SUBSOLO",-1,IF(LEFT(E2207,6)="TÉRREO",0,IFERROR(VALUE(LEFT(E2207,FIND("º",E2207)-1)),""))))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IF(E2208="","",IF(LEFT(E2208,7)="SUBSOLO",-1,IF(LEFT(E2208,6)="TÉRREO",0,IFERROR(VALUE(LEFT(E2208,FIND("º",E2208)-1)),""))))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IF(E2209="","",IF(LEFT(E2209,7)="SUBSOLO",-1,IF(LEFT(E2209,6)="TÉRREO",0,IFERROR(VALUE(LEFT(E2209,FIND("º",E2209)-1)),""))))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IF(E2210="","",IF(LEFT(E2210,7)="SUBSOLO",-1,IF(LEFT(E2210,6)="TÉRREO",0,IFERROR(VALUE(LEFT(E2210,FIND("º",E2210)-1)),""))))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IF(E2211="","",IF(LEFT(E2211,7)="SUBSOLO",-1,IF(LEFT(E2211,6)="TÉRREO",0,IFERROR(VALUE(LEFT(E2211,FIND("º",E2211)-1)),""))))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IF(E2212="","",IF(LEFT(E2212,7)="SUBSOLO",-1,IF(LEFT(E2212,6)="TÉRREO",0,IFERROR(VALUE(LEFT(E2212,FIND("º",E2212)-1)),""))))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IF(E2213="","",IF(LEFT(E2213,7)="SUBSOLO",-1,IF(LEFT(E2213,6)="TÉRREO",0,IFERROR(VALUE(LEFT(E2213,FIND("º",E2213)-1)),""))))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IF(E2214="","",IF(LEFT(E2214,7)="SUBSOLO",-1,IF(LEFT(E2214,6)="TÉRREO",0,IFERROR(VALUE(LEFT(E2214,FIND("º",E2214)-1)),""))))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IF(E2215="","",IF(LEFT(E2215,7)="SUBSOLO",-1,IF(LEFT(E2215,6)="TÉRREO",0,IFERROR(VALUE(LEFT(E2215,FIND("º",E2215)-1)),""))))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IF(E2216="","",IF(LEFT(E2216,7)="SUBSOLO",-1,IF(LEFT(E2216,6)="TÉRREO",0,IFERROR(VALUE(LEFT(E2216,FIND("º",E2216)-1)),""))))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IF(E2217="","",IF(LEFT(E2217,7)="SUBSOLO",-1,IF(LEFT(E2217,6)="TÉRREO",0,IFERROR(VALUE(LEFT(E2217,FIND("º",E2217)-1)),""))))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IF(E2218="","",IF(LEFT(E2218,7)="SUBSOLO",-1,IF(LEFT(E2218,6)="TÉRREO",0,IFERROR(VALUE(LEFT(E2218,FIND("º",E2218)-1)),""))))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IF(E2219="","",IF(LEFT(E2219,7)="SUBSOLO",-1,IF(LEFT(E2219,6)="TÉRREO",0,IFERROR(VALUE(LEFT(E2219,FIND("º",E2219)-1)),""))))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IF(E2220="","",IF(LEFT(E2220,7)="SUBSOLO",-1,IF(LEFT(E2220,6)="TÉRREO",0,IFERROR(VALUE(LEFT(E2220,FIND("º",E2220)-1)),""))))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IF(E2221="","",IF(LEFT(E2221,7)="SUBSOLO",-1,IF(LEFT(E2221,6)="TÉRREO",0,IFERROR(VALUE(LEFT(E2221,FIND("º",E2221)-1)),""))))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IF(E2222="","",IF(LEFT(E2222,7)="SUBSOLO",-1,IF(LEFT(E2222,6)="TÉRREO",0,IFERROR(VALUE(LEFT(E2222,FIND("º",E2222)-1)),""))))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IF(E2223="","",IF(LEFT(E2223,7)="SUBSOLO",-1,IF(LEFT(E2223,6)="TÉRREO",0,IFERROR(VALUE(LEFT(E2223,FIND("º",E2223)-1)),""))))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IF(E2224="","",IF(LEFT(E2224,7)="SUBSOLO",-1,IF(LEFT(E2224,6)="TÉRREO",0,IFERROR(VALUE(LEFT(E2224,FIND("º",E2224)-1)),""))))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IF(E2225="","",IF(LEFT(E2225,7)="SUBSOLO",-1,IF(LEFT(E2225,6)="TÉRREO",0,IFERROR(VALUE(LEFT(E2225,FIND("º",E2225)-1)),""))))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IF(E2226="","",IF(LEFT(E2226,7)="SUBSOLO",-1,IF(LEFT(E2226,6)="TÉRREO",0,IFERROR(VALUE(LEFT(E2226,FIND("º",E2226)-1)),""))))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IF(E2227="","",IF(LEFT(E2227,7)="SUBSOLO",-1,IF(LEFT(E2227,6)="TÉRREO",0,IFERROR(VALUE(LEFT(E2227,FIND("º",E2227)-1)),""))))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IF(E2228="","",IF(LEFT(E2228,7)="SUBSOLO",-1,IF(LEFT(E2228,6)="TÉRREO",0,IFERROR(VALUE(LEFT(E2228,FIND("º",E2228)-1)),""))))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IF(E2229="","",IF(LEFT(E2229,7)="SUBSOLO",-1,IF(LEFT(E2229,6)="TÉRREO",0,IFERROR(VALUE(LEFT(E2229,FIND("º",E2229)-1)),""))))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IF(E2230="","",IF(LEFT(E2230,7)="SUBSOLO",-1,IF(LEFT(E2230,6)="TÉRREO",0,IFERROR(VALUE(LEFT(E2230,FIND("º",E2230)-1)),""))))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IF(E2231="","",IF(LEFT(E2231,7)="SUBSOLO",-1,IF(LEFT(E2231,6)="TÉRREO",0,IFERROR(VALUE(LEFT(E2231,FIND("º",E2231)-1)),""))))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IF(E2232="","",IF(LEFT(E2232,7)="SUBSOLO",-1,IF(LEFT(E2232,6)="TÉRREO",0,IFERROR(VALUE(LEFT(E2232,FIND("º",E2232)-1)),""))))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IF(E2233="","",IF(LEFT(E2233,7)="SUBSOLO",-1,IF(LEFT(E2233,6)="TÉRREO",0,IFERROR(VALUE(LEFT(E2233,FIND("º",E2233)-1)),""))))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IF(E2234="","",IF(LEFT(E2234,7)="SUBSOLO",-1,IF(LEFT(E2234,6)="TÉRREO",0,IFERROR(VALUE(LEFT(E2234,FIND("º",E2234)-1)),""))))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IF(E2235="","",IF(LEFT(E2235,7)="SUBSOLO",-1,IF(LEFT(E2235,6)="TÉRREO",0,IFERROR(VALUE(LEFT(E2235,FIND("º",E2235)-1)),""))))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IF(E2236="","",IF(LEFT(E2236,7)="SUBSOLO",-1,IF(LEFT(E2236,6)="TÉRREO",0,IFERROR(VALUE(LEFT(E2236,FIND("º",E2236)-1)),""))))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IF(E2237="","",IF(LEFT(E2237,7)="SUBSOLO",-1,IF(LEFT(E2237,6)="TÉRREO",0,IFERROR(VALUE(LEFT(E2237,FIND("º",E2237)-1)),""))))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IF(E2238="","",IF(LEFT(E2238,7)="SUBSOLO",-1,IF(LEFT(E2238,6)="TÉRREO",0,IFERROR(VALUE(LEFT(E2238,FIND("º",E2238)-1)),""))))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IF(E2239="","",IF(LEFT(E2239,7)="SUBSOLO",-1,IF(LEFT(E2239,6)="TÉRREO",0,IFERROR(VALUE(LEFT(E2239,FIND("º",E2239)-1)),""))))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IF(E2240="","",IF(LEFT(E2240,7)="SUBSOLO",-1,IF(LEFT(E2240,6)="TÉRREO",0,IFERROR(VALUE(LEFT(E2240,FIND("º",E2240)-1)),""))))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IF(E2241="","",IF(LEFT(E2241,7)="SUBSOLO",-1,IF(LEFT(E2241,6)="TÉRREO",0,IFERROR(VALUE(LEFT(E2241,FIND("º",E2241)-1)),""))))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IF(E2242="","",IF(LEFT(E2242,7)="SUBSOLO",-1,IF(LEFT(E2242,6)="TÉRREO",0,IFERROR(VALUE(LEFT(E2242,FIND("º",E2242)-1)),""))))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IF(E2243="","",IF(LEFT(E2243,7)="SUBSOLO",-1,IF(LEFT(E2243,6)="TÉRREO",0,IFERROR(VALUE(LEFT(E2243,FIND("º",E2243)-1)),""))))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IF(E2244="","",IF(LEFT(E2244,7)="SUBSOLO",-1,IF(LEFT(E2244,6)="TÉRREO",0,IFERROR(VALUE(LEFT(E2244,FIND("º",E2244)-1)),""))))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IF(E2245="","",IF(LEFT(E2245,7)="SUBSOLO",-1,IF(LEFT(E2245,6)="TÉRREO",0,IFERROR(VALUE(LEFT(E2245,FIND("º",E2245)-1)),""))))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IF(E2246="","",IF(LEFT(E2246,7)="SUBSOLO",-1,IF(LEFT(E2246,6)="TÉRREO",0,IFERROR(VALUE(LEFT(E2246,FIND("º",E2246)-1)),""))))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IF(E2247="","",IF(LEFT(E2247,7)="SUBSOLO",-1,IF(LEFT(E2247,6)="TÉRREO",0,IFERROR(VALUE(LEFT(E2247,FIND("º",E2247)-1)),""))))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IF(E2248="","",IF(LEFT(E2248,7)="SUBSOLO",-1,IF(LEFT(E2248,6)="TÉRREO",0,IFERROR(VALUE(LEFT(E2248,FIND("º",E2248)-1)),""))))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IF(E2249="","",IF(LEFT(E2249,7)="SUBSOLO",-1,IF(LEFT(E2249,6)="TÉRREO",0,IFERROR(VALUE(LEFT(E2249,FIND("º",E2249)-1)),""))))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IF(E2250="","",IF(LEFT(E2250,7)="SUBSOLO",-1,IF(LEFT(E2250,6)="TÉRREO",0,IFERROR(VALUE(LEFT(E2250,FIND("º",E2250)-1)),""))))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IF(E2251="","",IF(LEFT(E2251,7)="SUBSOLO",-1,IF(LEFT(E2251,6)="TÉRREO",0,IFERROR(VALUE(LEFT(E2251,FIND("º",E2251)-1)),""))))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IF(E2252="","",IF(LEFT(E2252,7)="SUBSOLO",-1,IF(LEFT(E2252,6)="TÉRREO",0,IFERROR(VALUE(LEFT(E2252,FIND("º",E2252)-1)),""))))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IF(E2253="","",IF(LEFT(E2253,7)="SUBSOLO",-1,IF(LEFT(E2253,6)="TÉRREO",0,IFERROR(VALUE(LEFT(E2253,FIND("º",E2253)-1)),""))))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IF(E2254="","",IF(LEFT(E2254,7)="SUBSOLO",-1,IF(LEFT(E2254,6)="TÉRREO",0,IFERROR(VALUE(LEFT(E2254,FIND("º",E2254)-1)),""))))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IF(E2255="","",IF(LEFT(E2255,7)="SUBSOLO",-1,IF(LEFT(E2255,6)="TÉRREO",0,IFERROR(VALUE(LEFT(E2255,FIND("º",E2255)-1)),""))))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IF(E2256="","",IF(LEFT(E2256,7)="SUBSOLO",-1,IF(LEFT(E2256,6)="TÉRREO",0,IFERROR(VALUE(LEFT(E2256,FIND("º",E2256)-1)),""))))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IF(E2257="","",IF(LEFT(E2257,7)="SUBSOLO",-1,IF(LEFT(E2257,6)="TÉRREO",0,IFERROR(VALUE(LEFT(E2257,FIND("º",E2257)-1)),""))))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IF(E2258="","",IF(LEFT(E2258,7)="SUBSOLO",-1,IF(LEFT(E2258,6)="TÉRREO",0,IFERROR(VALUE(LEFT(E2258,FIND("º",E2258)-1)),""))))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IF(E2259="","",IF(LEFT(E2259,7)="SUBSOLO",-1,IF(LEFT(E2259,6)="TÉRREO",0,IFERROR(VALUE(LEFT(E2259,FIND("º",E2259)-1)),""))))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IF(E2260="","",IF(LEFT(E2260,7)="SUBSOLO",-1,IF(LEFT(E2260,6)="TÉRREO",0,IFERROR(VALUE(LEFT(E2260,FIND("º",E2260)-1)),""))))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IF(E2261="","",IF(LEFT(E2261,7)="SUBSOLO",-1,IF(LEFT(E2261,6)="TÉRREO",0,IFERROR(VALUE(LEFT(E2261,FIND("º",E2261)-1)),""))))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IF(E2262="","",IF(LEFT(E2262,7)="SUBSOLO",-1,IF(LEFT(E2262,6)="TÉRREO",0,IFERROR(VALUE(LEFT(E2262,FIND("º",E2262)-1)),""))))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IF(E2263="","",IF(LEFT(E2263,7)="SUBSOLO",-1,IF(LEFT(E2263,6)="TÉRREO",0,IFERROR(VALUE(LEFT(E2263,FIND("º",E2263)-1)),""))))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IF(E2264="","",IF(LEFT(E2264,7)="SUBSOLO",-1,IF(LEFT(E2264,6)="TÉRREO",0,IFERROR(VALUE(LEFT(E2264,FIND("º",E2264)-1)),""))))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IF(E2265="","",IF(LEFT(E2265,7)="SUBSOLO",-1,IF(LEFT(E2265,6)="TÉRREO",0,IFERROR(VALUE(LEFT(E2265,FIND("º",E2265)-1)),""))))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IF(E2266="","",IF(LEFT(E2266,7)="SUBSOLO",-1,IF(LEFT(E2266,6)="TÉRREO",0,IFERROR(VALUE(LEFT(E2266,FIND("º",E2266)-1)),""))))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IF(E2267="","",IF(LEFT(E2267,7)="SUBSOLO",-1,IF(LEFT(E2267,6)="TÉRREO",0,IFERROR(VALUE(LEFT(E2267,FIND("º",E2267)-1)),""))))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IF(E2268="","",IF(LEFT(E2268,7)="SUBSOLO",-1,IF(LEFT(E2268,6)="TÉRREO",0,IFERROR(VALUE(LEFT(E2268,FIND("º",E2268)-1)),""))))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IF(E2269="","",IF(LEFT(E2269,7)="SUBSOLO",-1,IF(LEFT(E2269,6)="TÉRREO",0,IFERROR(VALUE(LEFT(E2269,FIND("º",E2269)-1)),""))))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IF(E2270="","",IF(LEFT(E2270,7)="SUBSOLO",-1,IF(LEFT(E2270,6)="TÉRREO",0,IFERROR(VALUE(LEFT(E2270,FIND("º",E2270)-1)),""))))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IF(E2271="","",IF(LEFT(E2271,7)="SUBSOLO",-1,IF(LEFT(E2271,6)="TÉRREO",0,IFERROR(VALUE(LEFT(E2271,FIND("º",E2271)-1)),""))))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IF(E2272="","",IF(LEFT(E2272,7)="SUBSOLO",-1,IF(LEFT(E2272,6)="TÉRREO",0,IFERROR(VALUE(LEFT(E2272,FIND("º",E2272)-1)),""))))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IF(E2273="","",IF(LEFT(E2273,7)="SUBSOLO",-1,IF(LEFT(E2273,6)="TÉRREO",0,IFERROR(VALUE(LEFT(E2273,FIND("º",E2273)-1)),""))))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IF(E2274="","",IF(LEFT(E2274,7)="SUBSOLO",-1,IF(LEFT(E2274,6)="TÉRREO",0,IFERROR(VALUE(LEFT(E2274,FIND("º",E2274)-1)),""))))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IF(E2275="","",IF(LEFT(E2275,7)="SUBSOLO",-1,IF(LEFT(E2275,6)="TÉRREO",0,IFERROR(VALUE(LEFT(E2275,FIND("º",E2275)-1)),""))))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IF(E2276="","",IF(LEFT(E2276,7)="SUBSOLO",-1,IF(LEFT(E2276,6)="TÉRREO",0,IFERROR(VALUE(LEFT(E2276,FIND("º",E2276)-1)),""))))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IF(E2277="","",IF(LEFT(E2277,7)="SUBSOLO",-1,IF(LEFT(E2277,6)="TÉRREO",0,IFERROR(VALUE(LEFT(E2277,FIND("º",E2277)-1)),""))))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IF(E2278="","",IF(LEFT(E2278,7)="SUBSOLO",-1,IF(LEFT(E2278,6)="TÉRREO",0,IFERROR(VALUE(LEFT(E2278,FIND("º",E2278)-1)),""))))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IF(E2279="","",IF(LEFT(E2279,7)="SUBSOLO",-1,IF(LEFT(E2279,6)="TÉRREO",0,IFERROR(VALUE(LEFT(E2279,FIND("º",E2279)-1)),""))))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IF(E2280="","",IF(LEFT(E2280,7)="SUBSOLO",-1,IF(LEFT(E2280,6)="TÉRREO",0,IFERROR(VALUE(LEFT(E2280,FIND("º",E2280)-1)),""))))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IF(E2281="","",IF(LEFT(E2281,7)="SUBSOLO",-1,IF(LEFT(E2281,6)="TÉRREO",0,IFERROR(VALUE(LEFT(E2281,FIND("º",E2281)-1)),""))))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IF(E2282="","",IF(LEFT(E2282,7)="SUBSOLO",-1,IF(LEFT(E2282,6)="TÉRREO",0,IFERROR(VALUE(LEFT(E2282,FIND("º",E2282)-1)),""))))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IF(E2283="","",IF(LEFT(E2283,7)="SUBSOLO",-1,IF(LEFT(E2283,6)="TÉRREO",0,IFERROR(VALUE(LEFT(E2283,FIND("º",E2283)-1)),""))))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IF(E2284="","",IF(LEFT(E2284,7)="SUBSOLO",-1,IF(LEFT(E2284,6)="TÉRREO",0,IFERROR(VALUE(LEFT(E2284,FIND("º",E2284)-1)),""))))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IF(E2285="","",IF(LEFT(E2285,7)="SUBSOLO",-1,IF(LEFT(E2285,6)="TÉRREO",0,IFERROR(VALUE(LEFT(E2285,FIND("º",E2285)-1)),""))))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IF(E2286="","",IF(LEFT(E2286,7)="SUBSOLO",-1,IF(LEFT(E2286,6)="TÉRREO",0,IFERROR(VALUE(LEFT(E2286,FIND("º",E2286)-1)),""))))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IF(E2287="","",IF(LEFT(E2287,7)="SUBSOLO",-1,IF(LEFT(E2287,6)="TÉRREO",0,IFERROR(VALUE(LEFT(E2287,FIND("º",E2287)-1)),""))))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IF(E2288="","",IF(LEFT(E2288,7)="SUBSOLO",-1,IF(LEFT(E2288,6)="TÉRREO",0,IFERROR(VALUE(LEFT(E2288,FIND("º",E2288)-1)),""))))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IF(E2289="","",IF(LEFT(E2289,7)="SUBSOLO",-1,IF(LEFT(E2289,6)="TÉRREO",0,IFERROR(VALUE(LEFT(E2289,FIND("º",E2289)-1)),""))))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IF(E2290="","",IF(LEFT(E2290,7)="SUBSOLO",-1,IF(LEFT(E2290,6)="TÉRREO",0,IFERROR(VALUE(LEFT(E2290,FIND("º",E2290)-1)),""))))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IF(E2291="","",IF(LEFT(E2291,7)="SUBSOLO",-1,IF(LEFT(E2291,6)="TÉRREO",0,IFERROR(VALUE(LEFT(E2291,FIND("º",E2291)-1)),""))))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IF(E2292="","",IF(LEFT(E2292,7)="SUBSOLO",-1,IF(LEFT(E2292,6)="TÉRREO",0,IFERROR(VALUE(LEFT(E2292,FIND("º",E2292)-1)),""))))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IF(E2293="","",IF(LEFT(E2293,7)="SUBSOLO",-1,IF(LEFT(E2293,6)="TÉRREO",0,IFERROR(VALUE(LEFT(E2293,FIND("º",E2293)-1)),""))))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IF(E2294="","",IF(LEFT(E2294,7)="SUBSOLO",-1,IF(LEFT(E2294,6)="TÉRREO",0,IFERROR(VALUE(LEFT(E2294,FIND("º",E2294)-1)),""))))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IF(E2295="","",IF(LEFT(E2295,7)="SUBSOLO",-1,IF(LEFT(E2295,6)="TÉRREO",0,IFERROR(VALUE(LEFT(E2295,FIND("º",E2295)-1)),""))))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IF(E2296="","",IF(LEFT(E2296,7)="SUBSOLO",-1,IF(LEFT(E2296,6)="TÉRREO",0,IFERROR(VALUE(LEFT(E2296,FIND("º",E2296)-1)),""))))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IF(E2297="","",IF(LEFT(E2297,7)="SUBSOLO",-1,IF(LEFT(E2297,6)="TÉRREO",0,IFERROR(VALUE(LEFT(E2297,FIND("º",E2297)-1)),""))))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IF(E2298="","",IF(LEFT(E2298,7)="SUBSOLO",-1,IF(LEFT(E2298,6)="TÉRREO",0,IFERROR(VALUE(LEFT(E2298,FIND("º",E2298)-1)),""))))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IF(E2299="","",IF(LEFT(E2299,7)="SUBSOLO",-1,IF(LEFT(E2299,6)="TÉRREO",0,IFERROR(VALUE(LEFT(E2299,FIND("º",E2299)-1)),""))))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IF(E2300="","",IF(LEFT(E2300,7)="SUBSOLO",-1,IF(LEFT(E2300,6)="TÉRREO",0,IFERROR(VALUE(LEFT(E2300,FIND("º",E2300)-1)),""))))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IF(E2301="","",IF(LEFT(E2301,7)="SUBSOLO",-1,IF(LEFT(E2301,6)="TÉRREO",0,IFERROR(VALUE(LEFT(E2301,FIND("º",E2301)-1)),""))))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IF(E2302="","",IF(LEFT(E2302,7)="SUBSOLO",-1,IF(LEFT(E2302,6)="TÉRREO",0,IFERROR(VALUE(LEFT(E2302,FIND("º",E2302)-1)),""))))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IF(E2303="","",IF(LEFT(E2303,7)="SUBSOLO",-1,IF(LEFT(E2303,6)="TÉRREO",0,IFERROR(VALUE(LEFT(E2303,FIND("º",E2303)-1)),""))))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IF(E2304="","",IF(LEFT(E2304,7)="SUBSOLO",-1,IF(LEFT(E2304,6)="TÉRREO",0,IFERROR(VALUE(LEFT(E2304,FIND("º",E2304)-1)),""))))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IF(E2305="","",IF(LEFT(E2305,7)="SUBSOLO",-1,IF(LEFT(E2305,6)="TÉRREO",0,IFERROR(VALUE(LEFT(E2305,FIND("º",E2305)-1)),""))))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IF(E2306="","",IF(LEFT(E2306,7)="SUBSOLO",-1,IF(LEFT(E2306,6)="TÉRREO",0,IFERROR(VALUE(LEFT(E2306,FIND("º",E2306)-1)),""))))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IF(E2307="","",IF(LEFT(E2307,7)="SUBSOLO",-1,IF(LEFT(E2307,6)="TÉRREO",0,IFERROR(VALUE(LEFT(E2307,FIND("º",E2307)-1)),""))))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IF(E2308="","",IF(LEFT(E2308,7)="SUBSOLO",-1,IF(LEFT(E2308,6)="TÉRREO",0,IFERROR(VALUE(LEFT(E2308,FIND("º",E2308)-1)),""))))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IF(E2309="","",IF(LEFT(E2309,7)="SUBSOLO",-1,IF(LEFT(E2309,6)="TÉRREO",0,IFERROR(VALUE(LEFT(E2309,FIND("º",E2309)-1)),""))))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IF(E2310="","",IF(LEFT(E2310,7)="SUBSOLO",-1,IF(LEFT(E2310,6)="TÉRREO",0,IFERROR(VALUE(LEFT(E2310,FIND("º",E2310)-1)),""))))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IF(E2311="","",IF(LEFT(E2311,7)="SUBSOLO",-1,IF(LEFT(E2311,6)="TÉRREO",0,IFERROR(VALUE(LEFT(E2311,FIND("º",E2311)-1)),""))))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IF(E2312="","",IF(LEFT(E2312,7)="SUBSOLO",-1,IF(LEFT(E2312,6)="TÉRREO",0,IFERROR(VALUE(LEFT(E2312,FIND("º",E2312)-1)),""))))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IF(E2313="","",IF(LEFT(E2313,7)="SUBSOLO",-1,IF(LEFT(E2313,6)="TÉRREO",0,IFERROR(VALUE(LEFT(E2313,FIND("º",E2313)-1)),""))))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IF(E2314="","",IF(LEFT(E2314,7)="SUBSOLO",-1,IF(LEFT(E2314,6)="TÉRREO",0,IFERROR(VALUE(LEFT(E2314,FIND("º",E2314)-1)),""))))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IF(E2315="","",IF(LEFT(E2315,7)="SUBSOLO",-1,IF(LEFT(E2315,6)="TÉRREO",0,IFERROR(VALUE(LEFT(E2315,FIND("º",E2315)-1)),""))))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IF(E2316="","",IF(LEFT(E2316,7)="SUBSOLO",-1,IF(LEFT(E2316,6)="TÉRREO",0,IFERROR(VALUE(LEFT(E2316,FIND("º",E2316)-1)),""))))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IF(E2317="","",IF(LEFT(E2317,7)="SUBSOLO",-1,IF(LEFT(E2317,6)="TÉRREO",0,IFERROR(VALUE(LEFT(E2317,FIND("º",E2317)-1)),""))))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IF(E2318="","",IF(LEFT(E2318,7)="SUBSOLO",-1,IF(LEFT(E2318,6)="TÉRREO",0,IFERROR(VALUE(LEFT(E2318,FIND("º",E2318)-1)),""))))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IF(E2319="","",IF(LEFT(E2319,7)="SUBSOLO",-1,IF(LEFT(E2319,6)="TÉRREO",0,IFERROR(VALUE(LEFT(E2319,FIND("º",E2319)-1)),""))))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IF(E2320="","",IF(LEFT(E2320,7)="SUBSOLO",-1,IF(LEFT(E2320,6)="TÉRREO",0,IFERROR(VALUE(LEFT(E2320,FIND("º",E2320)-1)),""))))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IF(E2321="","",IF(LEFT(E2321,7)="SUBSOLO",-1,IF(LEFT(E2321,6)="TÉRREO",0,IFERROR(VALUE(LEFT(E2321,FIND("º",E2321)-1)),""))))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IF(E2322="","",IF(LEFT(E2322,7)="SUBSOLO",-1,IF(LEFT(E2322,6)="TÉRREO",0,IFERROR(VALUE(LEFT(E2322,FIND("º",E2322)-1)),""))))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IF(E2323="","",IF(LEFT(E2323,7)="SUBSOLO",-1,IF(LEFT(E2323,6)="TÉRREO",0,IFERROR(VALUE(LEFT(E2323,FIND("º",E2323)-1)),""))))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IF(E2324="","",IF(LEFT(E2324,7)="SUBSOLO",-1,IF(LEFT(E2324,6)="TÉRREO",0,IFERROR(VALUE(LEFT(E2324,FIND("º",E2324)-1)),""))))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IF(E2325="","",IF(LEFT(E2325,7)="SUBSOLO",-1,IF(LEFT(E2325,6)="TÉRREO",0,IFERROR(VALUE(LEFT(E2325,FIND("º",E2325)-1)),""))))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IF(E2326="","",IF(LEFT(E2326,7)="SUBSOLO",-1,IF(LEFT(E2326,6)="TÉRREO",0,IFERROR(VALUE(LEFT(E2326,FIND("º",E2326)-1)),""))))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IF(E2327="","",IF(LEFT(E2327,7)="SUBSOLO",-1,IF(LEFT(E2327,6)="TÉRREO",0,IFERROR(VALUE(LEFT(E2327,FIND("º",E2327)-1)),""))))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IF(E2328="","",IF(LEFT(E2328,7)="SUBSOLO",-1,IF(LEFT(E2328,6)="TÉRREO",0,IFERROR(VALUE(LEFT(E2328,FIND("º",E2328)-1)),""))))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IF(E2329="","",IF(LEFT(E2329,7)="SUBSOLO",-1,IF(LEFT(E2329,6)="TÉRREO",0,IFERROR(VALUE(LEFT(E2329,FIND("º",E2329)-1)),""))))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IF(E2330="","",IF(LEFT(E2330,7)="SUBSOLO",-1,IF(LEFT(E2330,6)="TÉRREO",0,IFERROR(VALUE(LEFT(E2330,FIND("º",E2330)-1)),""))))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IF(E2331="","",IF(LEFT(E2331,7)="SUBSOLO",-1,IF(LEFT(E2331,6)="TÉRREO",0,IFERROR(VALUE(LEFT(E2331,FIND("º",E2331)-1)),""))))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IF(E2332="","",IF(LEFT(E2332,7)="SUBSOLO",-1,IF(LEFT(E2332,6)="TÉRREO",0,IFERROR(VALUE(LEFT(E2332,FIND("º",E2332)-1)),""))))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IF(E2333="","",IF(LEFT(E2333,7)="SUBSOLO",-1,IF(LEFT(E2333,6)="TÉRREO",0,IFERROR(VALUE(LEFT(E2333,FIND("º",E2333)-1)),""))))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IF(E2334="","",IF(LEFT(E2334,7)="SUBSOLO",-1,IF(LEFT(E2334,6)="TÉRREO",0,IFERROR(VALUE(LEFT(E2334,FIND("º",E2334)-1)),""))))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IF(E2335="","",IF(LEFT(E2335,7)="SUBSOLO",-1,IF(LEFT(E2335,6)="TÉRREO",0,IFERROR(VALUE(LEFT(E2335,FIND("º",E2335)-1)),""))))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IF(E2336="","",IF(LEFT(E2336,7)="SUBSOLO",-1,IF(LEFT(E2336,6)="TÉRREO",0,IFERROR(VALUE(LEFT(E2336,FIND("º",E2336)-1)),""))))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IF(E2337="","",IF(LEFT(E2337,7)="SUBSOLO",-1,IF(LEFT(E2337,6)="TÉRREO",0,IFERROR(VALUE(LEFT(E2337,FIND("º",E2337)-1)),""))))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IF(E2338="","",IF(LEFT(E2338,7)="SUBSOLO",-1,IF(LEFT(E2338,6)="TÉRREO",0,IFERROR(VALUE(LEFT(E2338,FIND("º",E2338)-1)),""))))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IF(E2339="","",IF(LEFT(E2339,7)="SUBSOLO",-1,IF(LEFT(E2339,6)="TÉRREO",0,IFERROR(VALUE(LEFT(E2339,FIND("º",E2339)-1)),""))))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IF(E2340="","",IF(LEFT(E2340,7)="SUBSOLO",-1,IF(LEFT(E2340,6)="TÉRREO",0,IFERROR(VALUE(LEFT(E2340,FIND("º",E2340)-1)),""))))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IF(E2341="","",IF(LEFT(E2341,7)="SUBSOLO",-1,IF(LEFT(E2341,6)="TÉRREO",0,IFERROR(VALUE(LEFT(E2341,FIND("º",E2341)-1)),""))))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IF(E2342="","",IF(LEFT(E2342,7)="SUBSOLO",-1,IF(LEFT(E2342,6)="TÉRREO",0,IFERROR(VALUE(LEFT(E2342,FIND("º",E2342)-1)),""))))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IF(E2343="","",IF(LEFT(E2343,7)="SUBSOLO",-1,IF(LEFT(E2343,6)="TÉRREO",0,IFERROR(VALUE(LEFT(E2343,FIND("º",E2343)-1)),""))))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IF(E2344="","",IF(LEFT(E2344,7)="SUBSOLO",-1,IF(LEFT(E2344,6)="TÉRREO",0,IFERROR(VALUE(LEFT(E2344,FIND("º",E2344)-1)),""))))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IF(E2345="","",IF(LEFT(E2345,7)="SUBSOLO",-1,IF(LEFT(E2345,6)="TÉRREO",0,IFERROR(VALUE(LEFT(E2345,FIND("º",E2345)-1)),""))))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IF(E2346="","",IF(LEFT(E2346,7)="SUBSOLO",-1,IF(LEFT(E2346,6)="TÉRREO",0,IFERROR(VALUE(LEFT(E2346,FIND("º",E2346)-1)),""))))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IF(E2347="","",IF(LEFT(E2347,7)="SUBSOLO",-1,IF(LEFT(E2347,6)="TÉRREO",0,IFERROR(VALUE(LEFT(E2347,FIND("º",E2347)-1)),""))))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IF(E2348="","",IF(LEFT(E2348,7)="SUBSOLO",-1,IF(LEFT(E2348,6)="TÉRREO",0,IFERROR(VALUE(LEFT(E2348,FIND("º",E2348)-1)),""))))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IF(E2349="","",IF(LEFT(E2349,7)="SUBSOLO",-1,IF(LEFT(E2349,6)="TÉRREO",0,IFERROR(VALUE(LEFT(E2349,FIND("º",E2349)-1)),""))))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IF(E2350="","",IF(LEFT(E2350,7)="SUBSOLO",-1,IF(LEFT(E2350,6)="TÉRREO",0,IFERROR(VALUE(LEFT(E2350,FIND("º",E2350)-1)),""))))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IF(E2351="","",IF(LEFT(E2351,7)="SUBSOLO",-1,IF(LEFT(E2351,6)="TÉRREO",0,IFERROR(VALUE(LEFT(E2351,FIND("º",E2351)-1)),""))))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IF(E2352="","",IF(LEFT(E2352,7)="SUBSOLO",-1,IF(LEFT(E2352,6)="TÉRREO",0,IFERROR(VALUE(LEFT(E2352,FIND("º",E2352)-1)),""))))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IF(E2353="","",IF(LEFT(E2353,7)="SUBSOLO",-1,IF(LEFT(E2353,6)="TÉRREO",0,IFERROR(VALUE(LEFT(E2353,FIND("º",E2353)-1)),""))))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IF(E2354="","",IF(LEFT(E2354,7)="SUBSOLO",-1,IF(LEFT(E2354,6)="TÉRREO",0,IFERROR(VALUE(LEFT(E2354,FIND("º",E2354)-1)),""))))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IF(E2355="","",IF(LEFT(E2355,7)="SUBSOLO",-1,IF(LEFT(E2355,6)="TÉRREO",0,IFERROR(VALUE(LEFT(E2355,FIND("º",E2355)-1)),""))))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IF(E2356="","",IF(LEFT(E2356,7)="SUBSOLO",-1,IF(LEFT(E2356,6)="TÉRREO",0,IFERROR(VALUE(LEFT(E2356,FIND("º",E2356)-1)),""))))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IF(E2357="","",IF(LEFT(E2357,7)="SUBSOLO",-1,IF(LEFT(E2357,6)="TÉRREO",0,IFERROR(VALUE(LEFT(E2357,FIND("º",E2357)-1)),""))))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IF(E2358="","",IF(LEFT(E2358,7)="SUBSOLO",-1,IF(LEFT(E2358,6)="TÉRREO",0,IFERROR(VALUE(LEFT(E2358,FIND("º",E2358)-1)),""))))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IF(E2359="","",IF(LEFT(E2359,7)="SUBSOLO",-1,IF(LEFT(E2359,6)="TÉRREO",0,IFERROR(VALUE(LEFT(E2359,FIND("º",E2359)-1)),""))))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IF(E2360="","",IF(LEFT(E2360,7)="SUBSOLO",-1,IF(LEFT(E2360,6)="TÉRREO",0,IFERROR(VALUE(LEFT(E2360,FIND("º",E2360)-1)),""))))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IF(E2361="","",IF(LEFT(E2361,7)="SUBSOLO",-1,IF(LEFT(E2361,6)="TÉRREO",0,IFERROR(VALUE(LEFT(E2361,FIND("º",E2361)-1)),""))))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IF(E2362="","",IF(LEFT(E2362,7)="SUBSOLO",-1,IF(LEFT(E2362,6)="TÉRREO",0,IFERROR(VALUE(LEFT(E2362,FIND("º",E2362)-1)),""))))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IF(E2363="","",IF(LEFT(E2363,7)="SUBSOLO",-1,IF(LEFT(E2363,6)="TÉRREO",0,IFERROR(VALUE(LEFT(E2363,FIND("º",E2363)-1)),""))))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IF(E2364="","",IF(LEFT(E2364,7)="SUBSOLO",-1,IF(LEFT(E2364,6)="TÉRREO",0,IFERROR(VALUE(LEFT(E2364,FIND("º",E2364)-1)),""))))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IF(E2365="","",IF(LEFT(E2365,7)="SUBSOLO",-1,IF(LEFT(E2365,6)="TÉRREO",0,IFERROR(VALUE(LEFT(E2365,FIND("º",E2365)-1)),""))))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IF(E2366="","",IF(LEFT(E2366,7)="SUBSOLO",-1,IF(LEFT(E2366,6)="TÉRREO",0,IFERROR(VALUE(LEFT(E2366,FIND("º",E2366)-1)),""))))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IF(E2367="","",IF(LEFT(E2367,7)="SUBSOLO",-1,IF(LEFT(E2367,6)="TÉRREO",0,IFERROR(VALUE(LEFT(E2367,FIND("º",E2367)-1)),""))))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IF(E2368="","",IF(LEFT(E2368,7)="SUBSOLO",-1,IF(LEFT(E2368,6)="TÉRREO",0,IFERROR(VALUE(LEFT(E2368,FIND("º",E2368)-1)),""))))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IF(E2369="","",IF(LEFT(E2369,7)="SUBSOLO",-1,IF(LEFT(E2369,6)="TÉRREO",0,IFERROR(VALUE(LEFT(E2369,FIND("º",E2369)-1)),""))))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IF(E2370="","",IF(LEFT(E2370,7)="SUBSOLO",-1,IF(LEFT(E2370,6)="TÉRREO",0,IFERROR(VALUE(LEFT(E2370,FIND("º",E2370)-1)),""))))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IF(E2371="","",IF(LEFT(E2371,7)="SUBSOLO",-1,IF(LEFT(E2371,6)="TÉRREO",0,IFERROR(VALUE(LEFT(E2371,FIND("º",E2371)-1)),""))))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IF(E2372="","",IF(LEFT(E2372,7)="SUBSOLO",-1,IF(LEFT(E2372,6)="TÉRREO",0,IFERROR(VALUE(LEFT(E2372,FIND("º",E2372)-1)),""))))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IF(E2373="","",IF(LEFT(E2373,7)="SUBSOLO",-1,IF(LEFT(E2373,6)="TÉRREO",0,IFERROR(VALUE(LEFT(E2373,FIND("º",E2373)-1)),""))))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IF(E2374="","",IF(LEFT(E2374,7)="SUBSOLO",-1,IF(LEFT(E2374,6)="TÉRREO",0,IFERROR(VALUE(LEFT(E2374,FIND("º",E2374)-1)),""))))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IF(E2375="","",IF(LEFT(E2375,7)="SUBSOLO",-1,IF(LEFT(E2375,6)="TÉRREO",0,IFERROR(VALUE(LEFT(E2375,FIND("º",E2375)-1)),""))))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IF(E2376="","",IF(LEFT(E2376,7)="SUBSOLO",-1,IF(LEFT(E2376,6)="TÉRREO",0,IFERROR(VALUE(LEFT(E2376,FIND("º",E2376)-1)),""))))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IF(E2377="","",IF(LEFT(E2377,7)="SUBSOLO",-1,IF(LEFT(E2377,6)="TÉRREO",0,IFERROR(VALUE(LEFT(E2377,FIND("º",E2377)-1)),""))))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IF(E2378="","",IF(LEFT(E2378,7)="SUBSOLO",-1,IF(LEFT(E2378,6)="TÉRREO",0,IFERROR(VALUE(LEFT(E2378,FIND("º",E2378)-1)),""))))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IF(E2379="","",IF(LEFT(E2379,7)="SUBSOLO",-1,IF(LEFT(E2379,6)="TÉRREO",0,IFERROR(VALUE(LEFT(E2379,FIND("º",E2379)-1)),""))))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IF(E2380="","",IF(LEFT(E2380,7)="SUBSOLO",-1,IF(LEFT(E2380,6)="TÉRREO",0,IFERROR(VALUE(LEFT(E2380,FIND("º",E2380)-1)),""))))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IF(E2381="","",IF(LEFT(E2381,7)="SUBSOLO",-1,IF(LEFT(E2381,6)="TÉRREO",0,IFERROR(VALUE(LEFT(E2381,FIND("º",E2381)-1)),""))))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IF(E2382="","",IF(LEFT(E2382,7)="SUBSOLO",-1,IF(LEFT(E2382,6)="TÉRREO",0,IFERROR(VALUE(LEFT(E2382,FIND("º",E2382)-1)),""))))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IF(E2383="","",IF(LEFT(E2383,7)="SUBSOLO",-1,IF(LEFT(E2383,6)="TÉRREO",0,IFERROR(VALUE(LEFT(E2383,FIND("º",E2383)-1)),""))))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IF(E2384="","",IF(LEFT(E2384,7)="SUBSOLO",-1,IF(LEFT(E2384,6)="TÉRREO",0,IFERROR(VALUE(LEFT(E2384,FIND("º",E2384)-1)),""))))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IF(E2385="","",IF(LEFT(E2385,7)="SUBSOLO",-1,IF(LEFT(E2385,6)="TÉRREO",0,IFERROR(VALUE(LEFT(E2385,FIND("º",E2385)-1)),""))))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IF(E2386="","",IF(LEFT(E2386,7)="SUBSOLO",-1,IF(LEFT(E2386,6)="TÉRREO",0,IFERROR(VALUE(LEFT(E2386,FIND("º",E2386)-1)),""))))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IF(E2387="","",IF(LEFT(E2387,7)="SUBSOLO",-1,IF(LEFT(E2387,6)="TÉRREO",0,IFERROR(VALUE(LEFT(E2387,FIND("º",E2387)-1)),""))))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IF(E2388="","",IF(LEFT(E2388,7)="SUBSOLO",-1,IF(LEFT(E2388,6)="TÉRREO",0,IFERROR(VALUE(LEFT(E2388,FIND("º",E2388)-1)),""))))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IF(E2389="","",IF(LEFT(E2389,7)="SUBSOLO",-1,IF(LEFT(E2389,6)="TÉRREO",0,IFERROR(VALUE(LEFT(E2389,FIND("º",E2389)-1)),""))))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IF(E2390="","",IF(LEFT(E2390,7)="SUBSOLO",-1,IF(LEFT(E2390,6)="TÉRREO",0,IFERROR(VALUE(LEFT(E2390,FIND("º",E2390)-1)),""))))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IF(E2391="","",IF(LEFT(E2391,7)="SUBSOLO",-1,IF(LEFT(E2391,6)="TÉRREO",0,IFERROR(VALUE(LEFT(E2391,FIND("º",E2391)-1)),""))))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IF(E2392="","",IF(LEFT(E2392,7)="SUBSOLO",-1,IF(LEFT(E2392,6)="TÉRREO",0,IFERROR(VALUE(LEFT(E2392,FIND("º",E2392)-1)),""))))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IF(E2393="","",IF(LEFT(E2393,7)="SUBSOLO",-1,IF(LEFT(E2393,6)="TÉRREO",0,IFERROR(VALUE(LEFT(E2393,FIND("º",E2393)-1)),""))))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IF(E2394="","",IF(LEFT(E2394,7)="SUBSOLO",-1,IF(LEFT(E2394,6)="TÉRREO",0,IFERROR(VALUE(LEFT(E2394,FIND("º",E2394)-1)),""))))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IF(E2395="","",IF(LEFT(E2395,7)="SUBSOLO",-1,IF(LEFT(E2395,6)="TÉRREO",0,IFERROR(VALUE(LEFT(E2395,FIND("º",E2395)-1)),""))))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IF(E2396="","",IF(LEFT(E2396,7)="SUBSOLO",-1,IF(LEFT(E2396,6)="TÉRREO",0,IFERROR(VALUE(LEFT(E2396,FIND("º",E2396)-1)),""))))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IF(E2397="","",IF(LEFT(E2397,7)="SUBSOLO",-1,IF(LEFT(E2397,6)="TÉRREO",0,IFERROR(VALUE(LEFT(E2397,FIND("º",E2397)-1)),""))))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IF(E2398="","",IF(LEFT(E2398,7)="SUBSOLO",-1,IF(LEFT(E2398,6)="TÉRREO",0,IFERROR(VALUE(LEFT(E2398,FIND("º",E2398)-1)),""))))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IF(E2399="","",IF(LEFT(E2399,7)="SUBSOLO",-1,IF(LEFT(E2399,6)="TÉRREO",0,IFERROR(VALUE(LEFT(E2399,FIND("º",E2399)-1)),""))))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IF(E2400="","",IF(LEFT(E2400,7)="SUBSOLO",-1,IF(LEFT(E2400,6)="TÉRREO",0,IFERROR(VALUE(LEFT(E2400,FIND("º",E2400)-1)),""))))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IF(E2401="","",IF(LEFT(E2401,7)="SUBSOLO",-1,IF(LEFT(E2401,6)="TÉRREO",0,IFERROR(VALUE(LEFT(E2401,FIND("º",E2401)-1)),""))))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IF(E2402="","",IF(LEFT(E2402,7)="SUBSOLO",-1,IF(LEFT(E2402,6)="TÉRREO",0,IFERROR(VALUE(LEFT(E2402,FIND("º",E2402)-1)),""))))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IF(E2403="","",IF(LEFT(E2403,7)="SUBSOLO",-1,IF(LEFT(E2403,6)="TÉRREO",0,IFERROR(VALUE(LEFT(E2403,FIND("º",E2403)-1)),""))))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IF(E2404="","",IF(LEFT(E2404,7)="SUBSOLO",-1,IF(LEFT(E2404,6)="TÉRREO",0,IFERROR(VALUE(LEFT(E2404,FIND("º",E2404)-1)),""))))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IF(E2405="","",IF(LEFT(E2405,7)="SUBSOLO",-1,IF(LEFT(E2405,6)="TÉRREO",0,IFERROR(VALUE(LEFT(E2405,FIND("º",E2405)-1)),""))))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IF(E2406="","",IF(LEFT(E2406,7)="SUBSOLO",-1,IF(LEFT(E2406,6)="TÉRREO",0,IFERROR(VALUE(LEFT(E2406,FIND("º",E2406)-1)),""))))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IF(E2407="","",IF(LEFT(E2407,7)="SUBSOLO",-1,IF(LEFT(E2407,6)="TÉRREO",0,IFERROR(VALUE(LEFT(E2407,FIND("º",E2407)-1)),""))))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IF(E2408="","",IF(LEFT(E2408,7)="SUBSOLO",-1,IF(LEFT(E2408,6)="TÉRREO",0,IFERROR(VALUE(LEFT(E2408,FIND("º",E2408)-1)),""))))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IF(E2409="","",IF(LEFT(E2409,7)="SUBSOLO",-1,IF(LEFT(E2409,6)="TÉRREO",0,IFERROR(VALUE(LEFT(E2409,FIND("º",E2409)-1)),""))))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IF(E2410="","",IF(LEFT(E2410,7)="SUBSOLO",-1,IF(LEFT(E2410,6)="TÉRREO",0,IFERROR(VALUE(LEFT(E2410,FIND("º",E2410)-1)),""))))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IF(E2411="","",IF(LEFT(E2411,7)="SUBSOLO",-1,IF(LEFT(E2411,6)="TÉRREO",0,IFERROR(VALUE(LEFT(E2411,FIND("º",E2411)-1)),""))))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IF(E2412="","",IF(LEFT(E2412,7)="SUBSOLO",-1,IF(LEFT(E2412,6)="TÉRREO",0,IFERROR(VALUE(LEFT(E2412,FIND("º",E2412)-1)),""))))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IF(E2413="","",IF(LEFT(E2413,7)="SUBSOLO",-1,IF(LEFT(E2413,6)="TÉRREO",0,IFERROR(VALUE(LEFT(E2413,FIND("º",E2413)-1)),""))))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IF(E2414="","",IF(LEFT(E2414,7)="SUBSOLO",-1,IF(LEFT(E2414,6)="TÉRREO",0,IFERROR(VALUE(LEFT(E2414,FIND("º",E2414)-1)),""))))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IF(E2415="","",IF(LEFT(E2415,7)="SUBSOLO",-1,IF(LEFT(E2415,6)="TÉRREO",0,IFERROR(VALUE(LEFT(E2415,FIND("º",E2415)-1)),""))))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IF(E2416="","",IF(LEFT(E2416,7)="SUBSOLO",-1,IF(LEFT(E2416,6)="TÉRREO",0,IFERROR(VALUE(LEFT(E2416,FIND("º",E2416)-1)),""))))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IF(E2417="","",IF(LEFT(E2417,7)="SUBSOLO",-1,IF(LEFT(E2417,6)="TÉRREO",0,IFERROR(VALUE(LEFT(E2417,FIND("º",E2417)-1)),""))))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IF(E2418="","",IF(LEFT(E2418,7)="SUBSOLO",-1,IF(LEFT(E2418,6)="TÉRREO",0,IFERROR(VALUE(LEFT(E2418,FIND("º",E2418)-1)),""))))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IF(E2419="","",IF(LEFT(E2419,7)="SUBSOLO",-1,IF(LEFT(E2419,6)="TÉRREO",0,IFERROR(VALUE(LEFT(E2419,FIND("º",E2419)-1)),""))))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IF(E2420="","",IF(LEFT(E2420,7)="SUBSOLO",-1,IF(LEFT(E2420,6)="TÉRREO",0,IFERROR(VALUE(LEFT(E2420,FIND("º",E2420)-1)),""))))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IF(E2421="","",IF(LEFT(E2421,7)="SUBSOLO",-1,IF(LEFT(E2421,6)="TÉRREO",0,IFERROR(VALUE(LEFT(E2421,FIND("º",E2421)-1)),""))))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IF(E2422="","",IF(LEFT(E2422,7)="SUBSOLO",-1,IF(LEFT(E2422,6)="TÉRREO",0,IFERROR(VALUE(LEFT(E2422,FIND("º",E2422)-1)),""))))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IF(E2423="","",IF(LEFT(E2423,7)="SUBSOLO",-1,IF(LEFT(E2423,6)="TÉRREO",0,IFERROR(VALUE(LEFT(E2423,FIND("º",E2423)-1)),""))))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IF(E2424="","",IF(LEFT(E2424,7)="SUBSOLO",-1,IF(LEFT(E2424,6)="TÉRREO",0,IFERROR(VALUE(LEFT(E2424,FIND("º",E2424)-1)),""))))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IF(E2425="","",IF(LEFT(E2425,7)="SUBSOLO",-1,IF(LEFT(E2425,6)="TÉRREO",0,IFERROR(VALUE(LEFT(E2425,FIND("º",E2425)-1)),""))))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IF(E2426="","",IF(LEFT(E2426,7)="SUBSOLO",-1,IF(LEFT(E2426,6)="TÉRREO",0,IFERROR(VALUE(LEFT(E2426,FIND("º",E2426)-1)),""))))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IF(E2427="","",IF(LEFT(E2427,7)="SUBSOLO",-1,IF(LEFT(E2427,6)="TÉRREO",0,IFERROR(VALUE(LEFT(E2427,FIND("º",E2427)-1)),""))))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IF(E2428="","",IF(LEFT(E2428,7)="SUBSOLO",-1,IF(LEFT(E2428,6)="TÉRREO",0,IFERROR(VALUE(LEFT(E2428,FIND("º",E2428)-1)),""))))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IF(E2429="","",IF(LEFT(E2429,7)="SUBSOLO",-1,IF(LEFT(E2429,6)="TÉRREO",0,IFERROR(VALUE(LEFT(E2429,FIND("º",E2429)-1)),""))))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IF(E2430="","",IF(LEFT(E2430,7)="SUBSOLO",-1,IF(LEFT(E2430,6)="TÉRREO",0,IFERROR(VALUE(LEFT(E2430,FIND("º",E2430)-1)),""))))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IF(E2431="","",IF(LEFT(E2431,7)="SUBSOLO",-1,IF(LEFT(E2431,6)="TÉRREO",0,IFERROR(VALUE(LEFT(E2431,FIND("º",E2431)-1)),""))))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IF(E2432="","",IF(LEFT(E2432,7)="SUBSOLO",-1,IF(LEFT(E2432,6)="TÉRREO",0,IFERROR(VALUE(LEFT(E2432,FIND("º",E2432)-1)),""))))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IF(E2433="","",IF(LEFT(E2433,7)="SUBSOLO",-1,IF(LEFT(E2433,6)="TÉRREO",0,IFERROR(VALUE(LEFT(E2433,FIND("º",E2433)-1)),""))))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IF(E2434="","",IF(LEFT(E2434,7)="SUBSOLO",-1,IF(LEFT(E2434,6)="TÉRREO",0,IFERROR(VALUE(LEFT(E2434,FIND("º",E2434)-1)),""))))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IF(E2435="","",IF(LEFT(E2435,7)="SUBSOLO",-1,IF(LEFT(E2435,6)="TÉRREO",0,IFERROR(VALUE(LEFT(E2435,FIND("º",E2435)-1)),""))))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IF(E2436="","",IF(LEFT(E2436,7)="SUBSOLO",-1,IF(LEFT(E2436,6)="TÉRREO",0,IFERROR(VALUE(LEFT(E2436,FIND("º",E2436)-1)),""))))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IF(E2437="","",IF(LEFT(E2437,7)="SUBSOLO",-1,IF(LEFT(E2437,6)="TÉRREO",0,IFERROR(VALUE(LEFT(E2437,FIND("º",E2437)-1)),""))))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IF(E2438="","",IF(LEFT(E2438,7)="SUBSOLO",-1,IF(LEFT(E2438,6)="TÉRREO",0,IFERROR(VALUE(LEFT(E2438,FIND("º",E2438)-1)),""))))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IF(E2439="","",IF(LEFT(E2439,7)="SUBSOLO",-1,IF(LEFT(E2439,6)="TÉRREO",0,IFERROR(VALUE(LEFT(E2439,FIND("º",E2439)-1)),""))))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IF(E2440="","",IF(LEFT(E2440,7)="SUBSOLO",-1,IF(LEFT(E2440,6)="TÉRREO",0,IFERROR(VALUE(LEFT(E2440,FIND("º",E2440)-1)),""))))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IF(E2441="","",IF(LEFT(E2441,7)="SUBSOLO",-1,IF(LEFT(E2441,6)="TÉRREO",0,IFERROR(VALUE(LEFT(E2441,FIND("º",E2441)-1)),""))))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IF(E2442="","",IF(LEFT(E2442,7)="SUBSOLO",-1,IF(LEFT(E2442,6)="TÉRREO",0,IFERROR(VALUE(LEFT(E2442,FIND("º",E2442)-1)),""))))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IF(E2443="","",IF(LEFT(E2443,7)="SUBSOLO",-1,IF(LEFT(E2443,6)="TÉRREO",0,IFERROR(VALUE(LEFT(E2443,FIND("º",E2443)-1)),""))))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IF(E2444="","",IF(LEFT(E2444,7)="SUBSOLO",-1,IF(LEFT(E2444,6)="TÉRREO",0,IFERROR(VALUE(LEFT(E2444,FIND("º",E2444)-1)),""))))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IF(E2445="","",IF(LEFT(E2445,7)="SUBSOLO",-1,IF(LEFT(E2445,6)="TÉRREO",0,IFERROR(VALUE(LEFT(E2445,FIND("º",E2445)-1)),""))))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IF(E2446="","",IF(LEFT(E2446,7)="SUBSOLO",-1,IF(LEFT(E2446,6)="TÉRREO",0,IFERROR(VALUE(LEFT(E2446,FIND("º",E2446)-1)),""))))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IF(E2447="","",IF(LEFT(E2447,7)="SUBSOLO",-1,IF(LEFT(E2447,6)="TÉRREO",0,IFERROR(VALUE(LEFT(E2447,FIND("º",E2447)-1)),""))))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IF(E2448="","",IF(LEFT(E2448,7)="SUBSOLO",-1,IF(LEFT(E2448,6)="TÉRREO",0,IFERROR(VALUE(LEFT(E2448,FIND("º",E2448)-1)),""))))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IF(E2449="","",IF(LEFT(E2449,7)="SUBSOLO",-1,IF(LEFT(E2449,6)="TÉRREO",0,IFERROR(VALUE(LEFT(E2449,FIND("º",E2449)-1)),""))))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IF(E2450="","",IF(LEFT(E2450,7)="SUBSOLO",-1,IF(LEFT(E2450,6)="TÉRREO",0,IFERROR(VALUE(LEFT(E2450,FIND("º",E2450)-1)),""))))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IF(E2451="","",IF(LEFT(E2451,7)="SUBSOLO",-1,IF(LEFT(E2451,6)="TÉRREO",0,IFERROR(VALUE(LEFT(E2451,FIND("º",E2451)-1)),""))))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IF(E2452="","",IF(LEFT(E2452,7)="SUBSOLO",-1,IF(LEFT(E2452,6)="TÉRREO",0,IFERROR(VALUE(LEFT(E2452,FIND("º",E2452)-1)),""))))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IF(E2453="","",IF(LEFT(E2453,7)="SUBSOLO",-1,IF(LEFT(E2453,6)="TÉRREO",0,IFERROR(VALUE(LEFT(E2453,FIND("º",E2453)-1)),""))))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IF(E2454="","",IF(LEFT(E2454,7)="SUBSOLO",-1,IF(LEFT(E2454,6)="TÉRREO",0,IFERROR(VALUE(LEFT(E2454,FIND("º",E2454)-1)),""))))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IF(E2455="","",IF(LEFT(E2455,7)="SUBSOLO",-1,IF(LEFT(E2455,6)="TÉRREO",0,IFERROR(VALUE(LEFT(E2455,FIND("º",E2455)-1)),""))))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IF(E2456="","",IF(LEFT(E2456,7)="SUBSOLO",-1,IF(LEFT(E2456,6)="TÉRREO",0,IFERROR(VALUE(LEFT(E2456,FIND("º",E2456)-1)),""))))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IF(E2457="","",IF(LEFT(E2457,7)="SUBSOLO",-1,IF(LEFT(E2457,6)="TÉRREO",0,IFERROR(VALUE(LEFT(E2457,FIND("º",E2457)-1)),""))))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IF(E2458="","",IF(LEFT(E2458,7)="SUBSOLO",-1,IF(LEFT(E2458,6)="TÉRREO",0,IFERROR(VALUE(LEFT(E2458,FIND("º",E2458)-1)),""))))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IF(E2459="","",IF(LEFT(E2459,7)="SUBSOLO",-1,IF(LEFT(E2459,6)="TÉRREO",0,IFERROR(VALUE(LEFT(E2459,FIND("º",E2459)-1)),""))))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IF(E2460="","",IF(LEFT(E2460,7)="SUBSOLO",-1,IF(LEFT(E2460,6)="TÉRREO",0,IFERROR(VALUE(LEFT(E2460,FIND("º",E2460)-1)),""))))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IF(E2461="","",IF(LEFT(E2461,7)="SUBSOLO",-1,IF(LEFT(E2461,6)="TÉRREO",0,IFERROR(VALUE(LEFT(E2461,FIND("º",E2461)-1)),""))))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IF(E2462="","",IF(LEFT(E2462,7)="SUBSOLO",-1,IF(LEFT(E2462,6)="TÉRREO",0,IFERROR(VALUE(LEFT(E2462,FIND("º",E2462)-1)),""))))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IF(E2463="","",IF(LEFT(E2463,7)="SUBSOLO",-1,IF(LEFT(E2463,6)="TÉRREO",0,IFERROR(VALUE(LEFT(E2463,FIND("º",E2463)-1)),""))))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IF(E2464="","",IF(LEFT(E2464,7)="SUBSOLO",-1,IF(LEFT(E2464,6)="TÉRREO",0,IFERROR(VALUE(LEFT(E2464,FIND("º",E2464)-1)),""))))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IF(E2465="","",IF(LEFT(E2465,7)="SUBSOLO",-1,IF(LEFT(E2465,6)="TÉRREO",0,IFERROR(VALUE(LEFT(E2465,FIND("º",E2465)-1)),""))))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IF(E2466="","",IF(LEFT(E2466,7)="SUBSOLO",-1,IF(LEFT(E2466,6)="TÉRREO",0,IFERROR(VALUE(LEFT(E2466,FIND("º",E2466)-1)),""))))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IF(E2467="","",IF(LEFT(E2467,7)="SUBSOLO",-1,IF(LEFT(E2467,6)="TÉRREO",0,IFERROR(VALUE(LEFT(E2467,FIND("º",E2467)-1)),""))))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IF(E2468="","",IF(LEFT(E2468,7)="SUBSOLO",-1,IF(LEFT(E2468,6)="TÉRREO",0,IFERROR(VALUE(LEFT(E2468,FIND("º",E2468)-1)),""))))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IF(E2469="","",IF(LEFT(E2469,7)="SUBSOLO",-1,IF(LEFT(E2469,6)="TÉRREO",0,IFERROR(VALUE(LEFT(E2469,FIND("º",E2469)-1)),""))))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IF(E2470="","",IF(LEFT(E2470,7)="SUBSOLO",-1,IF(LEFT(E2470,6)="TÉRREO",0,IFERROR(VALUE(LEFT(E2470,FIND("º",E2470)-1)),""))))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IF(E2471="","",IF(LEFT(E2471,7)="SUBSOLO",-1,IF(LEFT(E2471,6)="TÉRREO",0,IFERROR(VALUE(LEFT(E2471,FIND("º",E2471)-1)),""))))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IF(E2472="","",IF(LEFT(E2472,7)="SUBSOLO",-1,IF(LEFT(E2472,6)="TÉRREO",0,IFERROR(VALUE(LEFT(E2472,FIND("º",E2472)-1)),""))))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IF(E2473="","",IF(LEFT(E2473,7)="SUBSOLO",-1,IF(LEFT(E2473,6)="TÉRREO",0,IFERROR(VALUE(LEFT(E2473,FIND("º",E2473)-1)),""))))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IF(E2474="","",IF(LEFT(E2474,7)="SUBSOLO",-1,IF(LEFT(E2474,6)="TÉRREO",0,IFERROR(VALUE(LEFT(E2474,FIND("º",E2474)-1)),""))))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IF(E2475="","",IF(LEFT(E2475,7)="SUBSOLO",-1,IF(LEFT(E2475,6)="TÉRREO",0,IFERROR(VALUE(LEFT(E2475,FIND("º",E2475)-1)),""))))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IF(E2476="","",IF(LEFT(E2476,7)="SUBSOLO",-1,IF(LEFT(E2476,6)="TÉRREO",0,IFERROR(VALUE(LEFT(E2476,FIND("º",E2476)-1)),""))))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IF(E2477="","",IF(LEFT(E2477,7)="SUBSOLO",-1,IF(LEFT(E2477,6)="TÉRREO",0,IFERROR(VALUE(LEFT(E2477,FIND("º",E2477)-1)),""))))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IF(E2478="","",IF(LEFT(E2478,7)="SUBSOLO",-1,IF(LEFT(E2478,6)="TÉRREO",0,IFERROR(VALUE(LEFT(E2478,FIND("º",E2478)-1)),""))))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IF(E2479="","",IF(LEFT(E2479,7)="SUBSOLO",-1,IF(LEFT(E2479,6)="TÉRREO",0,IFERROR(VALUE(LEFT(E2479,FIND("º",E2479)-1)),""))))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IF(E2480="","",IF(LEFT(E2480,7)="SUBSOLO",-1,IF(LEFT(E2480,6)="TÉRREO",0,IFERROR(VALUE(LEFT(E2480,FIND("º",E2480)-1)),""))))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IF(E2481="","",IF(LEFT(E2481,7)="SUBSOLO",-1,IF(LEFT(E2481,6)="TÉRREO",0,IFERROR(VALUE(LEFT(E2481,FIND("º",E2481)-1)),""))))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IF(E2482="","",IF(LEFT(E2482,7)="SUBSOLO",-1,IF(LEFT(E2482,6)="TÉRREO",0,IFERROR(VALUE(LEFT(E2482,FIND("º",E2482)-1)),""))))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IF(E2483="","",IF(LEFT(E2483,7)="SUBSOLO",-1,IF(LEFT(E2483,6)="TÉRREO",0,IFERROR(VALUE(LEFT(E2483,FIND("º",E2483)-1)),""))))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IF(E2484="","",IF(LEFT(E2484,7)="SUBSOLO",-1,IF(LEFT(E2484,6)="TÉRREO",0,IFERROR(VALUE(LEFT(E2484,FIND("º",E2484)-1)),""))))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IF(E2485="","",IF(LEFT(E2485,7)="SUBSOLO",-1,IF(LEFT(E2485,6)="TÉRREO",0,IFERROR(VALUE(LEFT(E2485,FIND("º",E2485)-1)),""))))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IF(E2486="","",IF(LEFT(E2486,7)="SUBSOLO",-1,IF(LEFT(E2486,6)="TÉRREO",0,IFERROR(VALUE(LEFT(E2486,FIND("º",E2486)-1)),""))))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IF(E2487="","",IF(LEFT(E2487,7)="SUBSOLO",-1,IF(LEFT(E2487,6)="TÉRREO",0,IFERROR(VALUE(LEFT(E2487,FIND("º",E2487)-1)),""))))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IF(E2488="","",IF(LEFT(E2488,7)="SUBSOLO",-1,IF(LEFT(E2488,6)="TÉRREO",0,IFERROR(VALUE(LEFT(E2488,FIND("º",E2488)-1)),""))))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IF(E2489="","",IF(LEFT(E2489,7)="SUBSOLO",-1,IF(LEFT(E2489,6)="TÉRREO",0,IFERROR(VALUE(LEFT(E2489,FIND("º",E2489)-1)),""))))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IF(E2490="","",IF(LEFT(E2490,7)="SUBSOLO",-1,IF(LEFT(E2490,6)="TÉRREO",0,IFERROR(VALUE(LEFT(E2490,FIND("º",E2490)-1)),""))))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IF(E2491="","",IF(LEFT(E2491,7)="SUBSOLO",-1,IF(LEFT(E2491,6)="TÉRREO",0,IFERROR(VALUE(LEFT(E2491,FIND("º",E2491)-1)),""))))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IF(E2492="","",IF(LEFT(E2492,7)="SUBSOLO",-1,IF(LEFT(E2492,6)="TÉRREO",0,IFERROR(VALUE(LEFT(E2492,FIND("º",E2492)-1)),""))))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IF(E2493="","",IF(LEFT(E2493,7)="SUBSOLO",-1,IF(LEFT(E2493,6)="TÉRREO",0,IFERROR(VALUE(LEFT(E2493,FIND("º",E2493)-1)),""))))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IF(E2494="","",IF(LEFT(E2494,7)="SUBSOLO",-1,IF(LEFT(E2494,6)="TÉRREO",0,IFERROR(VALUE(LEFT(E2494,FIND("º",E2494)-1)),""))))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IF(E2495="","",IF(LEFT(E2495,7)="SUBSOLO",-1,IF(LEFT(E2495,6)="TÉRREO",0,IFERROR(VALUE(LEFT(E2495,FIND("º",E2495)-1)),""))))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IF(E2496="","",IF(LEFT(E2496,7)="SUBSOLO",-1,IF(LEFT(E2496,6)="TÉRREO",0,IFERROR(VALUE(LEFT(E2496,FIND("º",E2496)-1)),""))))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IF(E2497="","",IF(LEFT(E2497,7)="SUBSOLO",-1,IF(LEFT(E2497,6)="TÉRREO",0,IFERROR(VALUE(LEFT(E2497,FIND("º",E2497)-1)),""))))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IF(E2498="","",IF(LEFT(E2498,7)="SUBSOLO",-1,IF(LEFT(E2498,6)="TÉRREO",0,IFERROR(VALUE(LEFT(E2498,FIND("º",E2498)-1)),""))))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IF(E2499="","",IF(LEFT(E2499,7)="SUBSOLO",-1,IF(LEFT(E2499,6)="TÉRREO",0,IFERROR(VALUE(LEFT(E2499,FIND("º",E2499)-1)),""))))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IF(E2500="","",IF(LEFT(E2500,7)="SUBSOLO",-1,IF(LEFT(E2500,6)="TÉRREO",0,IFERROR(VALUE(LEFT(E2500,FIND("º",E2500)-1)),""))))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IF(E2501="","",IF(LEFT(E2501,7)="SUBSOLO",-1,IF(LEFT(E2501,6)="TÉRREO",0,IFERROR(VALUE(LEFT(E2501,FIND("º",E2501)-1)),""))))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IF(E2502="","",IF(LEFT(E2502,7)="SUBSOLO",-1,IF(LEFT(E2502,6)="TÉRREO",0,IFERROR(VALUE(LEFT(E2502,FIND("º",E2502)-1)),""))))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IF(E2503="","",IF(LEFT(E2503,7)="SUBSOLO",-1,IF(LEFT(E2503,6)="TÉRREO",0,IFERROR(VALUE(LEFT(E2503,FIND("º",E2503)-1)),""))))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IF(E2504="","",IF(LEFT(E2504,7)="SUBSOLO",-1,IF(LEFT(E2504,6)="TÉRREO",0,IFERROR(VALUE(LEFT(E2504,FIND("º",E2504)-1)),""))))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IF(E2505="","",IF(LEFT(E2505,7)="SUBSOLO",-1,IF(LEFT(E2505,6)="TÉRREO",0,IFERROR(VALUE(LEFT(E2505,FIND("º",E2505)-1)),""))))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IF(E2506="","",IF(LEFT(E2506,7)="SUBSOLO",-1,IF(LEFT(E2506,6)="TÉRREO",0,IFERROR(VALUE(LEFT(E2506,FIND("º",E2506)-1)),""))))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IF(E2507="","",IF(LEFT(E2507,7)="SUBSOLO",-1,IF(LEFT(E2507,6)="TÉRREO",0,IFERROR(VALUE(LEFT(E2507,FIND("º",E2507)-1)),""))))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IF(E2508="","",IF(LEFT(E2508,7)="SUBSOLO",-1,IF(LEFT(E2508,6)="TÉRREO",0,IFERROR(VALUE(LEFT(E2508,FIND("º",E2508)-1)),""))))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IF(E2509="","",IF(LEFT(E2509,7)="SUBSOLO",-1,IF(LEFT(E2509,6)="TÉRREO",0,IFERROR(VALUE(LEFT(E2509,FIND("º",E2509)-1)),""))))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IF(E2510="","",IF(LEFT(E2510,7)="SUBSOLO",-1,IF(LEFT(E2510,6)="TÉRREO",0,IFERROR(VALUE(LEFT(E2510,FIND("º",E2510)-1)),""))))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IF(E2511="","",IF(LEFT(E2511,7)="SUBSOLO",-1,IF(LEFT(E2511,6)="TÉRREO",0,IFERROR(VALUE(LEFT(E2511,FIND("º",E2511)-1)),""))))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IF(E2512="","",IF(LEFT(E2512,7)="SUBSOLO",-1,IF(LEFT(E2512,6)="TÉRREO",0,IFERROR(VALUE(LEFT(E2512,FIND("º",E2512)-1)),""))))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IF(E2513="","",IF(LEFT(E2513,7)="SUBSOLO",-1,IF(LEFT(E2513,6)="TÉRREO",0,IFERROR(VALUE(LEFT(E2513,FIND("º",E2513)-1)),""))))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IF(E2514="","",IF(LEFT(E2514,7)="SUBSOLO",-1,IF(LEFT(E2514,6)="TÉRREO",0,IFERROR(VALUE(LEFT(E2514,FIND("º",E2514)-1)),""))))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IF(E2515="","",IF(LEFT(E2515,7)="SUBSOLO",-1,IF(LEFT(E2515,6)="TÉRREO",0,IFERROR(VALUE(LEFT(E2515,FIND("º",E2515)-1)),""))))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IF(E2516="","",IF(LEFT(E2516,7)="SUBSOLO",-1,IF(LEFT(E2516,6)="TÉRREO",0,IFERROR(VALUE(LEFT(E2516,FIND("º",E2516)-1)),""))))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IF(E2517="","",IF(LEFT(E2517,7)="SUBSOLO",-1,IF(LEFT(E2517,6)="TÉRREO",0,IFERROR(VALUE(LEFT(E2517,FIND("º",E2517)-1)),""))))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IF(E2518="","",IF(LEFT(E2518,7)="SUBSOLO",-1,IF(LEFT(E2518,6)="TÉRREO",0,IFERROR(VALUE(LEFT(E2518,FIND("º",E2518)-1)),""))))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IF(E2519="","",IF(LEFT(E2519,7)="SUBSOLO",-1,IF(LEFT(E2519,6)="TÉRREO",0,IFERROR(VALUE(LEFT(E2519,FIND("º",E2519)-1)),""))))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IF(E2520="","",IF(LEFT(E2520,7)="SUBSOLO",-1,IF(LEFT(E2520,6)="TÉRREO",0,IFERROR(VALUE(LEFT(E2520,FIND("º",E2520)-1)),""))))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IF(E2521="","",IF(LEFT(E2521,7)="SUBSOLO",-1,IF(LEFT(E2521,6)="TÉRREO",0,IFERROR(VALUE(LEFT(E2521,FIND("º",E2521)-1)),""))))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IF(E2522="","",IF(LEFT(E2522,7)="SUBSOLO",-1,IF(LEFT(E2522,6)="TÉRREO",0,IFERROR(VALUE(LEFT(E2522,FIND("º",E2522)-1)),""))))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IF(E2523="","",IF(LEFT(E2523,7)="SUBSOLO",-1,IF(LEFT(E2523,6)="TÉRREO",0,IFERROR(VALUE(LEFT(E2523,FIND("º",E2523)-1)),""))))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IF(E2524="","",IF(LEFT(E2524,7)="SUBSOLO",-1,IF(LEFT(E2524,6)="TÉRREO",0,IFERROR(VALUE(LEFT(E2524,FIND("º",E2524)-1)),""))))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IF(E2525="","",IF(LEFT(E2525,7)="SUBSOLO",-1,IF(LEFT(E2525,6)="TÉRREO",0,IFERROR(VALUE(LEFT(E2525,FIND("º",E2525)-1)),""))))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IF(E2526="","",IF(LEFT(E2526,7)="SUBSOLO",-1,IF(LEFT(E2526,6)="TÉRREO",0,IFERROR(VALUE(LEFT(E2526,FIND("º",E2526)-1)),""))))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IF(E2527="","",IF(LEFT(E2527,7)="SUBSOLO",-1,IF(LEFT(E2527,6)="TÉRREO",0,IFERROR(VALUE(LEFT(E2527,FIND("º",E2527)-1)),""))))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IF(E2528="","",IF(LEFT(E2528,7)="SUBSOLO",-1,IF(LEFT(E2528,6)="TÉRREO",0,IFERROR(VALUE(LEFT(E2528,FIND("º",E2528)-1)),""))))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IF(E2529="","",IF(LEFT(E2529,7)="SUBSOLO",-1,IF(LEFT(E2529,6)="TÉRREO",0,IFERROR(VALUE(LEFT(E2529,FIND("º",E2529)-1)),""))))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IF(E2530="","",IF(LEFT(E2530,7)="SUBSOLO",-1,IF(LEFT(E2530,6)="TÉRREO",0,IFERROR(VALUE(LEFT(E2530,FIND("º",E2530)-1)),""))))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IF(E2531="","",IF(LEFT(E2531,7)="SUBSOLO",-1,IF(LEFT(E2531,6)="TÉRREO",0,IFERROR(VALUE(LEFT(E2531,FIND("º",E2531)-1)),""))))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IF(E2532="","",IF(LEFT(E2532,7)="SUBSOLO",-1,IF(LEFT(E2532,6)="TÉRREO",0,IFERROR(VALUE(LEFT(E2532,FIND("º",E2532)-1)),""))))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IF(E2533="","",IF(LEFT(E2533,7)="SUBSOLO",-1,IF(LEFT(E2533,6)="TÉRREO",0,IFERROR(VALUE(LEFT(E2533,FIND("º",E2533)-1)),""))))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IF(E2534="","",IF(LEFT(E2534,7)="SUBSOLO",-1,IF(LEFT(E2534,6)="TÉRREO",0,IFERROR(VALUE(LEFT(E2534,FIND("º",E2534)-1)),""))))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IF(E2535="","",IF(LEFT(E2535,7)="SUBSOLO",-1,IF(LEFT(E2535,6)="TÉRREO",0,IFERROR(VALUE(LEFT(E2535,FIND("º",E2535)-1)),""))))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IF(E2536="","",IF(LEFT(E2536,7)="SUBSOLO",-1,IF(LEFT(E2536,6)="TÉRREO",0,IFERROR(VALUE(LEFT(E2536,FIND("º",E2536)-1)),""))))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IF(E2537="","",IF(LEFT(E2537,7)="SUBSOLO",-1,IF(LEFT(E2537,6)="TÉRREO",0,IFERROR(VALUE(LEFT(E2537,FIND("º",E2537)-1)),""))))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IF(E2538="","",IF(LEFT(E2538,7)="SUBSOLO",-1,IF(LEFT(E2538,6)="TÉRREO",0,IFERROR(VALUE(LEFT(E2538,FIND("º",E2538)-1)),""))))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IF(E2539="","",IF(LEFT(E2539,7)="SUBSOLO",-1,IF(LEFT(E2539,6)="TÉRREO",0,IFERROR(VALUE(LEFT(E2539,FIND("º",E2539)-1)),""))))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IF(E2540="","",IF(LEFT(E2540,7)="SUBSOLO",-1,IF(LEFT(E2540,6)="TÉRREO",0,IFERROR(VALUE(LEFT(E2540,FIND("º",E2540)-1)),""))))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IF(E2541="","",IF(LEFT(E2541,7)="SUBSOLO",-1,IF(LEFT(E2541,6)="TÉRREO",0,IFERROR(VALUE(LEFT(E2541,FIND("º",E2541)-1)),""))))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IF(E2542="","",IF(LEFT(E2542,7)="SUBSOLO",-1,IF(LEFT(E2542,6)="TÉRREO",0,IFERROR(VALUE(LEFT(E2542,FIND("º",E2542)-1)),""))))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IF(E2543="","",IF(LEFT(E2543,7)="SUBSOLO",-1,IF(LEFT(E2543,6)="TÉRREO",0,IFERROR(VALUE(LEFT(E2543,FIND("º",E2543)-1)),""))))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IF(E2544="","",IF(LEFT(E2544,7)="SUBSOLO",-1,IF(LEFT(E2544,6)="TÉRREO",0,IFERROR(VALUE(LEFT(E2544,FIND("º",E2544)-1)),""))))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IF(E2545="","",IF(LEFT(E2545,7)="SUBSOLO",-1,IF(LEFT(E2545,6)="TÉRREO",0,IFERROR(VALUE(LEFT(E2545,FIND("º",E2545)-1)),""))))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IF(E2546="","",IF(LEFT(E2546,7)="SUBSOLO",-1,IF(LEFT(E2546,6)="TÉRREO",0,IFERROR(VALUE(LEFT(E2546,FIND("º",E2546)-1)),""))))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IF(E2547="","",IF(LEFT(E2547,7)="SUBSOLO",-1,IF(LEFT(E2547,6)="TÉRREO",0,IFERROR(VALUE(LEFT(E2547,FIND("º",E2547)-1)),""))))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IF(E2548="","",IF(LEFT(E2548,7)="SUBSOLO",-1,IF(LEFT(E2548,6)="TÉRREO",0,IFERROR(VALUE(LEFT(E2548,FIND("º",E2548)-1)),""))))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IF(E2549="","",IF(LEFT(E2549,7)="SUBSOLO",-1,IF(LEFT(E2549,6)="TÉRREO",0,IFERROR(VALUE(LEFT(E2549,FIND("º",E2549)-1)),""))))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IF(E2550="","",IF(LEFT(E2550,7)="SUBSOLO",-1,IF(LEFT(E2550,6)="TÉRREO",0,IFERROR(VALUE(LEFT(E2550,FIND("º",E2550)-1)),""))))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IF(E2551="","",IF(LEFT(E2551,7)="SUBSOLO",-1,IF(LEFT(E2551,6)="TÉRREO",0,IFERROR(VALUE(LEFT(E2551,FIND("º",E2551)-1)),""))))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IF(E2552="","",IF(LEFT(E2552,7)="SUBSOLO",-1,IF(LEFT(E2552,6)="TÉRREO",0,IFERROR(VALUE(LEFT(E2552,FIND("º",E2552)-1)),""))))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IF(E2553="","",IF(LEFT(E2553,7)="SUBSOLO",-1,IF(LEFT(E2553,6)="TÉRREO",0,IFERROR(VALUE(LEFT(E2553,FIND("º",E2553)-1)),""))))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IF(E2554="","",IF(LEFT(E2554,7)="SUBSOLO",-1,IF(LEFT(E2554,6)="TÉRREO",0,IFERROR(VALUE(LEFT(E2554,FIND("º",E2554)-1)),""))))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IF(E2555="","",IF(LEFT(E2555,7)="SUBSOLO",-1,IF(LEFT(E2555,6)="TÉRREO",0,IFERROR(VALUE(LEFT(E2555,FIND("º",E2555)-1)),""))))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IF(E2556="","",IF(LEFT(E2556,7)="SUBSOLO",-1,IF(LEFT(E2556,6)="TÉRREO",0,IFERROR(VALUE(LEFT(E2556,FIND("º",E2556)-1)),""))))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IF(E2557="","",IF(LEFT(E2557,7)="SUBSOLO",-1,IF(LEFT(E2557,6)="TÉRREO",0,IFERROR(VALUE(LEFT(E2557,FIND("º",E2557)-1)),""))))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IF(E2558="","",IF(LEFT(E2558,7)="SUBSOLO",-1,IF(LEFT(E2558,6)="TÉRREO",0,IFERROR(VALUE(LEFT(E2558,FIND("º",E2558)-1)),""))))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IF(E2559="","",IF(LEFT(E2559,7)="SUBSOLO",-1,IF(LEFT(E2559,6)="TÉRREO",0,IFERROR(VALUE(LEFT(E2559,FIND("º",E2559)-1)),""))))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IF(E2560="","",IF(LEFT(E2560,7)="SUBSOLO",-1,IF(LEFT(E2560,6)="TÉRREO",0,IFERROR(VALUE(LEFT(E2560,FIND("º",E2560)-1)),""))))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IF(E2561="","",IF(LEFT(E2561,7)="SUBSOLO",-1,IF(LEFT(E2561,6)="TÉRREO",0,IFERROR(VALUE(LEFT(E2561,FIND("º",E2561)-1)),""))))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IF(E2562="","",IF(LEFT(E2562,7)="SUBSOLO",-1,IF(LEFT(E2562,6)="TÉRREO",0,IFERROR(VALUE(LEFT(E2562,FIND("º",E2562)-1)),""))))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IF(E2563="","",IF(LEFT(E2563,7)="SUBSOLO",-1,IF(LEFT(E2563,6)="TÉRREO",0,IFERROR(VALUE(LEFT(E2563,FIND("º",E2563)-1)),""))))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IF(E2564="","",IF(LEFT(E2564,7)="SUBSOLO",-1,IF(LEFT(E2564,6)="TÉRREO",0,IFERROR(VALUE(LEFT(E2564,FIND("º",E2564)-1)),""))))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IF(E2565="","",IF(LEFT(E2565,7)="SUBSOLO",-1,IF(LEFT(E2565,6)="TÉRREO",0,IFERROR(VALUE(LEFT(E2565,FIND("º",E2565)-1)),""))))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IF(E2566="","",IF(LEFT(E2566,7)="SUBSOLO",-1,IF(LEFT(E2566,6)="TÉRREO",0,IFERROR(VALUE(LEFT(E2566,FIND("º",E2566)-1)),""))))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IF(E2567="","",IF(LEFT(E2567,7)="SUBSOLO",-1,IF(LEFT(E2567,6)="TÉRREO",0,IFERROR(VALUE(LEFT(E2567,FIND("º",E2567)-1)),""))))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IF(E2568="","",IF(LEFT(E2568,7)="SUBSOLO",-1,IF(LEFT(E2568,6)="TÉRREO",0,IFERROR(VALUE(LEFT(E2568,FIND("º",E2568)-1)),""))))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IF(E2569="","",IF(LEFT(E2569,7)="SUBSOLO",-1,IF(LEFT(E2569,6)="TÉRREO",0,IFERROR(VALUE(LEFT(E2569,FIND("º",E2569)-1)),""))))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IF(E2570="","",IF(LEFT(E2570,7)="SUBSOLO",-1,IF(LEFT(E2570,6)="TÉRREO",0,IFERROR(VALUE(LEFT(E2570,FIND("º",E2570)-1)),""))))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IF(E2571="","",IF(LEFT(E2571,7)="SUBSOLO",-1,IF(LEFT(E2571,6)="TÉRREO",0,IFERROR(VALUE(LEFT(E2571,FIND("º",E2571)-1)),""))))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IF(E2572="","",IF(LEFT(E2572,7)="SUBSOLO",-1,IF(LEFT(E2572,6)="TÉRREO",0,IFERROR(VALUE(LEFT(E2572,FIND("º",E2572)-1)),""))))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IF(E2573="","",IF(LEFT(E2573,7)="SUBSOLO",-1,IF(LEFT(E2573,6)="TÉRREO",0,IFERROR(VALUE(LEFT(E2573,FIND("º",E2573)-1)),""))))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IF(E2574="","",IF(LEFT(E2574,7)="SUBSOLO",-1,IF(LEFT(E2574,6)="TÉRREO",0,IFERROR(VALUE(LEFT(E2574,FIND("º",E2574)-1)),""))))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IF(E2575="","",IF(LEFT(E2575,7)="SUBSOLO",-1,IF(LEFT(E2575,6)="TÉRREO",0,IFERROR(VALUE(LEFT(E2575,FIND("º",E2575)-1)),""))))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IF(E2576="","",IF(LEFT(E2576,7)="SUBSOLO",-1,IF(LEFT(E2576,6)="TÉRREO",0,IFERROR(VALUE(LEFT(E2576,FIND("º",E2576)-1)),""))))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IF(E2577="","",IF(LEFT(E2577,7)="SUBSOLO",-1,IF(LEFT(E2577,6)="TÉRREO",0,IFERROR(VALUE(LEFT(E2577,FIND("º",E2577)-1)),""))))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IF(E2578="","",IF(LEFT(E2578,7)="SUBSOLO",-1,IF(LEFT(E2578,6)="TÉRREO",0,IFERROR(VALUE(LEFT(E2578,FIND("º",E2578)-1)),""))))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IF(E2579="","",IF(LEFT(E2579,7)="SUBSOLO",-1,IF(LEFT(E2579,6)="TÉRREO",0,IFERROR(VALUE(LEFT(E2579,FIND("º",E2579)-1)),""))))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IF(E2580="","",IF(LEFT(E2580,7)="SUBSOLO",-1,IF(LEFT(E2580,6)="TÉRREO",0,IFERROR(VALUE(LEFT(E2580,FIND("º",E2580)-1)),""))))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IF(E2581="","",IF(LEFT(E2581,7)="SUBSOLO",-1,IF(LEFT(E2581,6)="TÉRREO",0,IFERROR(VALUE(LEFT(E2581,FIND("º",E2581)-1)),""))))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IF(E2582="","",IF(LEFT(E2582,7)="SUBSOLO",-1,IF(LEFT(E2582,6)="TÉRREO",0,IFERROR(VALUE(LEFT(E2582,FIND("º",E2582)-1)),""))))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IF(E2583="","",IF(LEFT(E2583,7)="SUBSOLO",-1,IF(LEFT(E2583,6)="TÉRREO",0,IFERROR(VALUE(LEFT(E2583,FIND("º",E2583)-1)),""))))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IF(E2584="","",IF(LEFT(E2584,7)="SUBSOLO",-1,IF(LEFT(E2584,6)="TÉRREO",0,IFERROR(VALUE(LEFT(E2584,FIND("º",E2584)-1)),""))))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IF(E2585="","",IF(LEFT(E2585,7)="SUBSOLO",-1,IF(LEFT(E2585,6)="TÉRREO",0,IFERROR(VALUE(LEFT(E2585,FIND("º",E2585)-1)),""))))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IF(E2586="","",IF(LEFT(E2586,7)="SUBSOLO",-1,IF(LEFT(E2586,6)="TÉRREO",0,IFERROR(VALUE(LEFT(E2586,FIND("º",E2586)-1)),""))))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IF(E2587="","",IF(LEFT(E2587,7)="SUBSOLO",-1,IF(LEFT(E2587,6)="TÉRREO",0,IFERROR(VALUE(LEFT(E2587,FIND("º",E2587)-1)),""))))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IF(E2588="","",IF(LEFT(E2588,7)="SUBSOLO",-1,IF(LEFT(E2588,6)="TÉRREO",0,IFERROR(VALUE(LEFT(E2588,FIND("º",E2588)-1)),""))))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IF(E2589="","",IF(LEFT(E2589,7)="SUBSOLO",-1,IF(LEFT(E2589,6)="TÉRREO",0,IFERROR(VALUE(LEFT(E2589,FIND("º",E2589)-1)),""))))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IF(E2590="","",IF(LEFT(E2590,7)="SUBSOLO",-1,IF(LEFT(E2590,6)="TÉRREO",0,IFERROR(VALUE(LEFT(E2590,FIND("º",E2590)-1)),""))))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IF(E2591="","",IF(LEFT(E2591,7)="SUBSOLO",-1,IF(LEFT(E2591,6)="TÉRREO",0,IFERROR(VALUE(LEFT(E2591,FIND("º",E2591)-1)),""))))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IF(E2592="","",IF(LEFT(E2592,7)="SUBSOLO",-1,IF(LEFT(E2592,6)="TÉRREO",0,IFERROR(VALUE(LEFT(E2592,FIND("º",E2592)-1)),""))))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IF(E2593="","",IF(LEFT(E2593,7)="SUBSOLO",-1,IF(LEFT(E2593,6)="TÉRREO",0,IFERROR(VALUE(LEFT(E2593,FIND("º",E2593)-1)),""))))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IF(E2594="","",IF(LEFT(E2594,7)="SUBSOLO",-1,IF(LEFT(E2594,6)="TÉRREO",0,IFERROR(VALUE(LEFT(E2594,FIND("º",E2594)-1)),""))))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IF(E2595="","",IF(LEFT(E2595,7)="SUBSOLO",-1,IF(LEFT(E2595,6)="TÉRREO",0,IFERROR(VALUE(LEFT(E2595,FIND("º",E2595)-1)),""))))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IF(E2596="","",IF(LEFT(E2596,7)="SUBSOLO",-1,IF(LEFT(E2596,6)="TÉRREO",0,IFERROR(VALUE(LEFT(E2596,FIND("º",E2596)-1)),""))))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IF(E2597="","",IF(LEFT(E2597,7)="SUBSOLO",-1,IF(LEFT(E2597,6)="TÉRREO",0,IFERROR(VALUE(LEFT(E2597,FIND("º",E2597)-1)),""))))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IF(E2598="","",IF(LEFT(E2598,7)="SUBSOLO",-1,IF(LEFT(E2598,6)="TÉRREO",0,IFERROR(VALUE(LEFT(E2598,FIND("º",E2598)-1)),""))))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IF(E2599="","",IF(LEFT(E2599,7)="SUBSOLO",-1,IF(LEFT(E2599,6)="TÉRREO",0,IFERROR(VALUE(LEFT(E2599,FIND("º",E2599)-1)),""))))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IF(E2600="","",IF(LEFT(E2600,7)="SUBSOLO",-1,IF(LEFT(E2600,6)="TÉRREO",0,IFERROR(VALUE(LEFT(E2600,FIND("º",E2600)-1)),""))))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IF(E2601="","",IF(LEFT(E2601,7)="SUBSOLO",-1,IF(LEFT(E2601,6)="TÉRREO",0,IFERROR(VALUE(LEFT(E2601,FIND("º",E2601)-1)),""))))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IF(E2602="","",IF(LEFT(E2602,7)="SUBSOLO",-1,IF(LEFT(E2602,6)="TÉRREO",0,IFERROR(VALUE(LEFT(E2602,FIND("º",E2602)-1)),""))))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IF(E2603="","",IF(LEFT(E2603,7)="SUBSOLO",-1,IF(LEFT(E2603,6)="TÉRREO",0,IFERROR(VALUE(LEFT(E2603,FIND("º",E2603)-1)),""))))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IF(E2604="","",IF(LEFT(E2604,7)="SUBSOLO",-1,IF(LEFT(E2604,6)="TÉRREO",0,IFERROR(VALUE(LEFT(E2604,FIND("º",E2604)-1)),""))))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IF(E2605="","",IF(LEFT(E2605,7)="SUBSOLO",-1,IF(LEFT(E2605,6)="TÉRREO",0,IFERROR(VALUE(LEFT(E2605,FIND("º",E2605)-1)),""))))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IF(E2606="","",IF(LEFT(E2606,7)="SUBSOLO",-1,IF(LEFT(E2606,6)="TÉRREO",0,IFERROR(VALUE(LEFT(E2606,FIND("º",E2606)-1)),""))))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IF(E2607="","",IF(LEFT(E2607,7)="SUBSOLO",-1,IF(LEFT(E2607,6)="TÉRREO",0,IFERROR(VALUE(LEFT(E2607,FIND("º",E2607)-1)),""))))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IF(E2608="","",IF(LEFT(E2608,7)="SUBSOLO",-1,IF(LEFT(E2608,6)="TÉRREO",0,IFERROR(VALUE(LEFT(E2608,FIND("º",E2608)-1)),""))))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IF(E2609="","",IF(LEFT(E2609,7)="SUBSOLO",-1,IF(LEFT(E2609,6)="TÉRREO",0,IFERROR(VALUE(LEFT(E2609,FIND("º",E2609)-1)),""))))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IF(E2610="","",IF(LEFT(E2610,7)="SUBSOLO",-1,IF(LEFT(E2610,6)="TÉRREO",0,IFERROR(VALUE(LEFT(E2610,FIND("º",E2610)-1)),""))))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IF(E2611="","",IF(LEFT(E2611,7)="SUBSOLO",-1,IF(LEFT(E2611,6)="TÉRREO",0,IFERROR(VALUE(LEFT(E2611,FIND("º",E2611)-1)),""))))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IF(E2612="","",IF(LEFT(E2612,7)="SUBSOLO",-1,IF(LEFT(E2612,6)="TÉRREO",0,IFERROR(VALUE(LEFT(E2612,FIND("º",E2612)-1)),""))))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IF(E2613="","",IF(LEFT(E2613,7)="SUBSOLO",-1,IF(LEFT(E2613,6)="TÉRREO",0,IFERROR(VALUE(LEFT(E2613,FIND("º",E2613)-1)),""))))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IF(E2614="","",IF(LEFT(E2614,7)="SUBSOLO",-1,IF(LEFT(E2614,6)="TÉRREO",0,IFERROR(VALUE(LEFT(E2614,FIND("º",E2614)-1)),""))))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IF(E2615="","",IF(LEFT(E2615,7)="SUBSOLO",-1,IF(LEFT(E2615,6)="TÉRREO",0,IFERROR(VALUE(LEFT(E2615,FIND("º",E2615)-1)),""))))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IF(E2616="","",IF(LEFT(E2616,7)="SUBSOLO",-1,IF(LEFT(E2616,6)="TÉRREO",0,IFERROR(VALUE(LEFT(E2616,FIND("º",E2616)-1)),""))))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IF(E2617="","",IF(LEFT(E2617,7)="SUBSOLO",-1,IF(LEFT(E2617,6)="TÉRREO",0,IFERROR(VALUE(LEFT(E2617,FIND("º",E2617)-1)),""))))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IF(E2618="","",IF(LEFT(E2618,7)="SUBSOLO",-1,IF(LEFT(E2618,6)="TÉRREO",0,IFERROR(VALUE(LEFT(E2618,FIND("º",E2618)-1)),""))))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IF(E2619="","",IF(LEFT(E2619,7)="SUBSOLO",-1,IF(LEFT(E2619,6)="TÉRREO",0,IFERROR(VALUE(LEFT(E2619,FIND("º",E2619)-1)),""))))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IF(E2620="","",IF(LEFT(E2620,7)="SUBSOLO",-1,IF(LEFT(E2620,6)="TÉRREO",0,IFERROR(VALUE(LEFT(E2620,FIND("º",E2620)-1)),""))))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IF(E2621="","",IF(LEFT(E2621,7)="SUBSOLO",-1,IF(LEFT(E2621,6)="TÉRREO",0,IFERROR(VALUE(LEFT(E2621,FIND("º",E2621)-1)),""))))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IF(E2622="","",IF(LEFT(E2622,7)="SUBSOLO",-1,IF(LEFT(E2622,6)="TÉRREO",0,IFERROR(VALUE(LEFT(E2622,FIND("º",E2622)-1)),""))))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IF(E2623="","",IF(LEFT(E2623,7)="SUBSOLO",-1,IF(LEFT(E2623,6)="TÉRREO",0,IFERROR(VALUE(LEFT(E2623,FIND("º",E2623)-1)),""))))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IF(E2624="","",IF(LEFT(E2624,7)="SUBSOLO",-1,IF(LEFT(E2624,6)="TÉRREO",0,IFERROR(VALUE(LEFT(E2624,FIND("º",E2624)-1)),""))))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IF(E2625="","",IF(LEFT(E2625,7)="SUBSOLO",-1,IF(LEFT(E2625,6)="TÉRREO",0,IFERROR(VALUE(LEFT(E2625,FIND("º",E2625)-1)),""))))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IF(E2626="","",IF(LEFT(E2626,7)="SUBSOLO",-1,IF(LEFT(E2626,6)="TÉRREO",0,IFERROR(VALUE(LEFT(E2626,FIND("º",E2626)-1)),""))))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IF(E2627="","",IF(LEFT(E2627,7)="SUBSOLO",-1,IF(LEFT(E2627,6)="TÉRREO",0,IFERROR(VALUE(LEFT(E2627,FIND("º",E2627)-1)),""))))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IF(E2628="","",IF(LEFT(E2628,7)="SUBSOLO",-1,IF(LEFT(E2628,6)="TÉRREO",0,IFERROR(VALUE(LEFT(E2628,FIND("º",E2628)-1)),""))))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IF(E2629="","",IF(LEFT(E2629,7)="SUBSOLO",-1,IF(LEFT(E2629,6)="TÉRREO",0,IFERROR(VALUE(LEFT(E2629,FIND("º",E2629)-1)),""))))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IF(E2630="","",IF(LEFT(E2630,7)="SUBSOLO",-1,IF(LEFT(E2630,6)="TÉRREO",0,IFERROR(VALUE(LEFT(E2630,FIND("º",E2630)-1)),""))))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IF(E2631="","",IF(LEFT(E2631,7)="SUBSOLO",-1,IF(LEFT(E2631,6)="TÉRREO",0,IFERROR(VALUE(LEFT(E2631,FIND("º",E2631)-1)),""))))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IF(E2632="","",IF(LEFT(E2632,7)="SUBSOLO",-1,IF(LEFT(E2632,6)="TÉRREO",0,IFERROR(VALUE(LEFT(E2632,FIND("º",E2632)-1)),""))))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IF(E2633="","",IF(LEFT(E2633,7)="SUBSOLO",-1,IF(LEFT(E2633,6)="TÉRREO",0,IFERROR(VALUE(LEFT(E2633,FIND("º",E2633)-1)),""))))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IF(E2634="","",IF(LEFT(E2634,7)="SUBSOLO",-1,IF(LEFT(E2634,6)="TÉRREO",0,IFERROR(VALUE(LEFT(E2634,FIND("º",E2634)-1)),""))))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IF(E2635="","",IF(LEFT(E2635,7)="SUBSOLO",-1,IF(LEFT(E2635,6)="TÉRREO",0,IFERROR(VALUE(LEFT(E2635,FIND("º",E2635)-1)),""))))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IF(E2636="","",IF(LEFT(E2636,7)="SUBSOLO",-1,IF(LEFT(E2636,6)="TÉRREO",0,IFERROR(VALUE(LEFT(E2636,FIND("º",E2636)-1)),""))))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IF(E2637="","",IF(LEFT(E2637,7)="SUBSOLO",-1,IF(LEFT(E2637,6)="TÉRREO",0,IFERROR(VALUE(LEFT(E2637,FIND("º",E2637)-1)),""))))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IF(E2638="","",IF(LEFT(E2638,7)="SUBSOLO",-1,IF(LEFT(E2638,6)="TÉRREO",0,IFERROR(VALUE(LEFT(E2638,FIND("º",E2638)-1)),""))))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IF(E2639="","",IF(LEFT(E2639,7)="SUBSOLO",-1,IF(LEFT(E2639,6)="TÉRREO",0,IFERROR(VALUE(LEFT(E2639,FIND("º",E2639)-1)),""))))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IF(E2640="","",IF(LEFT(E2640,7)="SUBSOLO",-1,IF(LEFT(E2640,6)="TÉRREO",0,IFERROR(VALUE(LEFT(E2640,FIND("º",E2640)-1)),""))))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IF(E2641="","",IF(LEFT(E2641,7)="SUBSOLO",-1,IF(LEFT(E2641,6)="TÉRREO",0,IFERROR(VALUE(LEFT(E2641,FIND("º",E2641)-1)),""))))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IF(E2642="","",IF(LEFT(E2642,7)="SUBSOLO",-1,IF(LEFT(E2642,6)="TÉRREO",0,IFERROR(VALUE(LEFT(E2642,FIND("º",E2642)-1)),""))))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IF(E2643="","",IF(LEFT(E2643,7)="SUBSOLO",-1,IF(LEFT(E2643,6)="TÉRREO",0,IFERROR(VALUE(LEFT(E2643,FIND("º",E2643)-1)),""))))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IF(E2644="","",IF(LEFT(E2644,7)="SUBSOLO",-1,IF(LEFT(E2644,6)="TÉRREO",0,IFERROR(VALUE(LEFT(E2644,FIND("º",E2644)-1)),""))))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IF(E2645="","",IF(LEFT(E2645,7)="SUBSOLO",-1,IF(LEFT(E2645,6)="TÉRREO",0,IFERROR(VALUE(LEFT(E2645,FIND("º",E2645)-1)),""))))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IF(E2646="","",IF(LEFT(E2646,7)="SUBSOLO",-1,IF(LEFT(E2646,6)="TÉRREO",0,IFERROR(VALUE(LEFT(E2646,FIND("º",E2646)-1)),""))))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IF(E2647="","",IF(LEFT(E2647,7)="SUBSOLO",-1,IF(LEFT(E2647,6)="TÉRREO",0,IFERROR(VALUE(LEFT(E2647,FIND("º",E2647)-1)),""))))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IF(E2648="","",IF(LEFT(E2648,7)="SUBSOLO",-1,IF(LEFT(E2648,6)="TÉRREO",0,IFERROR(VALUE(LEFT(E2648,FIND("º",E2648)-1)),""))))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IF(E2649="","",IF(LEFT(E2649,7)="SUBSOLO",-1,IF(LEFT(E2649,6)="TÉRREO",0,IFERROR(VALUE(LEFT(E2649,FIND("º",E2649)-1)),""))))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IF(E2650="","",IF(LEFT(E2650,7)="SUBSOLO",-1,IF(LEFT(E2650,6)="TÉRREO",0,IFERROR(VALUE(LEFT(E2650,FIND("º",E2650)-1)),""))))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IF(E2651="","",IF(LEFT(E2651,7)="SUBSOLO",-1,IF(LEFT(E2651,6)="TÉRREO",0,IFERROR(VALUE(LEFT(E2651,FIND("º",E2651)-1)),""))))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IF(E2652="","",IF(LEFT(E2652,7)="SUBSOLO",-1,IF(LEFT(E2652,6)="TÉRREO",0,IFERROR(VALUE(LEFT(E2652,FIND("º",E2652)-1)),""))))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IF(E2653="","",IF(LEFT(E2653,7)="SUBSOLO",-1,IF(LEFT(E2653,6)="TÉRREO",0,IFERROR(VALUE(LEFT(E2653,FIND("º",E2653)-1)),""))))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IF(E2654="","",IF(LEFT(E2654,7)="SUBSOLO",-1,IF(LEFT(E2654,6)="TÉRREO",0,IFERROR(VALUE(LEFT(E2654,FIND("º",E2654)-1)),""))))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IF(E2655="","",IF(LEFT(E2655,7)="SUBSOLO",-1,IF(LEFT(E2655,6)="TÉRREO",0,IFERROR(VALUE(LEFT(E2655,FIND("º",E2655)-1)),""))))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IF(E2656="","",IF(LEFT(E2656,7)="SUBSOLO",-1,IF(LEFT(E2656,6)="TÉRREO",0,IFERROR(VALUE(LEFT(E2656,FIND("º",E2656)-1)),""))))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IF(E2657="","",IF(LEFT(E2657,7)="SUBSOLO",-1,IF(LEFT(E2657,6)="TÉRREO",0,IFERROR(VALUE(LEFT(E2657,FIND("º",E2657)-1)),""))))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IF(E2658="","",IF(LEFT(E2658,7)="SUBSOLO",-1,IF(LEFT(E2658,6)="TÉRREO",0,IFERROR(VALUE(LEFT(E2658,FIND("º",E2658)-1)),""))))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IF(E2659="","",IF(LEFT(E2659,7)="SUBSOLO",-1,IF(LEFT(E2659,6)="TÉRREO",0,IFERROR(VALUE(LEFT(E2659,FIND("º",E2659)-1)),""))))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IF(E2660="","",IF(LEFT(E2660,7)="SUBSOLO",-1,IF(LEFT(E2660,6)="TÉRREO",0,IFERROR(VALUE(LEFT(E2660,FIND("º",E2660)-1)),""))))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IF(E2661="","",IF(LEFT(E2661,7)="SUBSOLO",-1,IF(LEFT(E2661,6)="TÉRREO",0,IFERROR(VALUE(LEFT(E2661,FIND("º",E2661)-1)),""))))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IF(E2662="","",IF(LEFT(E2662,7)="SUBSOLO",-1,IF(LEFT(E2662,6)="TÉRREO",0,IFERROR(VALUE(LEFT(E2662,FIND("º",E2662)-1)),""))))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IF(E2663="","",IF(LEFT(E2663,7)="SUBSOLO",-1,IF(LEFT(E2663,6)="TÉRREO",0,IFERROR(VALUE(LEFT(E2663,FIND("º",E2663)-1)),""))))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IF(E2664="","",IF(LEFT(E2664,7)="SUBSOLO",-1,IF(LEFT(E2664,6)="TÉRREO",0,IFERROR(VALUE(LEFT(E2664,FIND("º",E2664)-1)),""))))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IF(E2665="","",IF(LEFT(E2665,7)="SUBSOLO",-1,IF(LEFT(E2665,6)="TÉRREO",0,IFERROR(VALUE(LEFT(E2665,FIND("º",E2665)-1)),""))))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IF(E2666="","",IF(LEFT(E2666,7)="SUBSOLO",-1,IF(LEFT(E2666,6)="TÉRREO",0,IFERROR(VALUE(LEFT(E2666,FIND("º",E2666)-1)),""))))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IF(E2667="","",IF(LEFT(E2667,7)="SUBSOLO",-1,IF(LEFT(E2667,6)="TÉRREO",0,IFERROR(VALUE(LEFT(E2667,FIND("º",E2667)-1)),""))))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IF(E2668="","",IF(LEFT(E2668,7)="SUBSOLO",-1,IF(LEFT(E2668,6)="TÉRREO",0,IFERROR(VALUE(LEFT(E2668,FIND("º",E2668)-1)),""))))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IF(E2669="","",IF(LEFT(E2669,7)="SUBSOLO",-1,IF(LEFT(E2669,6)="TÉRREO",0,IFERROR(VALUE(LEFT(E2669,FIND("º",E2669)-1)),""))))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IF(E2670="","",IF(LEFT(E2670,7)="SUBSOLO",-1,IF(LEFT(E2670,6)="TÉRREO",0,IFERROR(VALUE(LEFT(E2670,FIND("º",E2670)-1)),""))))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IF(E2671="","",IF(LEFT(E2671,7)="SUBSOLO",-1,IF(LEFT(E2671,6)="TÉRREO",0,IFERROR(VALUE(LEFT(E2671,FIND("º",E2671)-1)),""))))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IF(E2672="","",IF(LEFT(E2672,7)="SUBSOLO",-1,IF(LEFT(E2672,6)="TÉRREO",0,IFERROR(VALUE(LEFT(E2672,FIND("º",E2672)-1)),""))))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IF(E2673="","",IF(LEFT(E2673,7)="SUBSOLO",-1,IF(LEFT(E2673,6)="TÉRREO",0,IFERROR(VALUE(LEFT(E2673,FIND("º",E2673)-1)),""))))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IF(E2674="","",IF(LEFT(E2674,7)="SUBSOLO",-1,IF(LEFT(E2674,6)="TÉRREO",0,IFERROR(VALUE(LEFT(E2674,FIND("º",E2674)-1)),""))))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IF(E2675="","",IF(LEFT(E2675,7)="SUBSOLO",-1,IF(LEFT(E2675,6)="TÉRREO",0,IFERROR(VALUE(LEFT(E2675,FIND("º",E2675)-1)),""))))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IF(E2676="","",IF(LEFT(E2676,7)="SUBSOLO",-1,IF(LEFT(E2676,6)="TÉRREO",0,IFERROR(VALUE(LEFT(E2676,FIND("º",E2676)-1)),""))))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IF(E2677="","",IF(LEFT(E2677,7)="SUBSOLO",-1,IF(LEFT(E2677,6)="TÉRREO",0,IFERROR(VALUE(LEFT(E2677,FIND("º",E2677)-1)),""))))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IF(E2678="","",IF(LEFT(E2678,7)="SUBSOLO",-1,IF(LEFT(E2678,6)="TÉRREO",0,IFERROR(VALUE(LEFT(E2678,FIND("º",E2678)-1)),""))))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IF(E2679="","",IF(LEFT(E2679,7)="SUBSOLO",-1,IF(LEFT(E2679,6)="TÉRREO",0,IFERROR(VALUE(LEFT(E2679,FIND("º",E2679)-1)),""))))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IF(E2680="","",IF(LEFT(E2680,7)="SUBSOLO",-1,IF(LEFT(E2680,6)="TÉRREO",0,IFERROR(VALUE(LEFT(E2680,FIND("º",E2680)-1)),""))))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IF(E2681="","",IF(LEFT(E2681,7)="SUBSOLO",-1,IF(LEFT(E2681,6)="TÉRREO",0,IFERROR(VALUE(LEFT(E2681,FIND("º",E2681)-1)),""))))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IF(E2682="","",IF(LEFT(E2682,7)="SUBSOLO",-1,IF(LEFT(E2682,6)="TÉRREO",0,IFERROR(VALUE(LEFT(E2682,FIND("º",E2682)-1)),""))))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IF(E2683="","",IF(LEFT(E2683,7)="SUBSOLO",-1,IF(LEFT(E2683,6)="TÉRREO",0,IFERROR(VALUE(LEFT(E2683,FIND("º",E2683)-1)),""))))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IF(E2684="","",IF(LEFT(E2684,7)="SUBSOLO",-1,IF(LEFT(E2684,6)="TÉRREO",0,IFERROR(VALUE(LEFT(E2684,FIND("º",E2684)-1)),""))))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IF(E2685="","",IF(LEFT(E2685,7)="SUBSOLO",-1,IF(LEFT(E2685,6)="TÉRREO",0,IFERROR(VALUE(LEFT(E2685,FIND("º",E2685)-1)),""))))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IF(E2686="","",IF(LEFT(E2686,7)="SUBSOLO",-1,IF(LEFT(E2686,6)="TÉRREO",0,IFERROR(VALUE(LEFT(E2686,FIND("º",E2686)-1)),""))))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IF(E2687="","",IF(LEFT(E2687,7)="SUBSOLO",-1,IF(LEFT(E2687,6)="TÉRREO",0,IFERROR(VALUE(LEFT(E2687,FIND("º",E2687)-1)),""))))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IF(E2688="","",IF(LEFT(E2688,7)="SUBSOLO",-1,IF(LEFT(E2688,6)="TÉRREO",0,IFERROR(VALUE(LEFT(E2688,FIND("º",E2688)-1)),""))))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IF(E2689="","",IF(LEFT(E2689,7)="SUBSOLO",-1,IF(LEFT(E2689,6)="TÉRREO",0,IFERROR(VALUE(LEFT(E2689,FIND("º",E2689)-1)),""))))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IF(E2690="","",IF(LEFT(E2690,7)="SUBSOLO",-1,IF(LEFT(E2690,6)="TÉRREO",0,IFERROR(VALUE(LEFT(E2690,FIND("º",E2690)-1)),""))))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IF(E2691="","",IF(LEFT(E2691,7)="SUBSOLO",-1,IF(LEFT(E2691,6)="TÉRREO",0,IFERROR(VALUE(LEFT(E2691,FIND("º",E2691)-1)),""))))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IF(E2692="","",IF(LEFT(E2692,7)="SUBSOLO",-1,IF(LEFT(E2692,6)="TÉRREO",0,IFERROR(VALUE(LEFT(E2692,FIND("º",E2692)-1)),""))))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IF(E2693="","",IF(LEFT(E2693,7)="SUBSOLO",-1,IF(LEFT(E2693,6)="TÉRREO",0,IFERROR(VALUE(LEFT(E2693,FIND("º",E2693)-1)),""))))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IF(E2694="","",IF(LEFT(E2694,7)="SUBSOLO",-1,IF(LEFT(E2694,6)="TÉRREO",0,IFERROR(VALUE(LEFT(E2694,FIND("º",E2694)-1)),""))))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IF(E2695="","",IF(LEFT(E2695,7)="SUBSOLO",-1,IF(LEFT(E2695,6)="TÉRREO",0,IFERROR(VALUE(LEFT(E2695,FIND("º",E2695)-1)),""))))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IF(E2696="","",IF(LEFT(E2696,7)="SUBSOLO",-1,IF(LEFT(E2696,6)="TÉRREO",0,IFERROR(VALUE(LEFT(E2696,FIND("º",E2696)-1)),""))))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IF(E2697="","",IF(LEFT(E2697,7)="SUBSOLO",-1,IF(LEFT(E2697,6)="TÉRREO",0,IFERROR(VALUE(LEFT(E2697,FIND("º",E2697)-1)),""))))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IF(E2698="","",IF(LEFT(E2698,7)="SUBSOLO",-1,IF(LEFT(E2698,6)="TÉRREO",0,IFERROR(VALUE(LEFT(E2698,FIND("º",E2698)-1)),""))))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IF(E2699="","",IF(LEFT(E2699,7)="SUBSOLO",-1,IF(LEFT(E2699,6)="TÉRREO",0,IFERROR(VALUE(LEFT(E2699,FIND("º",E2699)-1)),""))))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IF(E2700="","",IF(LEFT(E2700,7)="SUBSOLO",-1,IF(LEFT(E2700,6)="TÉRREO",0,IFERROR(VALUE(LEFT(E2700,FIND("º",E2700)-1)),""))))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IF(E2701="","",IF(LEFT(E2701,7)="SUBSOLO",-1,IF(LEFT(E2701,6)="TÉRREO",0,IFERROR(VALUE(LEFT(E2701,FIND("º",E2701)-1)),""))))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IF(E2702="","",IF(LEFT(E2702,7)="SUBSOLO",-1,IF(LEFT(E2702,6)="TÉRREO",0,IFERROR(VALUE(LEFT(E2702,FIND("º",E2702)-1)),""))))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IF(E2703="","",IF(LEFT(E2703,7)="SUBSOLO",-1,IF(LEFT(E2703,6)="TÉRREO",0,IFERROR(VALUE(LEFT(E2703,FIND("º",E2703)-1)),""))))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IF(E2704="","",IF(LEFT(E2704,7)="SUBSOLO",-1,IF(LEFT(E2704,6)="TÉRREO",0,IFERROR(VALUE(LEFT(E2704,FIND("º",E2704)-1)),""))))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IF(E2705="","",IF(LEFT(E2705,7)="SUBSOLO",-1,IF(LEFT(E2705,6)="TÉRREO",0,IFERROR(VALUE(LEFT(E2705,FIND("º",E2705)-1)),""))))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IF(E2706="","",IF(LEFT(E2706,7)="SUBSOLO",-1,IF(LEFT(E2706,6)="TÉRREO",0,IFERROR(VALUE(LEFT(E2706,FIND("º",E2706)-1)),""))))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IF(E2707="","",IF(LEFT(E2707,7)="SUBSOLO",-1,IF(LEFT(E2707,6)="TÉRREO",0,IFERROR(VALUE(LEFT(E2707,FIND("º",E2707)-1)),""))))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IF(E2708="","",IF(LEFT(E2708,7)="SUBSOLO",-1,IF(LEFT(E2708,6)="TÉRREO",0,IFERROR(VALUE(LEFT(E2708,FIND("º",E2708)-1)),""))))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IF(E2709="","",IF(LEFT(E2709,7)="SUBSOLO",-1,IF(LEFT(E2709,6)="TÉRREO",0,IFERROR(VALUE(LEFT(E2709,FIND("º",E2709)-1)),""))))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IF(E2710="","",IF(LEFT(E2710,7)="SUBSOLO",-1,IF(LEFT(E2710,6)="TÉRREO",0,IFERROR(VALUE(LEFT(E2710,FIND("º",E2710)-1)),""))))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IF(E2711="","",IF(LEFT(E2711,7)="SUBSOLO",-1,IF(LEFT(E2711,6)="TÉRREO",0,IFERROR(VALUE(LEFT(E2711,FIND("º",E2711)-1)),""))))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IF(E2712="","",IF(LEFT(E2712,7)="SUBSOLO",-1,IF(LEFT(E2712,6)="TÉRREO",0,IFERROR(VALUE(LEFT(E2712,FIND("º",E2712)-1)),""))))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IF(E2713="","",IF(LEFT(E2713,7)="SUBSOLO",-1,IF(LEFT(E2713,6)="TÉRREO",0,IFERROR(VALUE(LEFT(E2713,FIND("º",E2713)-1)),""))))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IF(E2714="","",IF(LEFT(E2714,7)="SUBSOLO",-1,IF(LEFT(E2714,6)="TÉRREO",0,IFERROR(VALUE(LEFT(E2714,FIND("º",E2714)-1)),""))))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IF(E2715="","",IF(LEFT(E2715,7)="SUBSOLO",-1,IF(LEFT(E2715,6)="TÉRREO",0,IFERROR(VALUE(LEFT(E2715,FIND("º",E2715)-1)),""))))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IF(E2716="","",IF(LEFT(E2716,7)="SUBSOLO",-1,IF(LEFT(E2716,6)="TÉRREO",0,IFERROR(VALUE(LEFT(E2716,FIND("º",E2716)-1)),""))))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IF(E2717="","",IF(LEFT(E2717,7)="SUBSOLO",-1,IF(LEFT(E2717,6)="TÉRREO",0,IFERROR(VALUE(LEFT(E2717,FIND("º",E2717)-1)),""))))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IF(E2718="","",IF(LEFT(E2718,7)="SUBSOLO",-1,IF(LEFT(E2718,6)="TÉRREO",0,IFERROR(VALUE(LEFT(E2718,FIND("º",E2718)-1)),""))))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IF(E2719="","",IF(LEFT(E2719,7)="SUBSOLO",-1,IF(LEFT(E2719,6)="TÉRREO",0,IFERROR(VALUE(LEFT(E2719,FIND("º",E2719)-1)),""))))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IF(E2720="","",IF(LEFT(E2720,7)="SUBSOLO",-1,IF(LEFT(E2720,6)="TÉRREO",0,IFERROR(VALUE(LEFT(E2720,FIND("º",E2720)-1)),""))))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IF(E2721="","",IF(LEFT(E2721,7)="SUBSOLO",-1,IF(LEFT(E2721,6)="TÉRREO",0,IFERROR(VALUE(LEFT(E2721,FIND("º",E2721)-1)),""))))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IF(E2722="","",IF(LEFT(E2722,7)="SUBSOLO",-1,IF(LEFT(E2722,6)="TÉRREO",0,IFERROR(VALUE(LEFT(E2722,FIND("º",E2722)-1)),""))))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IF(E2723="","",IF(LEFT(E2723,7)="SUBSOLO",-1,IF(LEFT(E2723,6)="TÉRREO",0,IFERROR(VALUE(LEFT(E2723,FIND("º",E2723)-1)),""))))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IF(E2724="","",IF(LEFT(E2724,7)="SUBSOLO",-1,IF(LEFT(E2724,6)="TÉRREO",0,IFERROR(VALUE(LEFT(E2724,FIND("º",E2724)-1)),""))))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IF(E2725="","",IF(LEFT(E2725,7)="SUBSOLO",-1,IF(LEFT(E2725,6)="TÉRREO",0,IFERROR(VALUE(LEFT(E2725,FIND("º",E2725)-1)),""))))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IF(E2726="","",IF(LEFT(E2726,7)="SUBSOLO",-1,IF(LEFT(E2726,6)="TÉRREO",0,IFERROR(VALUE(LEFT(E2726,FIND("º",E2726)-1)),""))))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IF(E2727="","",IF(LEFT(E2727,7)="SUBSOLO",-1,IF(LEFT(E2727,6)="TÉRREO",0,IFERROR(VALUE(LEFT(E2727,FIND("º",E2727)-1)),""))))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IF(E2728="","",IF(LEFT(E2728,7)="SUBSOLO",-1,IF(LEFT(E2728,6)="TÉRREO",0,IFERROR(VALUE(LEFT(E2728,FIND("º",E2728)-1)),""))))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IF(E2729="","",IF(LEFT(E2729,7)="SUBSOLO",-1,IF(LEFT(E2729,6)="TÉRREO",0,IFERROR(VALUE(LEFT(E2729,FIND("º",E2729)-1)),""))))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IF(E2730="","",IF(LEFT(E2730,7)="SUBSOLO",-1,IF(LEFT(E2730,6)="TÉRREO",0,IFERROR(VALUE(LEFT(E2730,FIND("º",E2730)-1)),""))))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IF(E2731="","",IF(LEFT(E2731,7)="SUBSOLO",-1,IF(LEFT(E2731,6)="TÉRREO",0,IFERROR(VALUE(LEFT(E2731,FIND("º",E2731)-1)),""))))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IF(E2732="","",IF(LEFT(E2732,7)="SUBSOLO",-1,IF(LEFT(E2732,6)="TÉRREO",0,IFERROR(VALUE(LEFT(E2732,FIND("º",E2732)-1)),""))))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IF(E2733="","",IF(LEFT(E2733,7)="SUBSOLO",-1,IF(LEFT(E2733,6)="TÉRREO",0,IFERROR(VALUE(LEFT(E2733,FIND("º",E2733)-1)),""))))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IF(E2734="","",IF(LEFT(E2734,7)="SUBSOLO",-1,IF(LEFT(E2734,6)="TÉRREO",0,IFERROR(VALUE(LEFT(E2734,FIND("º",E2734)-1)),""))))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IF(E2735="","",IF(LEFT(E2735,7)="SUBSOLO",-1,IF(LEFT(E2735,6)="TÉRREO",0,IFERROR(VALUE(LEFT(E2735,FIND("º",E2735)-1)),""))))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IF(E2736="","",IF(LEFT(E2736,7)="SUBSOLO",-1,IF(LEFT(E2736,6)="TÉRREO",0,IFERROR(VALUE(LEFT(E2736,FIND("º",E2736)-1)),""))))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IF(E2737="","",IF(LEFT(E2737,7)="SUBSOLO",-1,IF(LEFT(E2737,6)="TÉRREO",0,IFERROR(VALUE(LEFT(E2737,FIND("º",E2737)-1)),""))))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IF(E2738="","",IF(LEFT(E2738,7)="SUBSOLO",-1,IF(LEFT(E2738,6)="TÉRREO",0,IFERROR(VALUE(LEFT(E2738,FIND("º",E2738)-1)),""))))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IF(E2739="","",IF(LEFT(E2739,7)="SUBSOLO",-1,IF(LEFT(E2739,6)="TÉRREO",0,IFERROR(VALUE(LEFT(E2739,FIND("º",E2739)-1)),""))))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IF(E2740="","",IF(LEFT(E2740,7)="SUBSOLO",-1,IF(LEFT(E2740,6)="TÉRREO",0,IFERROR(VALUE(LEFT(E2740,FIND("º",E2740)-1)),""))))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IF(E2741="","",IF(LEFT(E2741,7)="SUBSOLO",-1,IF(LEFT(E2741,6)="TÉRREO",0,IFERROR(VALUE(LEFT(E2741,FIND("º",E2741)-1)),""))))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IF(E2742="","",IF(LEFT(E2742,7)="SUBSOLO",-1,IF(LEFT(E2742,6)="TÉRREO",0,IFERROR(VALUE(LEFT(E2742,FIND("º",E2742)-1)),""))))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IF(E2743="","",IF(LEFT(E2743,7)="SUBSOLO",-1,IF(LEFT(E2743,6)="TÉRREO",0,IFERROR(VALUE(LEFT(E2743,FIND("º",E2743)-1)),""))))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IF(E2744="","",IF(LEFT(E2744,7)="SUBSOLO",-1,IF(LEFT(E2744,6)="TÉRREO",0,IFERROR(VALUE(LEFT(E2744,FIND("º",E2744)-1)),""))))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IF(E2745="","",IF(LEFT(E2745,7)="SUBSOLO",-1,IF(LEFT(E2745,6)="TÉRREO",0,IFERROR(VALUE(LEFT(E2745,FIND("º",E2745)-1)),""))))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IF(E2746="","",IF(LEFT(E2746,7)="SUBSOLO",-1,IF(LEFT(E2746,6)="TÉRREO",0,IFERROR(VALUE(LEFT(E2746,FIND("º",E2746)-1)),""))))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IF(E2747="","",IF(LEFT(E2747,7)="SUBSOLO",-1,IF(LEFT(E2747,6)="TÉRREO",0,IFERROR(VALUE(LEFT(E2747,FIND("º",E2747)-1)),""))))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IF(E2748="","",IF(LEFT(E2748,7)="SUBSOLO",-1,IF(LEFT(E2748,6)="TÉRREO",0,IFERROR(VALUE(LEFT(E2748,FIND("º",E2748)-1)),""))))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IF(E2749="","",IF(LEFT(E2749,7)="SUBSOLO",-1,IF(LEFT(E2749,6)="TÉRREO",0,IFERROR(VALUE(LEFT(E2749,FIND("º",E2749)-1)),""))))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IF(E2750="","",IF(LEFT(E2750,7)="SUBSOLO",-1,IF(LEFT(E2750,6)="TÉRREO",0,IFERROR(VALUE(LEFT(E2750,FIND("º",E2750)-1)),""))))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IF(E2751="","",IF(LEFT(E2751,7)="SUBSOLO",-1,IF(LEFT(E2751,6)="TÉRREO",0,IFERROR(VALUE(LEFT(E2751,FIND("º",E2751)-1)),""))))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IF(E2752="","",IF(LEFT(E2752,7)="SUBSOLO",-1,IF(LEFT(E2752,6)="TÉRREO",0,IFERROR(VALUE(LEFT(E2752,FIND("º",E2752)-1)),""))))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IF(E2753="","",IF(LEFT(E2753,7)="SUBSOLO",-1,IF(LEFT(E2753,6)="TÉRREO",0,IFERROR(VALUE(LEFT(E2753,FIND("º",E2753)-1)),""))))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IF(E2754="","",IF(LEFT(E2754,7)="SUBSOLO",-1,IF(LEFT(E2754,6)="TÉRREO",0,IFERROR(VALUE(LEFT(E2754,FIND("º",E2754)-1)),""))))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IF(E2755="","",IF(LEFT(E2755,7)="SUBSOLO",-1,IF(LEFT(E2755,6)="TÉRREO",0,IFERROR(VALUE(LEFT(E2755,FIND("º",E2755)-1)),""))))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IF(E2756="","",IF(LEFT(E2756,7)="SUBSOLO",-1,IF(LEFT(E2756,6)="TÉRREO",0,IFERROR(VALUE(LEFT(E2756,FIND("º",E2756)-1)),""))))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IF(E2757="","",IF(LEFT(E2757,7)="SUBSOLO",-1,IF(LEFT(E2757,6)="TÉRREO",0,IFERROR(VALUE(LEFT(E2757,FIND("º",E2757)-1)),""))))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IF(E2758="","",IF(LEFT(E2758,7)="SUBSOLO",-1,IF(LEFT(E2758,6)="TÉRREO",0,IFERROR(VALUE(LEFT(E2758,FIND("º",E2758)-1)),""))))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IF(E2759="","",IF(LEFT(E2759,7)="SUBSOLO",-1,IF(LEFT(E2759,6)="TÉRREO",0,IFERROR(VALUE(LEFT(E2759,FIND("º",E2759)-1)),""))))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IF(E2760="","",IF(LEFT(E2760,7)="SUBSOLO",-1,IF(LEFT(E2760,6)="TÉRREO",0,IFERROR(VALUE(LEFT(E2760,FIND("º",E2760)-1)),""))))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IF(E2761="","",IF(LEFT(E2761,7)="SUBSOLO",-1,IF(LEFT(E2761,6)="TÉRREO",0,IFERROR(VALUE(LEFT(E2761,FIND("º",E2761)-1)),""))))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IF(E2762="","",IF(LEFT(E2762,7)="SUBSOLO",-1,IF(LEFT(E2762,6)="TÉRREO",0,IFERROR(VALUE(LEFT(E2762,FIND("º",E2762)-1)),""))))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IF(E2763="","",IF(LEFT(E2763,7)="SUBSOLO",-1,IF(LEFT(E2763,6)="TÉRREO",0,IFERROR(VALUE(LEFT(E2763,FIND("º",E2763)-1)),""))))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IF(E2764="","",IF(LEFT(E2764,7)="SUBSOLO",-1,IF(LEFT(E2764,6)="TÉRREO",0,IFERROR(VALUE(LEFT(E2764,FIND("º",E2764)-1)),""))))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IF(E2765="","",IF(LEFT(E2765,7)="SUBSOLO",-1,IF(LEFT(E2765,6)="TÉRREO",0,IFERROR(VALUE(LEFT(E2765,FIND("º",E2765)-1)),""))))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IF(E2766="","",IF(LEFT(E2766,7)="SUBSOLO",-1,IF(LEFT(E2766,6)="TÉRREO",0,IFERROR(VALUE(LEFT(E2766,FIND("º",E2766)-1)),""))))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IF(E2767="","",IF(LEFT(E2767,7)="SUBSOLO",-1,IF(LEFT(E2767,6)="TÉRREO",0,IFERROR(VALUE(LEFT(E2767,FIND("º",E2767)-1)),""))))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IF(E2768="","",IF(LEFT(E2768,7)="SUBSOLO",-1,IF(LEFT(E2768,6)="TÉRREO",0,IFERROR(VALUE(LEFT(E2768,FIND("º",E2768)-1)),""))))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IF(E2769="","",IF(LEFT(E2769,7)="SUBSOLO",-1,IF(LEFT(E2769,6)="TÉRREO",0,IFERROR(VALUE(LEFT(E2769,FIND("º",E2769)-1)),""))))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IF(E2770="","",IF(LEFT(E2770,7)="SUBSOLO",-1,IF(LEFT(E2770,6)="TÉRREO",0,IFERROR(VALUE(LEFT(E2770,FIND("º",E2770)-1)),""))))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IF(E2771="","",IF(LEFT(E2771,7)="SUBSOLO",-1,IF(LEFT(E2771,6)="TÉRREO",0,IFERROR(VALUE(LEFT(E2771,FIND("º",E2771)-1)),""))))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IF(E2772="","",IF(LEFT(E2772,7)="SUBSOLO",-1,IF(LEFT(E2772,6)="TÉRREO",0,IFERROR(VALUE(LEFT(E2772,FIND("º",E2772)-1)),""))))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IF(E2773="","",IF(LEFT(E2773,7)="SUBSOLO",-1,IF(LEFT(E2773,6)="TÉRREO",0,IFERROR(VALUE(LEFT(E2773,FIND("º",E2773)-1)),""))))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IF(E2774="","",IF(LEFT(E2774,7)="SUBSOLO",-1,IF(LEFT(E2774,6)="TÉRREO",0,IFERROR(VALUE(LEFT(E2774,FIND("º",E2774)-1)),""))))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IF(E2775="","",IF(LEFT(E2775,7)="SUBSOLO",-1,IF(LEFT(E2775,6)="TÉRREO",0,IFERROR(VALUE(LEFT(E2775,FIND("º",E2775)-1)),""))))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IF(E2776="","",IF(LEFT(E2776,7)="SUBSOLO",-1,IF(LEFT(E2776,6)="TÉRREO",0,IFERROR(VALUE(LEFT(E2776,FIND("º",E2776)-1)),""))))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IF(E2777="","",IF(LEFT(E2777,7)="SUBSOLO",-1,IF(LEFT(E2777,6)="TÉRREO",0,IFERROR(VALUE(LEFT(E2777,FIND("º",E2777)-1)),""))))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IF(E2778="","",IF(LEFT(E2778,7)="SUBSOLO",-1,IF(LEFT(E2778,6)="TÉRREO",0,IFERROR(VALUE(LEFT(E2778,FIND("º",E2778)-1)),""))))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IF(E2779="","",IF(LEFT(E2779,7)="SUBSOLO",-1,IF(LEFT(E2779,6)="TÉRREO",0,IFERROR(VALUE(LEFT(E2779,FIND("º",E2779)-1)),""))))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IF(E2780="","",IF(LEFT(E2780,7)="SUBSOLO",-1,IF(LEFT(E2780,6)="TÉRREO",0,IFERROR(VALUE(LEFT(E2780,FIND("º",E2780)-1)),""))))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IF(E2781="","",IF(LEFT(E2781,7)="SUBSOLO",-1,IF(LEFT(E2781,6)="TÉRREO",0,IFERROR(VALUE(LEFT(E2781,FIND("º",E2781)-1)),""))))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IF(E2782="","",IF(LEFT(E2782,7)="SUBSOLO",-1,IF(LEFT(E2782,6)="TÉRREO",0,IFERROR(VALUE(LEFT(E2782,FIND("º",E2782)-1)),""))))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IF(E2783="","",IF(LEFT(E2783,7)="SUBSOLO",-1,IF(LEFT(E2783,6)="TÉRREO",0,IFERROR(VALUE(LEFT(E2783,FIND("º",E2783)-1)),""))))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IF(E2784="","",IF(LEFT(E2784,7)="SUBSOLO",-1,IF(LEFT(E2784,6)="TÉRREO",0,IFERROR(VALUE(LEFT(E2784,FIND("º",E2784)-1)),""))))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IF(E2785="","",IF(LEFT(E2785,7)="SUBSOLO",-1,IF(LEFT(E2785,6)="TÉRREO",0,IFERROR(VALUE(LEFT(E2785,FIND("º",E2785)-1)),""))))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IF(E2786="","",IF(LEFT(E2786,7)="SUBSOLO",-1,IF(LEFT(E2786,6)="TÉRREO",0,IFERROR(VALUE(LEFT(E2786,FIND("º",E2786)-1)),""))))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IF(E2787="","",IF(LEFT(E2787,7)="SUBSOLO",-1,IF(LEFT(E2787,6)="TÉRREO",0,IFERROR(VALUE(LEFT(E2787,FIND("º",E2787)-1)),""))))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IF(E2788="","",IF(LEFT(E2788,7)="SUBSOLO",-1,IF(LEFT(E2788,6)="TÉRREO",0,IFERROR(VALUE(LEFT(E2788,FIND("º",E2788)-1)),""))))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IF(E2789="","",IF(LEFT(E2789,7)="SUBSOLO",-1,IF(LEFT(E2789,6)="TÉRREO",0,IFERROR(VALUE(LEFT(E2789,FIND("º",E2789)-1)),""))))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IF(E2790="","",IF(LEFT(E2790,7)="SUBSOLO",-1,IF(LEFT(E2790,6)="TÉRREO",0,IFERROR(VALUE(LEFT(E2790,FIND("º",E2790)-1)),""))))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IF(E2791="","",IF(LEFT(E2791,7)="SUBSOLO",-1,IF(LEFT(E2791,6)="TÉRREO",0,IFERROR(VALUE(LEFT(E2791,FIND("º",E2791)-1)),""))))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IF(E2792="","",IF(LEFT(E2792,7)="SUBSOLO",-1,IF(LEFT(E2792,6)="TÉRREO",0,IFERROR(VALUE(LEFT(E2792,FIND("º",E2792)-1)),""))))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IF(E2793="","",IF(LEFT(E2793,7)="SUBSOLO",-1,IF(LEFT(E2793,6)="TÉRREO",0,IFERROR(VALUE(LEFT(E2793,FIND("º",E2793)-1)),""))))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IF(E2794="","",IF(LEFT(E2794,7)="SUBSOLO",-1,IF(LEFT(E2794,6)="TÉRREO",0,IFERROR(VALUE(LEFT(E2794,FIND("º",E2794)-1)),""))))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IF(E2795="","",IF(LEFT(E2795,7)="SUBSOLO",-1,IF(LEFT(E2795,6)="TÉRREO",0,IFERROR(VALUE(LEFT(E2795,FIND("º",E2795)-1)),""))))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IF(E2796="","",IF(LEFT(E2796,7)="SUBSOLO",-1,IF(LEFT(E2796,6)="TÉRREO",0,IFERROR(VALUE(LEFT(E2796,FIND("º",E2796)-1)),""))))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IF(E2797="","",IF(LEFT(E2797,7)="SUBSOLO",-1,IF(LEFT(E2797,6)="TÉRREO",0,IFERROR(VALUE(LEFT(E2797,FIND("º",E2797)-1)),""))))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IF(E2798="","",IF(LEFT(E2798,7)="SUBSOLO",-1,IF(LEFT(E2798,6)="TÉRREO",0,IFERROR(VALUE(LEFT(E2798,FIND("º",E2798)-1)),""))))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IF(E2799="","",IF(LEFT(E2799,7)="SUBSOLO",-1,IF(LEFT(E2799,6)="TÉRREO",0,IFERROR(VALUE(LEFT(E2799,FIND("º",E2799)-1)),""))))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IF(E2800="","",IF(LEFT(E2800,7)="SUBSOLO",-1,IF(LEFT(E2800,6)="TÉRREO",0,IFERROR(VALUE(LEFT(E2800,FIND("º",E2800)-1)),""))))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IF(E2801="","",IF(LEFT(E2801,7)="SUBSOLO",-1,IF(LEFT(E2801,6)="TÉRREO",0,IFERROR(VALUE(LEFT(E2801,FIND("º",E2801)-1)),""))))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IF(E2802="","",IF(LEFT(E2802,7)="SUBSOLO",-1,IF(LEFT(E2802,6)="TÉRREO",0,IFERROR(VALUE(LEFT(E2802,FIND("º",E2802)-1)),""))))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IF(E2803="","",IF(LEFT(E2803,7)="SUBSOLO",-1,IF(LEFT(E2803,6)="TÉRREO",0,IFERROR(VALUE(LEFT(E2803,FIND("º",E2803)-1)),""))))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IF(E2804="","",IF(LEFT(E2804,7)="SUBSOLO",-1,IF(LEFT(E2804,6)="TÉRREO",0,IFERROR(VALUE(LEFT(E2804,FIND("º",E2804)-1)),""))))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IF(E2805="","",IF(LEFT(E2805,7)="SUBSOLO",-1,IF(LEFT(E2805,6)="TÉRREO",0,IFERROR(VALUE(LEFT(E2805,FIND("º",E2805)-1)),""))))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IF(E2806="","",IF(LEFT(E2806,7)="SUBSOLO",-1,IF(LEFT(E2806,6)="TÉRREO",0,IFERROR(VALUE(LEFT(E2806,FIND("º",E2806)-1)),""))))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IF(E2807="","",IF(LEFT(E2807,7)="SUBSOLO",-1,IF(LEFT(E2807,6)="TÉRREO",0,IFERROR(VALUE(LEFT(E2807,FIND("º",E2807)-1)),""))))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IF(E2808="","",IF(LEFT(E2808,7)="SUBSOLO",-1,IF(LEFT(E2808,6)="TÉRREO",0,IFERROR(VALUE(LEFT(E2808,FIND("º",E2808)-1)),""))))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IF(E2809="","",IF(LEFT(E2809,7)="SUBSOLO",-1,IF(LEFT(E2809,6)="TÉRREO",0,IFERROR(VALUE(LEFT(E2809,FIND("º",E2809)-1)),""))))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IF(E2810="","",IF(LEFT(E2810,7)="SUBSOLO",-1,IF(LEFT(E2810,6)="TÉRREO",0,IFERROR(VALUE(LEFT(E2810,FIND("º",E2810)-1)),""))))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IF(E2811="","",IF(LEFT(E2811,7)="SUBSOLO",-1,IF(LEFT(E2811,6)="TÉRREO",0,IFERROR(VALUE(LEFT(E2811,FIND("º",E2811)-1)),""))))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IF(E2812="","",IF(LEFT(E2812,7)="SUBSOLO",-1,IF(LEFT(E2812,6)="TÉRREO",0,IFERROR(VALUE(LEFT(E2812,FIND("º",E2812)-1)),""))))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IF(E2813="","",IF(LEFT(E2813,7)="SUBSOLO",-1,IF(LEFT(E2813,6)="TÉRREO",0,IFERROR(VALUE(LEFT(E2813,FIND("º",E2813)-1)),""))))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IF(E2814="","",IF(LEFT(E2814,7)="SUBSOLO",-1,IF(LEFT(E2814,6)="TÉRREO",0,IFERROR(VALUE(LEFT(E2814,FIND("º",E2814)-1)),""))))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IF(E2815="","",IF(LEFT(E2815,7)="SUBSOLO",-1,IF(LEFT(E2815,6)="TÉRREO",0,IFERROR(VALUE(LEFT(E2815,FIND("º",E2815)-1)),""))))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IF(E2816="","",IF(LEFT(E2816,7)="SUBSOLO",-1,IF(LEFT(E2816,6)="TÉRREO",0,IFERROR(VALUE(LEFT(E2816,FIND("º",E2816)-1)),""))))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IF(E2817="","",IF(LEFT(E2817,7)="SUBSOLO",-1,IF(LEFT(E2817,6)="TÉRREO",0,IFERROR(VALUE(LEFT(E2817,FIND("º",E2817)-1)),""))))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IF(E2818="","",IF(LEFT(E2818,7)="SUBSOLO",-1,IF(LEFT(E2818,6)="TÉRREO",0,IFERROR(VALUE(LEFT(E2818,FIND("º",E2818)-1)),""))))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IF(E2819="","",IF(LEFT(E2819,7)="SUBSOLO",-1,IF(LEFT(E2819,6)="TÉRREO",0,IFERROR(VALUE(LEFT(E2819,FIND("º",E2819)-1)),""))))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IF(E2820="","",IF(LEFT(E2820,7)="SUBSOLO",-1,IF(LEFT(E2820,6)="TÉRREO",0,IFERROR(VALUE(LEFT(E2820,FIND("º",E2820)-1)),""))))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IF(E2821="","",IF(LEFT(E2821,7)="SUBSOLO",-1,IF(LEFT(E2821,6)="TÉRREO",0,IFERROR(VALUE(LEFT(E2821,FIND("º",E2821)-1)),""))))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IF(E2822="","",IF(LEFT(E2822,7)="SUBSOLO",-1,IF(LEFT(E2822,6)="TÉRREO",0,IFERROR(VALUE(LEFT(E2822,FIND("º",E2822)-1)),""))))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IF(E2823="","",IF(LEFT(E2823,7)="SUBSOLO",-1,IF(LEFT(E2823,6)="TÉRREO",0,IFERROR(VALUE(LEFT(E2823,FIND("º",E2823)-1)),""))))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IF(E2824="","",IF(LEFT(E2824,7)="SUBSOLO",-1,IF(LEFT(E2824,6)="TÉRREO",0,IFERROR(VALUE(LEFT(E2824,FIND("º",E2824)-1)),""))))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IF(E2825="","",IF(LEFT(E2825,7)="SUBSOLO",-1,IF(LEFT(E2825,6)="TÉRREO",0,IFERROR(VALUE(LEFT(E2825,FIND("º",E2825)-1)),""))))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IF(E2826="","",IF(LEFT(E2826,7)="SUBSOLO",-1,IF(LEFT(E2826,6)="TÉRREO",0,IFERROR(VALUE(LEFT(E2826,FIND("º",E2826)-1)),""))))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IF(E2827="","",IF(LEFT(E2827,7)="SUBSOLO",-1,IF(LEFT(E2827,6)="TÉRREO",0,IFERROR(VALUE(LEFT(E2827,FIND("º",E2827)-1)),""))))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IF(E2828="","",IF(LEFT(E2828,7)="SUBSOLO",-1,IF(LEFT(E2828,6)="TÉRREO",0,IFERROR(VALUE(LEFT(E2828,FIND("º",E2828)-1)),""))))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IF(E2829="","",IF(LEFT(E2829,7)="SUBSOLO",-1,IF(LEFT(E2829,6)="TÉRREO",0,IFERROR(VALUE(LEFT(E2829,FIND("º",E2829)-1)),""))))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IF(E2830="","",IF(LEFT(E2830,7)="SUBSOLO",-1,IF(LEFT(E2830,6)="TÉRREO",0,IFERROR(VALUE(LEFT(E2830,FIND("º",E2830)-1)),""))))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IF(E2831="","",IF(LEFT(E2831,7)="SUBSOLO",-1,IF(LEFT(E2831,6)="TÉRREO",0,IFERROR(VALUE(LEFT(E2831,FIND("º",E2831)-1)),""))))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IF(E2832="","",IF(LEFT(E2832,7)="SUBSOLO",-1,IF(LEFT(E2832,6)="TÉRREO",0,IFERROR(VALUE(LEFT(E2832,FIND("º",E2832)-1)),""))))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IF(E2833="","",IF(LEFT(E2833,7)="SUBSOLO",-1,IF(LEFT(E2833,6)="TÉRREO",0,IFERROR(VALUE(LEFT(E2833,FIND("º",E2833)-1)),""))))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IF(E2834="","",IF(LEFT(E2834,7)="SUBSOLO",-1,IF(LEFT(E2834,6)="TÉRREO",0,IFERROR(VALUE(LEFT(E2834,FIND("º",E2834)-1)),""))))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IF(E2835="","",IF(LEFT(E2835,7)="SUBSOLO",-1,IF(LEFT(E2835,6)="TÉRREO",0,IFERROR(VALUE(LEFT(E2835,FIND("º",E2835)-1)),""))))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IF(E2836="","",IF(LEFT(E2836,7)="SUBSOLO",-1,IF(LEFT(E2836,6)="TÉRREO",0,IFERROR(VALUE(LEFT(E2836,FIND("º",E2836)-1)),""))))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IF(E2837="","",IF(LEFT(E2837,7)="SUBSOLO",-1,IF(LEFT(E2837,6)="TÉRREO",0,IFERROR(VALUE(LEFT(E2837,FIND("º",E2837)-1)),""))))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IF(E2838="","",IF(LEFT(E2838,7)="SUBSOLO",-1,IF(LEFT(E2838,6)="TÉRREO",0,IFERROR(VALUE(LEFT(E2838,FIND("º",E2838)-1)),""))))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IF(E2839="","",IF(LEFT(E2839,7)="SUBSOLO",-1,IF(LEFT(E2839,6)="TÉRREO",0,IFERROR(VALUE(LEFT(E2839,FIND("º",E2839)-1)),""))))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IF(E2840="","",IF(LEFT(E2840,7)="SUBSOLO",-1,IF(LEFT(E2840,6)="TÉRREO",0,IFERROR(VALUE(LEFT(E2840,FIND("º",E2840)-1)),""))))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IF(E2841="","",IF(LEFT(E2841,7)="SUBSOLO",-1,IF(LEFT(E2841,6)="TÉRREO",0,IFERROR(VALUE(LEFT(E2841,FIND("º",E2841)-1)),""))))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IF(E2842="","",IF(LEFT(E2842,7)="SUBSOLO",-1,IF(LEFT(E2842,6)="TÉRREO",0,IFERROR(VALUE(LEFT(E2842,FIND("º",E2842)-1)),""))))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IF(E2843="","",IF(LEFT(E2843,7)="SUBSOLO",-1,IF(LEFT(E2843,6)="TÉRREO",0,IFERROR(VALUE(LEFT(E2843,FIND("º",E2843)-1)),""))))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IF(E2844="","",IF(LEFT(E2844,7)="SUBSOLO",-1,IF(LEFT(E2844,6)="TÉRREO",0,IFERROR(VALUE(LEFT(E2844,FIND("º",E2844)-1)),""))))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IF(E2845="","",IF(LEFT(E2845,7)="SUBSOLO",-1,IF(LEFT(E2845,6)="TÉRREO",0,IFERROR(VALUE(LEFT(E2845,FIND("º",E2845)-1)),""))))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IF(E2846="","",IF(LEFT(E2846,7)="SUBSOLO",-1,IF(LEFT(E2846,6)="TÉRREO",0,IFERROR(VALUE(LEFT(E2846,FIND("º",E2846)-1)),""))))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IF(E2847="","",IF(LEFT(E2847,7)="SUBSOLO",-1,IF(LEFT(E2847,6)="TÉRREO",0,IFERROR(VALUE(LEFT(E2847,FIND("º",E2847)-1)),""))))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IF(E2848="","",IF(LEFT(E2848,7)="SUBSOLO",-1,IF(LEFT(E2848,6)="TÉRREO",0,IFERROR(VALUE(LEFT(E2848,FIND("º",E2848)-1)),""))))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IF(E2849="","",IF(LEFT(E2849,7)="SUBSOLO",-1,IF(LEFT(E2849,6)="TÉRREO",0,IFERROR(VALUE(LEFT(E2849,FIND("º",E2849)-1)),""))))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IF(E2850="","",IF(LEFT(E2850,7)="SUBSOLO",-1,IF(LEFT(E2850,6)="TÉRREO",0,IFERROR(VALUE(LEFT(E2850,FIND("º",E2850)-1)),""))))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IF(E2851="","",IF(LEFT(E2851,7)="SUBSOLO",-1,IF(LEFT(E2851,6)="TÉRREO",0,IFERROR(VALUE(LEFT(E2851,FIND("º",E2851)-1)),""))))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IF(E2852="","",IF(LEFT(E2852,7)="SUBSOLO",-1,IF(LEFT(E2852,6)="TÉRREO",0,IFERROR(VALUE(LEFT(E2852,FIND("º",E2852)-1)),""))))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IF(E2853="","",IF(LEFT(E2853,7)="SUBSOLO",-1,IF(LEFT(E2853,6)="TÉRREO",0,IFERROR(VALUE(LEFT(E2853,FIND("º",E2853)-1)),""))))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IF(E2854="","",IF(LEFT(E2854,7)="SUBSOLO",-1,IF(LEFT(E2854,6)="TÉRREO",0,IFERROR(VALUE(LEFT(E2854,FIND("º",E2854)-1)),""))))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IF(E2855="","",IF(LEFT(E2855,7)="SUBSOLO",-1,IF(LEFT(E2855,6)="TÉRREO",0,IFERROR(VALUE(LEFT(E2855,FIND("º",E2855)-1)),""))))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IF(E2856="","",IF(LEFT(E2856,7)="SUBSOLO",-1,IF(LEFT(E2856,6)="TÉRREO",0,IFERROR(VALUE(LEFT(E2856,FIND("º",E2856)-1)),""))))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IF(E2857="","",IF(LEFT(E2857,7)="SUBSOLO",-1,IF(LEFT(E2857,6)="TÉRREO",0,IFERROR(VALUE(LEFT(E2857,FIND("º",E2857)-1)),""))))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IF(E2858="","",IF(LEFT(E2858,7)="SUBSOLO",-1,IF(LEFT(E2858,6)="TÉRREO",0,IFERROR(VALUE(LEFT(E2858,FIND("º",E2858)-1)),""))))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IF(E2859="","",IF(LEFT(E2859,7)="SUBSOLO",-1,IF(LEFT(E2859,6)="TÉRREO",0,IFERROR(VALUE(LEFT(E2859,FIND("º",E2859)-1)),""))))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IF(E2860="","",IF(LEFT(E2860,7)="SUBSOLO",-1,IF(LEFT(E2860,6)="TÉRREO",0,IFERROR(VALUE(LEFT(E2860,FIND("º",E2860)-1)),""))))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IF(E2861="","",IF(LEFT(E2861,7)="SUBSOLO",-1,IF(LEFT(E2861,6)="TÉRREO",0,IFERROR(VALUE(LEFT(E2861,FIND("º",E2861)-1)),""))))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IF(E2862="","",IF(LEFT(E2862,7)="SUBSOLO",-1,IF(LEFT(E2862,6)="TÉRREO",0,IFERROR(VALUE(LEFT(E2862,FIND("º",E2862)-1)),""))))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IF(E2863="","",IF(LEFT(E2863,7)="SUBSOLO",-1,IF(LEFT(E2863,6)="TÉRREO",0,IFERROR(VALUE(LEFT(E2863,FIND("º",E2863)-1)),""))))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IF(E2864="","",IF(LEFT(E2864,7)="SUBSOLO",-1,IF(LEFT(E2864,6)="TÉRREO",0,IFERROR(VALUE(LEFT(E2864,FIND("º",E2864)-1)),""))))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IF(E2865="","",IF(LEFT(E2865,7)="SUBSOLO",-1,IF(LEFT(E2865,6)="TÉRREO",0,IFERROR(VALUE(LEFT(E2865,FIND("º",E2865)-1)),""))))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IF(E2866="","",IF(LEFT(E2866,7)="SUBSOLO",-1,IF(LEFT(E2866,6)="TÉRREO",0,IFERROR(VALUE(LEFT(E2866,FIND("º",E2866)-1)),""))))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IF(E2867="","",IF(LEFT(E2867,7)="SUBSOLO",-1,IF(LEFT(E2867,6)="TÉRREO",0,IFERROR(VALUE(LEFT(E2867,FIND("º",E2867)-1)),""))))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IF(E2868="","",IF(LEFT(E2868,7)="SUBSOLO",-1,IF(LEFT(E2868,6)="TÉRREO",0,IFERROR(VALUE(LEFT(E2868,FIND("º",E2868)-1)),""))))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IF(E2869="","",IF(LEFT(E2869,7)="SUBSOLO",-1,IF(LEFT(E2869,6)="TÉRREO",0,IFERROR(VALUE(LEFT(E2869,FIND("º",E2869)-1)),""))))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IF(E2870="","",IF(LEFT(E2870,7)="SUBSOLO",-1,IF(LEFT(E2870,6)="TÉRREO",0,IFERROR(VALUE(LEFT(E2870,FIND("º",E2870)-1)),""))))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IF(E2871="","",IF(LEFT(E2871,7)="SUBSOLO",-1,IF(LEFT(E2871,6)="TÉRREO",0,IFERROR(VALUE(LEFT(E2871,FIND("º",E2871)-1)),""))))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IF(E2872="","",IF(LEFT(E2872,7)="SUBSOLO",-1,IF(LEFT(E2872,6)="TÉRREO",0,IFERROR(VALUE(LEFT(E2872,FIND("º",E2872)-1)),""))))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IF(E2873="","",IF(LEFT(E2873,7)="SUBSOLO",-1,IF(LEFT(E2873,6)="TÉRREO",0,IFERROR(VALUE(LEFT(E2873,FIND("º",E2873)-1)),""))))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IF(E2874="","",IF(LEFT(E2874,7)="SUBSOLO",-1,IF(LEFT(E2874,6)="TÉRREO",0,IFERROR(VALUE(LEFT(E2874,FIND("º",E2874)-1)),""))))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IF(E2875="","",IF(LEFT(E2875,7)="SUBSOLO",-1,IF(LEFT(E2875,6)="TÉRREO",0,IFERROR(VALUE(LEFT(E2875,FIND("º",E2875)-1)),""))))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IF(E2876="","",IF(LEFT(E2876,7)="SUBSOLO",-1,IF(LEFT(E2876,6)="TÉRREO",0,IFERROR(VALUE(LEFT(E2876,FIND("º",E2876)-1)),""))))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IF(E2877="","",IF(LEFT(E2877,7)="SUBSOLO",-1,IF(LEFT(E2877,6)="TÉRREO",0,IFERROR(VALUE(LEFT(E2877,FIND("º",E2877)-1)),""))))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IF(E2878="","",IF(LEFT(E2878,7)="SUBSOLO",-1,IF(LEFT(E2878,6)="TÉRREO",0,IFERROR(VALUE(LEFT(E2878,FIND("º",E2878)-1)),""))))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IF(E2879="","",IF(LEFT(E2879,7)="SUBSOLO",-1,IF(LEFT(E2879,6)="TÉRREO",0,IFERROR(VALUE(LEFT(E2879,FIND("º",E2879)-1)),""))))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IF(E2880="","",IF(LEFT(E2880,7)="SUBSOLO",-1,IF(LEFT(E2880,6)="TÉRREO",0,IFERROR(VALUE(LEFT(E2880,FIND("º",E2880)-1)),""))))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IF(E2881="","",IF(LEFT(E2881,7)="SUBSOLO",-1,IF(LEFT(E2881,6)="TÉRREO",0,IFERROR(VALUE(LEFT(E2881,FIND("º",E2881)-1)),""))))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IF(E2882="","",IF(LEFT(E2882,7)="SUBSOLO",-1,IF(LEFT(E2882,6)="TÉRREO",0,IFERROR(VALUE(LEFT(E2882,FIND("º",E2882)-1)),""))))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IF(E2883="","",IF(LEFT(E2883,7)="SUBSOLO",-1,IF(LEFT(E2883,6)="TÉRREO",0,IFERROR(VALUE(LEFT(E2883,FIND("º",E2883)-1)),""))))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IF(E2884="","",IF(LEFT(E2884,7)="SUBSOLO",-1,IF(LEFT(E2884,6)="TÉRREO",0,IFERROR(VALUE(LEFT(E2884,FIND("º",E2884)-1)),""))))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IF(E2885="","",IF(LEFT(E2885,7)="SUBSOLO",-1,IF(LEFT(E2885,6)="TÉRREO",0,IFERROR(VALUE(LEFT(E2885,FIND("º",E2885)-1)),""))))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IF(E2886="","",IF(LEFT(E2886,7)="SUBSOLO",-1,IF(LEFT(E2886,6)="TÉRREO",0,IFERROR(VALUE(LEFT(E2886,FIND("º",E2886)-1)),""))))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IF(E2887="","",IF(LEFT(E2887,7)="SUBSOLO",-1,IF(LEFT(E2887,6)="TÉRREO",0,IFERROR(VALUE(LEFT(E2887,FIND("º",E2887)-1)),""))))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IF(E2888="","",IF(LEFT(E2888,7)="SUBSOLO",-1,IF(LEFT(E2888,6)="TÉRREO",0,IFERROR(VALUE(LEFT(E2888,FIND("º",E2888)-1)),""))))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IF(E2889="","",IF(LEFT(E2889,7)="SUBSOLO",-1,IF(LEFT(E2889,6)="TÉRREO",0,IFERROR(VALUE(LEFT(E2889,FIND("º",E2889)-1)),""))))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IF(E2890="","",IF(LEFT(E2890,7)="SUBSOLO",-1,IF(LEFT(E2890,6)="TÉRREO",0,IFERROR(VALUE(LEFT(E2890,FIND("º",E2890)-1)),""))))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IF(E2891="","",IF(LEFT(E2891,7)="SUBSOLO",-1,IF(LEFT(E2891,6)="TÉRREO",0,IFERROR(VALUE(LEFT(E2891,FIND("º",E2891)-1)),""))))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IF(E2892="","",IF(LEFT(E2892,7)="SUBSOLO",-1,IF(LEFT(E2892,6)="TÉRREO",0,IFERROR(VALUE(LEFT(E2892,FIND("º",E2892)-1)),""))))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IF(E2893="","",IF(LEFT(E2893,7)="SUBSOLO",-1,IF(LEFT(E2893,6)="TÉRREO",0,IFERROR(VALUE(LEFT(E2893,FIND("º",E2893)-1)),""))))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IF(E2894="","",IF(LEFT(E2894,7)="SUBSOLO",-1,IF(LEFT(E2894,6)="TÉRREO",0,IFERROR(VALUE(LEFT(E2894,FIND("º",E2894)-1)),""))))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IF(E2895="","",IF(LEFT(E2895,7)="SUBSOLO",-1,IF(LEFT(E2895,6)="TÉRREO",0,IFERROR(VALUE(LEFT(E2895,FIND("º",E2895)-1)),""))))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IF(E2896="","",IF(LEFT(E2896,7)="SUBSOLO",-1,IF(LEFT(E2896,6)="TÉRREO",0,IFERROR(VALUE(LEFT(E2896,FIND("º",E2896)-1)),""))))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IF(E2897="","",IF(LEFT(E2897,7)="SUBSOLO",-1,IF(LEFT(E2897,6)="TÉRREO",0,IFERROR(VALUE(LEFT(E2897,FIND("º",E2897)-1)),""))))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IF(E2898="","",IF(LEFT(E2898,7)="SUBSOLO",-1,IF(LEFT(E2898,6)="TÉRREO",0,IFERROR(VALUE(LEFT(E2898,FIND("º",E2898)-1)),""))))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IF(E2899="","",IF(LEFT(E2899,7)="SUBSOLO",-1,IF(LEFT(E2899,6)="TÉRREO",0,IFERROR(VALUE(LEFT(E2899,FIND("º",E2899)-1)),""))))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IF(E2900="","",IF(LEFT(E2900,7)="SUBSOLO",-1,IF(LEFT(E2900,6)="TÉRREO",0,IFERROR(VALUE(LEFT(E2900,FIND("º",E2900)-1)),""))))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IF(E2901="","",IF(LEFT(E2901,7)="SUBSOLO",-1,IF(LEFT(E2901,6)="TÉRREO",0,IFERROR(VALUE(LEFT(E2901,FIND("º",E2901)-1)),""))))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IF(E2902="","",IF(LEFT(E2902,7)="SUBSOLO",-1,IF(LEFT(E2902,6)="TÉRREO",0,IFERROR(VALUE(LEFT(E2902,FIND("º",E2902)-1)),""))))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IF(E2903="","",IF(LEFT(E2903,7)="SUBSOLO",-1,IF(LEFT(E2903,6)="TÉRREO",0,IFERROR(VALUE(LEFT(E2903,FIND("º",E2903)-1)),""))))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IF(E2904="","",IF(LEFT(E2904,7)="SUBSOLO",-1,IF(LEFT(E2904,6)="TÉRREO",0,IFERROR(VALUE(LEFT(E2904,FIND("º",E2904)-1)),""))))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IF(E2905="","",IF(LEFT(E2905,7)="SUBSOLO",-1,IF(LEFT(E2905,6)="TÉRREO",0,IFERROR(VALUE(LEFT(E2905,FIND("º",E2905)-1)),""))))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IF(E2906="","",IF(LEFT(E2906,7)="SUBSOLO",-1,IF(LEFT(E2906,6)="TÉRREO",0,IFERROR(VALUE(LEFT(E2906,FIND("º",E2906)-1)),""))))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IF(E2907="","",IF(LEFT(E2907,7)="SUBSOLO",-1,IF(LEFT(E2907,6)="TÉRREO",0,IFERROR(VALUE(LEFT(E2907,FIND("º",E2907)-1)),""))))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IF(E2908="","",IF(LEFT(E2908,7)="SUBSOLO",-1,IF(LEFT(E2908,6)="TÉRREO",0,IFERROR(VALUE(LEFT(E2908,FIND("º",E2908)-1)),""))))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IF(E2909="","",IF(LEFT(E2909,7)="SUBSOLO",-1,IF(LEFT(E2909,6)="TÉRREO",0,IFERROR(VALUE(LEFT(E2909,FIND("º",E2909)-1)),""))))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IF(E2910="","",IF(LEFT(E2910,7)="SUBSOLO",-1,IF(LEFT(E2910,6)="TÉRREO",0,IFERROR(VALUE(LEFT(E2910,FIND("º",E2910)-1)),""))))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IF(E2911="","",IF(LEFT(E2911,7)="SUBSOLO",-1,IF(LEFT(E2911,6)="TÉRREO",0,IFERROR(VALUE(LEFT(E2911,FIND("º",E2911)-1)),""))))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IF(E2912="","",IF(LEFT(E2912,7)="SUBSOLO",-1,IF(LEFT(E2912,6)="TÉRREO",0,IFERROR(VALUE(LEFT(E2912,FIND("º",E2912)-1)),""))))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IF(E2913="","",IF(LEFT(E2913,7)="SUBSOLO",-1,IF(LEFT(E2913,6)="TÉRREO",0,IFERROR(VALUE(LEFT(E2913,FIND("º",E2913)-1)),""))))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IF(E2914="","",IF(LEFT(E2914,7)="SUBSOLO",-1,IF(LEFT(E2914,6)="TÉRREO",0,IFERROR(VALUE(LEFT(E2914,FIND("º",E2914)-1)),""))))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IF(E2915="","",IF(LEFT(E2915,7)="SUBSOLO",-1,IF(LEFT(E2915,6)="TÉRREO",0,IFERROR(VALUE(LEFT(E2915,FIND("º",E2915)-1)),""))))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IF(E2916="","",IF(LEFT(E2916,7)="SUBSOLO",-1,IF(LEFT(E2916,6)="TÉRREO",0,IFERROR(VALUE(LEFT(E2916,FIND("º",E2916)-1)),""))))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IF(E2917="","",IF(LEFT(E2917,7)="SUBSOLO",-1,IF(LEFT(E2917,6)="TÉRREO",0,IFERROR(VALUE(LEFT(E2917,FIND("º",E2917)-1)),""))))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IF(E2918="","",IF(LEFT(E2918,7)="SUBSOLO",-1,IF(LEFT(E2918,6)="TÉRREO",0,IFERROR(VALUE(LEFT(E2918,FIND("º",E2918)-1)),""))))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IF(E2919="","",IF(LEFT(E2919,7)="SUBSOLO",-1,IF(LEFT(E2919,6)="TÉRREO",0,IFERROR(VALUE(LEFT(E2919,FIND("º",E2919)-1)),""))))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IF(E2920="","",IF(LEFT(E2920,7)="SUBSOLO",-1,IF(LEFT(E2920,6)="TÉRREO",0,IFERROR(VALUE(LEFT(E2920,FIND("º",E2920)-1)),""))))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IF(E2921="","",IF(LEFT(E2921,7)="SUBSOLO",-1,IF(LEFT(E2921,6)="TÉRREO",0,IFERROR(VALUE(LEFT(E2921,FIND("º",E2921)-1)),""))))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IF(E2922="","",IF(LEFT(E2922,7)="SUBSOLO",-1,IF(LEFT(E2922,6)="TÉRREO",0,IFERROR(VALUE(LEFT(E2922,FIND("º",E2922)-1)),""))))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IF(E2923="","",IF(LEFT(E2923,7)="SUBSOLO",-1,IF(LEFT(E2923,6)="TÉRREO",0,IFERROR(VALUE(LEFT(E2923,FIND("º",E2923)-1)),""))))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IF(E2924="","",IF(LEFT(E2924,7)="SUBSOLO",-1,IF(LEFT(E2924,6)="TÉRREO",0,IFERROR(VALUE(LEFT(E2924,FIND("º",E2924)-1)),""))))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IF(E2925="","",IF(LEFT(E2925,7)="SUBSOLO",-1,IF(LEFT(E2925,6)="TÉRREO",0,IFERROR(VALUE(LEFT(E2925,FIND("º",E2925)-1)),""))))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IF(E2926="","",IF(LEFT(E2926,7)="SUBSOLO",-1,IF(LEFT(E2926,6)="TÉRREO",0,IFERROR(VALUE(LEFT(E2926,FIND("º",E2926)-1)),""))))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IF(E2927="","",IF(LEFT(E2927,7)="SUBSOLO",-1,IF(LEFT(E2927,6)="TÉRREO",0,IFERROR(VALUE(LEFT(E2927,FIND("º",E2927)-1)),""))))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IF(E2928="","",IF(LEFT(E2928,7)="SUBSOLO",-1,IF(LEFT(E2928,6)="TÉRREO",0,IFERROR(VALUE(LEFT(E2928,FIND("º",E2928)-1)),""))))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IF(E2929="","",IF(LEFT(E2929,7)="SUBSOLO",-1,IF(LEFT(E2929,6)="TÉRREO",0,IFERROR(VALUE(LEFT(E2929,FIND("º",E2929)-1)),""))))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IF(E2930="","",IF(LEFT(E2930,7)="SUBSOLO",-1,IF(LEFT(E2930,6)="TÉRREO",0,IFERROR(VALUE(LEFT(E2930,FIND("º",E2930)-1)),""))))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IF(E2931="","",IF(LEFT(E2931,7)="SUBSOLO",-1,IF(LEFT(E2931,6)="TÉRREO",0,IFERROR(VALUE(LEFT(E2931,FIND("º",E2931)-1)),""))))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IF(E2932="","",IF(LEFT(E2932,7)="SUBSOLO",-1,IF(LEFT(E2932,6)="TÉRREO",0,IFERROR(VALUE(LEFT(E2932,FIND("º",E2932)-1)),""))))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IF(E2933="","",IF(LEFT(E2933,7)="SUBSOLO",-1,IF(LEFT(E2933,6)="TÉRREO",0,IFERROR(VALUE(LEFT(E2933,FIND("º",E2933)-1)),""))))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IF(E2934="","",IF(LEFT(E2934,7)="SUBSOLO",-1,IF(LEFT(E2934,6)="TÉRREO",0,IFERROR(VALUE(LEFT(E2934,FIND("º",E2934)-1)),""))))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IF(E2935="","",IF(LEFT(E2935,7)="SUBSOLO",-1,IF(LEFT(E2935,6)="TÉRREO",0,IFERROR(VALUE(LEFT(E2935,FIND("º",E2935)-1)),""))))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IF(E2936="","",IF(LEFT(E2936,7)="SUBSOLO",-1,IF(LEFT(E2936,6)="TÉRREO",0,IFERROR(VALUE(LEFT(E2936,FIND("º",E2936)-1)),""))))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IF(E2937="","",IF(LEFT(E2937,7)="SUBSOLO",-1,IF(LEFT(E2937,6)="TÉRREO",0,IFERROR(VALUE(LEFT(E2937,FIND("º",E2937)-1)),""))))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IF(E2938="","",IF(LEFT(E2938,7)="SUBSOLO",-1,IF(LEFT(E2938,6)="TÉRREO",0,IFERROR(VALUE(LEFT(E2938,FIND("º",E2938)-1)),""))))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IF(E2939="","",IF(LEFT(E2939,7)="SUBSOLO",-1,IF(LEFT(E2939,6)="TÉRREO",0,IFERROR(VALUE(LEFT(E2939,FIND("º",E2939)-1)),""))))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IF(E2940="","",IF(LEFT(E2940,7)="SUBSOLO",-1,IF(LEFT(E2940,6)="TÉRREO",0,IFERROR(VALUE(LEFT(E2940,FIND("º",E2940)-1)),""))))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IF(E2941="","",IF(LEFT(E2941,7)="SUBSOLO",-1,IF(LEFT(E2941,6)="TÉRREO",0,IFERROR(VALUE(LEFT(E2941,FIND("º",E2941)-1)),""))))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IF(E2942="","",IF(LEFT(E2942,7)="SUBSOLO",-1,IF(LEFT(E2942,6)="TÉRREO",0,IFERROR(VALUE(LEFT(E2942,FIND("º",E2942)-1)),""))))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IF(E2943="","",IF(LEFT(E2943,7)="SUBSOLO",-1,IF(LEFT(E2943,6)="TÉRREO",0,IFERROR(VALUE(LEFT(E2943,FIND("º",E2943)-1)),""))))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IF(E2944="","",IF(LEFT(E2944,7)="SUBSOLO",-1,IF(LEFT(E2944,6)="TÉRREO",0,IFERROR(VALUE(LEFT(E2944,FIND("º",E2944)-1)),""))))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IF(E2945="","",IF(LEFT(E2945,7)="SUBSOLO",-1,IF(LEFT(E2945,6)="TÉRREO",0,IFERROR(VALUE(LEFT(E2945,FIND("º",E2945)-1)),""))))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IF(E2946="","",IF(LEFT(E2946,7)="SUBSOLO",-1,IF(LEFT(E2946,6)="TÉRREO",0,IFERROR(VALUE(LEFT(E2946,FIND("º",E2946)-1)),""))))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IF(E2947="","",IF(LEFT(E2947,7)="SUBSOLO",-1,IF(LEFT(E2947,6)="TÉRREO",0,IFERROR(VALUE(LEFT(E2947,FIND("º",E2947)-1)),""))))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IF(E2948="","",IF(LEFT(E2948,7)="SUBSOLO",-1,IF(LEFT(E2948,6)="TÉRREO",0,IFERROR(VALUE(LEFT(E2948,FIND("º",E2948)-1)),""))))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IF(E2949="","",IF(LEFT(E2949,7)="SUBSOLO",-1,IF(LEFT(E2949,6)="TÉRREO",0,IFERROR(VALUE(LEFT(E2949,FIND("º",E2949)-1)),""))))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IF(E2950="","",IF(LEFT(E2950,7)="SUBSOLO",-1,IF(LEFT(E2950,6)="TÉRREO",0,IFERROR(VALUE(LEFT(E2950,FIND("º",E2950)-1)),""))))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IF(E2951="","",IF(LEFT(E2951,7)="SUBSOLO",-1,IF(LEFT(E2951,6)="TÉRREO",0,IFERROR(VALUE(LEFT(E2951,FIND("º",E2951)-1)),""))))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IF(E2952="","",IF(LEFT(E2952,7)="SUBSOLO",-1,IF(LEFT(E2952,6)="TÉRREO",0,IFERROR(VALUE(LEFT(E2952,FIND("º",E2952)-1)),""))))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IF(E2953="","",IF(LEFT(E2953,7)="SUBSOLO",-1,IF(LEFT(E2953,6)="TÉRREO",0,IFERROR(VALUE(LEFT(E2953,FIND("º",E2953)-1)),""))))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IF(E2954="","",IF(LEFT(E2954,7)="SUBSOLO",-1,IF(LEFT(E2954,6)="TÉRREO",0,IFERROR(VALUE(LEFT(E2954,FIND("º",E2954)-1)),""))))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IF(E2955="","",IF(LEFT(E2955,7)="SUBSOLO",-1,IF(LEFT(E2955,6)="TÉRREO",0,IFERROR(VALUE(LEFT(E2955,FIND("º",E2955)-1)),""))))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IF(E2956="","",IF(LEFT(E2956,7)="SUBSOLO",-1,IF(LEFT(E2956,6)="TÉRREO",0,IFERROR(VALUE(LEFT(E2956,FIND("º",E2956)-1)),""))))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IF(E2957="","",IF(LEFT(E2957,7)="SUBSOLO",-1,IF(LEFT(E2957,6)="TÉRREO",0,IFERROR(VALUE(LEFT(E2957,FIND("º",E2957)-1)),""))))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IF(E2958="","",IF(LEFT(E2958,7)="SUBSOLO",-1,IF(LEFT(E2958,6)="TÉRREO",0,IFERROR(VALUE(LEFT(E2958,FIND("º",E2958)-1)),""))))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IF(E2959="","",IF(LEFT(E2959,7)="SUBSOLO",-1,IF(LEFT(E2959,6)="TÉRREO",0,IFERROR(VALUE(LEFT(E2959,FIND("º",E2959)-1)),""))))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IF(E2960="","",IF(LEFT(E2960,7)="SUBSOLO",-1,IF(LEFT(E2960,6)="TÉRREO",0,IFERROR(VALUE(LEFT(E2960,FIND("º",E2960)-1)),""))))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IF(E2961="","",IF(LEFT(E2961,7)="SUBSOLO",-1,IF(LEFT(E2961,6)="TÉRREO",0,IFERROR(VALUE(LEFT(E2961,FIND("º",E2961)-1)),""))))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IF(E2962="","",IF(LEFT(E2962,7)="SUBSOLO",-1,IF(LEFT(E2962,6)="TÉRREO",0,IFERROR(VALUE(LEFT(E2962,FIND("º",E2962)-1)),""))))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IF(E2963="","",IF(LEFT(E2963,7)="SUBSOLO",-1,IF(LEFT(E2963,6)="TÉRREO",0,IFERROR(VALUE(LEFT(E2963,FIND("º",E2963)-1)),""))))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IF(E2964="","",IF(LEFT(E2964,7)="SUBSOLO",-1,IF(LEFT(E2964,6)="TÉRREO",0,IFERROR(VALUE(LEFT(E2964,FIND("º",E2964)-1)),""))))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IF(E2965="","",IF(LEFT(E2965,7)="SUBSOLO",-1,IF(LEFT(E2965,6)="TÉRREO",0,IFERROR(VALUE(LEFT(E2965,FIND("º",E2965)-1)),""))))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IF(E2966="","",IF(LEFT(E2966,7)="SUBSOLO",-1,IF(LEFT(E2966,6)="TÉRREO",0,IFERROR(VALUE(LEFT(E2966,FIND("º",E2966)-1)),""))))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IF(E2967="","",IF(LEFT(E2967,7)="SUBSOLO",-1,IF(LEFT(E2967,6)="TÉRREO",0,IFERROR(VALUE(LEFT(E2967,FIND("º",E2967)-1)),""))))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IF(E2968="","",IF(LEFT(E2968,7)="SUBSOLO",-1,IF(LEFT(E2968,6)="TÉRREO",0,IFERROR(VALUE(LEFT(E2968,FIND("º",E2968)-1)),""))))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IF(E2969="","",IF(LEFT(E2969,7)="SUBSOLO",-1,IF(LEFT(E2969,6)="TÉRREO",0,IFERROR(VALUE(LEFT(E2969,FIND("º",E2969)-1)),""))))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IF(E2970="","",IF(LEFT(E2970,7)="SUBSOLO",-1,IF(LEFT(E2970,6)="TÉRREO",0,IFERROR(VALUE(LEFT(E2970,FIND("º",E2970)-1)),""))))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IF(E2971="","",IF(LEFT(E2971,7)="SUBSOLO",-1,IF(LEFT(E2971,6)="TÉRREO",0,IFERROR(VALUE(LEFT(E2971,FIND("º",E2971)-1)),""))))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IF(E2972="","",IF(LEFT(E2972,7)="SUBSOLO",-1,IF(LEFT(E2972,6)="TÉRREO",0,IFERROR(VALUE(LEFT(E2972,FIND("º",E2972)-1)),""))))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IF(E2973="","",IF(LEFT(E2973,7)="SUBSOLO",-1,IF(LEFT(E2973,6)="TÉRREO",0,IFERROR(VALUE(LEFT(E2973,FIND("º",E2973)-1)),""))))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IF(E2974="","",IF(LEFT(E2974,7)="SUBSOLO",-1,IF(LEFT(E2974,6)="TÉRREO",0,IFERROR(VALUE(LEFT(E2974,FIND("º",E2974)-1)),""))))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IF(E2975="","",IF(LEFT(E2975,7)="SUBSOLO",-1,IF(LEFT(E2975,6)="TÉRREO",0,IFERROR(VALUE(LEFT(E2975,FIND("º",E2975)-1)),""))))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IF(E2976="","",IF(LEFT(E2976,7)="SUBSOLO",-1,IF(LEFT(E2976,6)="TÉRREO",0,IFERROR(VALUE(LEFT(E2976,FIND("º",E2976)-1)),""))))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IF(E2977="","",IF(LEFT(E2977,7)="SUBSOLO",-1,IF(LEFT(E2977,6)="TÉRREO",0,IFERROR(VALUE(LEFT(E2977,FIND("º",E2977)-1)),""))))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IF(E2978="","",IF(LEFT(E2978,7)="SUBSOLO",-1,IF(LEFT(E2978,6)="TÉRREO",0,IFERROR(VALUE(LEFT(E2978,FIND("º",E2978)-1)),""))))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IF(E2979="","",IF(LEFT(E2979,7)="SUBSOLO",-1,IF(LEFT(E2979,6)="TÉRREO",0,IFERROR(VALUE(LEFT(E2979,FIND("º",E2979)-1)),""))))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IF(E2980="","",IF(LEFT(E2980,7)="SUBSOLO",-1,IF(LEFT(E2980,6)="TÉRREO",0,IFERROR(VALUE(LEFT(E2980,FIND("º",E2980)-1)),""))))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IF(E2981="","",IF(LEFT(E2981,7)="SUBSOLO",-1,IF(LEFT(E2981,6)="TÉRREO",0,IFERROR(VALUE(LEFT(E2981,FIND("º",E2981)-1)),""))))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IF(E2982="","",IF(LEFT(E2982,7)="SUBSOLO",-1,IF(LEFT(E2982,6)="TÉRREO",0,IFERROR(VALUE(LEFT(E2982,FIND("º",E2982)-1)),""))))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IF(E2983="","",IF(LEFT(E2983,7)="SUBSOLO",-1,IF(LEFT(E2983,6)="TÉRREO",0,IFERROR(VALUE(LEFT(E2983,FIND("º",E2983)-1)),""))))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IF(E2984="","",IF(LEFT(E2984,7)="SUBSOLO",-1,IF(LEFT(E2984,6)="TÉRREO",0,IFERROR(VALUE(LEFT(E2984,FIND("º",E2984)-1)),""))))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IF(E2985="","",IF(LEFT(E2985,7)="SUBSOLO",-1,IF(LEFT(E2985,6)="TÉRREO",0,IFERROR(VALUE(LEFT(E2985,FIND("º",E2985)-1)),""))))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IF(E2986="","",IF(LEFT(E2986,7)="SUBSOLO",-1,IF(LEFT(E2986,6)="TÉRREO",0,IFERROR(VALUE(LEFT(E2986,FIND("º",E2986)-1)),""))))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IF(E2987="","",IF(LEFT(E2987,7)="SUBSOLO",-1,IF(LEFT(E2987,6)="TÉRREO",0,IFERROR(VALUE(LEFT(E2987,FIND("º",E2987)-1)),""))))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IF(E2988="","",IF(LEFT(E2988,7)="SUBSOLO",-1,IF(LEFT(E2988,6)="TÉRREO",0,IFERROR(VALUE(LEFT(E2988,FIND("º",E2988)-1)),""))))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IF(E2989="","",IF(LEFT(E2989,7)="SUBSOLO",-1,IF(LEFT(E2989,6)="TÉRREO",0,IFERROR(VALUE(LEFT(E2989,FIND("º",E2989)-1)),""))))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IF(E2990="","",IF(LEFT(E2990,7)="SUBSOLO",-1,IF(LEFT(E2990,6)="TÉRREO",0,IFERROR(VALUE(LEFT(E2990,FIND("º",E2990)-1)),""))))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IF(E2991="","",IF(LEFT(E2991,7)="SUBSOLO",-1,IF(LEFT(E2991,6)="TÉRREO",0,IFERROR(VALUE(LEFT(E2991,FIND("º",E2991)-1)),""))))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IF(E2992="","",IF(LEFT(E2992,7)="SUBSOLO",-1,IF(LEFT(E2992,6)="TÉRREO",0,IFERROR(VALUE(LEFT(E2992,FIND("º",E2992)-1)),""))))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IF(E2993="","",IF(LEFT(E2993,7)="SUBSOLO",-1,IF(LEFT(E2993,6)="TÉRREO",0,IFERROR(VALUE(LEFT(E2993,FIND("º",E2993)-1)),""))))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IF(E2994="","",IF(LEFT(E2994,7)="SUBSOLO",-1,IF(LEFT(E2994,6)="TÉRREO",0,IFERROR(VALUE(LEFT(E2994,FIND("º",E2994)-1)),""))))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IF(E2995="","",IF(LEFT(E2995,7)="SUBSOLO",-1,IF(LEFT(E2995,6)="TÉRREO",0,IFERROR(VALUE(LEFT(E2995,FIND("º",E2995)-1)),""))))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IF(E2996="","",IF(LEFT(E2996,7)="SUBSOLO",-1,IF(LEFT(E2996,6)="TÉRREO",0,IFERROR(VALUE(LEFT(E2996,FIND("º",E2996)-1)),""))))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IF(E2997="","",IF(LEFT(E2997,7)="SUBSOLO",-1,IF(LEFT(E2997,6)="TÉRREO",0,IFERROR(VALUE(LEFT(E2997,FIND("º",E2997)-1)),""))))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IF(E2998="","",IF(LEFT(E2998,7)="SUBSOLO",-1,IF(LEFT(E2998,6)="TÉRREO",0,IFERROR(VALUE(LEFT(E2998,FIND("º",E2998)-1)),""))))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IF(E2999="","",IF(LEFT(E2999,7)="SUBSOLO",-1,IF(LEFT(E2999,6)="TÉRREO",0,IFERROR(VALUE(LEFT(E2999,FIND("º",E2999)-1)),""))))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IF(E3000="","",IF(LEFT(E3000,7)="SUBSOLO",-1,IF(LEFT(E3000,6)="TÉRREO",0,IFERROR(VALUE(LEFT(E3000,FIND("º",E3000)-1)),""))))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IF(E3001="","",IF(LEFT(E3001,7)="SUBSOLO",-1,IF(LEFT(E3001,6)="TÉRREO",0,IFERROR(VALUE(LEFT(E3001,FIND("º",E3001)-1)),""))))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IF(E3002="","",IF(LEFT(E3002,7)="SUBSOLO",-1,IF(LEFT(E3002,6)="TÉRREO",0,IFERROR(VALUE(LEFT(E3002,FIND("º",E3002)-1)),""))))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IF(E3003="","",IF(LEFT(E3003,7)="SUBSOLO",-1,IF(LEFT(E3003,6)="TÉRREO",0,IFERROR(VALUE(LEFT(E3003,FIND("º",E3003)-1)),""))))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IF(E3004="","",IF(LEFT(E3004,7)="SUBSOLO",-1,IF(LEFT(E3004,6)="TÉRREO",0,IFERROR(VALUE(LEFT(E3004,FIND("º",E3004)-1)),""))))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19">
        <f>IF($B$2="","",(YEAR(D4)-YEAR($B$2))*12+MONTH(D4)-MONTH($B$2))</f>
        <v/>
      </c>
      <c r="E3" s="119">
        <f>IF($B$2="","",(YEAR(E4)-YEAR($B$2))*12+MONTH(E4)-MONTH($B$2))</f>
        <v/>
      </c>
      <c r="F3" s="119">
        <f>IF($B$2="","",(YEAR(F4)-YEAR($B$2))*12+MONTH(F4)-MONTH($B$2))</f>
        <v/>
      </c>
      <c r="G3" s="119">
        <f>IF($B$2="","",(YEAR(G4)-YEAR($B$2))*12+MONTH(G4)-MONTH($B$2))</f>
        <v/>
      </c>
      <c r="H3" s="119">
        <f>IF($B$2="","",(YEAR(H4)-YEAR($B$2))*12+MONTH(H4)-MONTH($B$2))</f>
        <v/>
      </c>
      <c r="I3" s="119">
        <f>IF($B$2="","",(YEAR(I4)-YEAR($B$2))*12+MONTH(I4)-MONTH($B$2))</f>
        <v/>
      </c>
      <c r="J3" s="119">
        <f>IF($B$2="","",(YEAR(J4)-YEAR($B$2))*12+MONTH(J4)-MONTH($B$2))</f>
        <v/>
      </c>
      <c r="K3" s="119">
        <f>IF($B$2="","",(YEAR(K4)-YEAR($B$2))*12+MONTH(K4)-MONTH($B$2))</f>
        <v/>
      </c>
      <c r="L3" s="119">
        <f>IF($B$2="","",(YEAR(L4)-YEAR($B$2))*12+MONTH(L4)-MONTH($B$2))</f>
        <v/>
      </c>
      <c r="M3" s="119">
        <f>IF($B$2="","",(YEAR(M4)-YEAR($B$2))*12+MONTH(M4)-MONTH($B$2))</f>
        <v/>
      </c>
      <c r="N3" s="119">
        <f>IF($B$2="","",(YEAR(N4)-YEAR($B$2))*12+MONTH(N4)-MONTH($B$2))</f>
        <v/>
      </c>
      <c r="O3" s="119">
        <f>IF($B$2="","",(YEAR(O4)-YEAR($B$2))*12+MONTH(O4)-MONTH($B$2))</f>
        <v/>
      </c>
      <c r="P3" s="119">
        <f>IF($B$2="","",(YEAR(P4)-YEAR($B$2))*12+MONTH(P4)-MONTH($B$2))</f>
        <v/>
      </c>
      <c r="Q3" s="119">
        <f>IF($B$2="","",(YEAR(Q4)-YEAR($B$2))*12+MONTH(Q4)-MONTH($B$2))</f>
        <v/>
      </c>
      <c r="R3" s="119">
        <f>IF($B$2="","",(YEAR(R4)-YEAR($B$2))*12+MONTH(R4)-MONTH($B$2))</f>
        <v/>
      </c>
      <c r="S3" s="119">
        <f>IF($B$2="","",(YEAR(S4)-YEAR($B$2))*12+MONTH(S4)-MONTH($B$2))</f>
        <v/>
      </c>
      <c r="T3" s="119">
        <f>IF($B$2="","",(YEAR(T4)-YEAR($B$2))*12+MONTH(T4)-MONTH($B$2))</f>
        <v/>
      </c>
      <c r="U3" s="119">
        <f>IF($B$2="","",(YEAR(U4)-YEAR($B$2))*12+MONTH(U4)-MONTH($B$2))</f>
        <v/>
      </c>
      <c r="V3" s="119">
        <f>IF($B$2="","",(YEAR(V4)-YEAR($B$2))*12+MONTH(V4)-MONTH($B$2))</f>
        <v/>
      </c>
      <c r="W3" s="119">
        <f>IF($B$2="","",(YEAR(W4)-YEAR($B$2))*12+MONTH(W4)-MONTH($B$2))</f>
        <v/>
      </c>
      <c r="X3" s="119">
        <f>IF($B$2="","",(YEAR(X4)-YEAR($B$2))*12+MONTH(X4)-MONTH($B$2))</f>
        <v/>
      </c>
      <c r="Y3" s="119">
        <f>IF($B$2="","",(YEAR(Y4)-YEAR($B$2))*12+MONTH(Y4)-MONTH($B$2))</f>
        <v/>
      </c>
      <c r="Z3" s="119">
        <f>IF($B$2="","",(YEAR(Z4)-YEAR($B$2))*12+MONTH(Z4)-MONTH($B$2))</f>
        <v/>
      </c>
      <c r="AA3" s="119">
        <f>IF($B$2="","",(YEAR(AA4)-YEAR($B$2))*12+MONTH(AA4)-MONTH($B$2))</f>
        <v/>
      </c>
      <c r="AB3" s="119">
        <f>IF($B$2="","",(YEAR(AB4)-YEAR($B$2))*12+MONTH(AB4)-MONTH($B$2))</f>
        <v/>
      </c>
      <c r="AC3" s="119">
        <f>IF($B$2="","",(YEAR(AC4)-YEAR($B$2))*12+MONTH(AC4)-MONTH($B$2))</f>
        <v/>
      </c>
      <c r="AD3" s="119">
        <f>IF($B$2="","",(YEAR(AD4)-YEAR($B$2))*12+MONTH(AD4)-MONTH($B$2))</f>
        <v/>
      </c>
      <c r="AE3" s="119">
        <f>IF($B$2="","",(YEAR(AE4)-YEAR($B$2))*12+MONTH(AE4)-MONTH($B$2))</f>
        <v/>
      </c>
      <c r="AF3" s="119">
        <f>IF($B$2="","",(YEAR(AF4)-YEAR($B$2))*12+MONTH(AF4)-MONTH($B$2))</f>
        <v/>
      </c>
      <c r="AG3" s="119">
        <f>IF($B$2="","",(YEAR(AG4)-YEAR($B$2))*12+MONTH(AG4)-MONTH($B$2))</f>
        <v/>
      </c>
      <c r="AH3" s="119">
        <f>IF($B$2="","",(YEAR(AH4)-YEAR($B$2))*12+MONTH(AH4)-MONTH($B$2))</f>
        <v/>
      </c>
      <c r="AI3" s="119">
        <f>IF($B$2="","",(YEAR(AI4)-YEAR($B$2))*12+MONTH(AI4)-MONTH($B$2))</f>
        <v/>
      </c>
      <c r="AJ3" s="119">
        <f>IF($B$2="","",(YEAR(AJ4)-YEAR($B$2))*12+MONTH(AJ4)-MONTH($B$2))</f>
        <v/>
      </c>
      <c r="AK3" s="119">
        <f>IF($B$2="","",(YEAR(AK4)-YEAR($B$2))*12+MONTH(AK4)-MONTH($B$2))</f>
        <v/>
      </c>
      <c r="AL3" s="119">
        <f>IF($B$2="","",(YEAR(AL4)-YEAR($B$2))*12+MONTH(AL4)-MONTH($B$2))</f>
        <v/>
      </c>
      <c r="AM3" s="119">
        <f>IF($B$2="","",(YEAR(AM4)-YEAR($B$2))*12+MONTH(AM4)-MONTH($B$2))</f>
        <v/>
      </c>
      <c r="AN3" s="119">
        <f>IF($B$2="","",(YEAR(AN4)-YEAR($B$2))*12+MONTH(AN4)-MONTH($B$2))</f>
        <v/>
      </c>
      <c r="AO3" s="119">
        <f>IF($B$2="","",(YEAR(AO4)-YEAR($B$2))*12+MONTH(AO4)-MONTH($B$2))</f>
        <v/>
      </c>
      <c r="AP3" s="119">
        <f>IF($B$2="","",(YEAR(AP4)-YEAR($B$2))*12+MONTH(AP4)-MONTH($B$2))</f>
        <v/>
      </c>
      <c r="AQ3" s="119">
        <f>IF($B$2="","",(YEAR(AQ4)-YEAR($B$2))*12+MONTH(AQ4)-MONTH($B$2))</f>
        <v/>
      </c>
      <c r="AR3" s="119">
        <f>IF($B$2="","",(YEAR(AR4)-YEAR($B$2))*12+MONTH(AR4)-MONTH($B$2))</f>
        <v/>
      </c>
      <c r="AS3" s="119">
        <f>IF($B$2="","",(YEAR(AS4)-YEAR($B$2))*12+MONTH(AS4)-MONTH($B$2))</f>
        <v/>
      </c>
      <c r="AT3" s="119">
        <f>IF($B$2="","",(YEAR(AT4)-YEAR($B$2))*12+MONTH(AT4)-MONTH($B$2))</f>
        <v/>
      </c>
      <c r="AU3" s="119">
        <f>IF($B$2="","",(YEAR(AU4)-YEAR($B$2))*12+MONTH(AU4)-MONTH($B$2))</f>
        <v/>
      </c>
      <c r="AV3" s="119">
        <f>IF($B$2="","",(YEAR(AV4)-YEAR($B$2))*12+MONTH(AV4)-MONTH($B$2))</f>
        <v/>
      </c>
      <c r="AW3" s="119">
        <f>IF($B$2="","",(YEAR(AW4)-YEAR($B$2))*12+MONTH(AW4)-MONTH($B$2))</f>
        <v/>
      </c>
      <c r="AX3" s="119">
        <f>IF($B$2="","",(YEAR(AX4)-YEAR($B$2))*12+MONTH(AX4)-MONTH($B$2))</f>
        <v/>
      </c>
      <c r="AY3" s="119">
        <f>IF($B$2="","",(YEAR(AY4)-YEAR($B$2))*12+MONTH(AY4)-MONTH($B$2))</f>
        <v/>
      </c>
      <c r="AZ3" s="119">
        <f>IF($B$2="","",(YEAR(AZ4)-YEAR($B$2))*12+MONTH(AZ4)-MONTH($B$2))</f>
        <v/>
      </c>
      <c r="BA3" s="119">
        <f>IF($B$2="","",(YEAR(BA4)-YEAR($B$2))*12+MONTH(BA4)-MONTH($B$2))</f>
        <v/>
      </c>
      <c r="BB3" s="119">
        <f>IF($B$2="","",(YEAR(BB4)-YEAR($B$2))*12+MONTH(BB4)-MONTH($B$2))</f>
        <v/>
      </c>
      <c r="BC3" s="119">
        <f>IF($B$2="","",(YEAR(BC4)-YEAR($B$2))*12+MONTH(BC4)-MONTH($B$2))</f>
        <v/>
      </c>
      <c r="BD3" s="119">
        <f>IF($B$2="","",(YEAR(BD4)-YEAR($B$2))*12+MONTH(BD4)-MONTH($B$2))</f>
        <v/>
      </c>
      <c r="BE3" s="119">
        <f>IF($B$2="","",(YEAR(BE4)-YEAR($B$2))*12+MONTH(BE4)-MONTH($B$2))</f>
        <v/>
      </c>
      <c r="BF3" s="119">
        <f>IF($B$2="","",(YEAR(BF4)-YEAR($B$2))*12+MONTH(BF4)-MONTH($B$2))</f>
        <v/>
      </c>
      <c r="BG3" s="119">
        <f>IF($B$2="","",(YEAR(BG4)-YEAR($B$2))*12+MONTH(BG4)-MONTH($B$2))</f>
        <v/>
      </c>
      <c r="BH3" s="119">
        <f>IF($B$2="","",(YEAR(BH4)-YEAR($B$2))*12+MONTH(BH4)-MONTH($B$2))</f>
        <v/>
      </c>
      <c r="BI3" s="119">
        <f>IF($B$2="","",(YEAR(BI4)-YEAR($B$2))*12+MONTH(BI4)-MONTH($B$2))</f>
        <v/>
      </c>
      <c r="BJ3" s="119">
        <f>IF($B$2="","",(YEAR(BJ4)-YEAR($B$2))*12+MONTH(BJ4)-MONTH($B$2))</f>
        <v/>
      </c>
      <c r="BK3" s="119">
        <f>IF($B$2="","",(YEAR(BK4)-YEAR($B$2))*12+MONTH(BK4)-MONTH($B$2))</f>
        <v/>
      </c>
      <c r="BL3" s="119">
        <f>IF($B$2="","",(YEAR(BL4)-YEAR($B$2))*12+MONTH(BL4)-MONTH($B$2))</f>
        <v/>
      </c>
      <c r="BM3" s="119">
        <f>IF($B$2="","",(YEAR(BM4)-YEAR($B$2))*12+MONTH(BM4)-MONTH($B$2))</f>
        <v/>
      </c>
      <c r="BN3" s="119">
        <f>IF($B$2="","",(YEAR(BN4)-YEAR($B$2))*12+MONTH(BN4)-MONTH($B$2))</f>
        <v/>
      </c>
      <c r="BO3" s="119">
        <f>IF($B$2="","",(YEAR(BO4)-YEAR($B$2))*12+MONTH(BO4)-MONTH($B$2))</f>
        <v/>
      </c>
      <c r="BP3" s="119">
        <f>IF($B$2="","",(YEAR(BP4)-YEAR($B$2))*12+MONTH(BP4)-MONTH($B$2))</f>
        <v/>
      </c>
      <c r="BQ3" s="119">
        <f>IF($B$2="","",(YEAR(BQ4)-YEAR($B$2))*12+MONTH(BQ4)-MONTH($B$2))</f>
        <v/>
      </c>
      <c r="BR3" s="119">
        <f>IF($B$2="","",(YEAR(BR4)-YEAR($B$2))*12+MONTH(BR4)-MONTH($B$2))</f>
        <v/>
      </c>
      <c r="BS3" s="119">
        <f>IF($B$2="","",(YEAR(BS4)-YEAR($B$2))*12+MONTH(BS4)-MONTH($B$2))</f>
        <v/>
      </c>
      <c r="BT3" s="119">
        <f>IF($B$2="","",(YEAR(BT4)-YEAR($B$2))*12+MONTH(BT4)-MONTH($B$2))</f>
        <v/>
      </c>
      <c r="BU3" s="119">
        <f>IF($B$2="","",(YEAR(BU4)-YEAR($B$2))*12+MONTH(BU4)-MONTH($B$2))</f>
        <v/>
      </c>
      <c r="BV3" s="119">
        <f>IF($B$2="","",(YEAR(BV4)-YEAR($B$2))*12+MONTH(BV4)-MONTH($B$2))</f>
        <v/>
      </c>
      <c r="BW3" s="119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0">
        <f>'MODELO PARA BI'!H1</f>
        <v/>
      </c>
      <c r="E4" s="120">
        <f>'MODELO PARA BI'!I1</f>
        <v/>
      </c>
      <c r="F4" s="120">
        <f>'MODELO PARA BI'!J1</f>
        <v/>
      </c>
      <c r="G4" s="120">
        <f>'MODELO PARA BI'!K1</f>
        <v/>
      </c>
      <c r="H4" s="120">
        <f>'MODELO PARA BI'!L1</f>
        <v/>
      </c>
      <c r="I4" s="120">
        <f>'MODELO PARA BI'!M1</f>
        <v/>
      </c>
      <c r="J4" s="120">
        <f>'MODELO PARA BI'!N1</f>
        <v/>
      </c>
      <c r="K4" s="120">
        <f>'MODELO PARA BI'!O1</f>
        <v/>
      </c>
      <c r="L4" s="120">
        <f>'MODELO PARA BI'!P1</f>
        <v/>
      </c>
      <c r="M4" s="120">
        <f>'MODELO PARA BI'!Q1</f>
        <v/>
      </c>
      <c r="N4" s="120">
        <f>'MODELO PARA BI'!R1</f>
        <v/>
      </c>
      <c r="O4" s="120">
        <f>'MODELO PARA BI'!S1</f>
        <v/>
      </c>
      <c r="P4" s="120">
        <f>'MODELO PARA BI'!T1</f>
        <v/>
      </c>
      <c r="Q4" s="120">
        <f>'MODELO PARA BI'!U1</f>
        <v/>
      </c>
      <c r="R4" s="120">
        <f>'MODELO PARA BI'!V1</f>
        <v/>
      </c>
      <c r="S4" s="120">
        <f>'MODELO PARA BI'!W1</f>
        <v/>
      </c>
      <c r="T4" s="120">
        <f>'MODELO PARA BI'!X1</f>
        <v/>
      </c>
      <c r="U4" s="120">
        <f>'MODELO PARA BI'!Y1</f>
        <v/>
      </c>
      <c r="V4" s="120">
        <f>'MODELO PARA BI'!Z1</f>
        <v/>
      </c>
      <c r="W4" s="120">
        <f>'MODELO PARA BI'!AA1</f>
        <v/>
      </c>
      <c r="X4" s="120">
        <f>'MODELO PARA BI'!AB1</f>
        <v/>
      </c>
      <c r="Y4" s="120">
        <f>'MODELO PARA BI'!AC1</f>
        <v/>
      </c>
      <c r="Z4" s="120">
        <f>'MODELO PARA BI'!AD1</f>
        <v/>
      </c>
      <c r="AA4" s="120">
        <f>'MODELO PARA BI'!AE1</f>
        <v/>
      </c>
      <c r="AB4" s="120">
        <f>'MODELO PARA BI'!AF1</f>
        <v/>
      </c>
      <c r="AC4" s="120">
        <f>'MODELO PARA BI'!AG1</f>
        <v/>
      </c>
      <c r="AD4" s="120">
        <f>'MODELO PARA BI'!AH1</f>
        <v/>
      </c>
      <c r="AE4" s="120">
        <f>'MODELO PARA BI'!AI1</f>
        <v/>
      </c>
      <c r="AF4" s="120">
        <f>'MODELO PARA BI'!AJ1</f>
        <v/>
      </c>
      <c r="AG4" s="120">
        <f>'MODELO PARA BI'!AK1</f>
        <v/>
      </c>
      <c r="AH4" s="120">
        <f>'MODELO PARA BI'!AL1</f>
        <v/>
      </c>
      <c r="AI4" s="120">
        <f>'MODELO PARA BI'!AM1</f>
        <v/>
      </c>
      <c r="AJ4" s="120">
        <f>'MODELO PARA BI'!AN1</f>
        <v/>
      </c>
      <c r="AK4" s="120">
        <f>'MODELO PARA BI'!AO1</f>
        <v/>
      </c>
      <c r="AL4" s="120">
        <f>'MODELO PARA BI'!AP1</f>
        <v/>
      </c>
      <c r="AM4" s="120">
        <f>'MODELO PARA BI'!AQ1</f>
        <v/>
      </c>
      <c r="AN4" s="120">
        <f>'MODELO PARA BI'!AR1</f>
        <v/>
      </c>
      <c r="AO4" s="120">
        <f>'MODELO PARA BI'!AS1</f>
        <v/>
      </c>
      <c r="AP4" s="120">
        <f>'MODELO PARA BI'!AT1</f>
        <v/>
      </c>
      <c r="AQ4" s="120">
        <f>'MODELO PARA BI'!AU1</f>
        <v/>
      </c>
      <c r="AR4" s="120">
        <f>'MODELO PARA BI'!AV1</f>
        <v/>
      </c>
      <c r="AS4" s="120">
        <f>'MODELO PARA BI'!AW1</f>
        <v/>
      </c>
      <c r="AT4" s="120">
        <f>'MODELO PARA BI'!AX1</f>
        <v/>
      </c>
      <c r="AU4" s="120">
        <f>'MODELO PARA BI'!AY1</f>
        <v/>
      </c>
      <c r="AV4" s="120">
        <f>'MODELO PARA BI'!AZ1</f>
        <v/>
      </c>
      <c r="AW4" s="120">
        <f>'MODELO PARA BI'!BA1</f>
        <v/>
      </c>
      <c r="AX4" s="120">
        <f>'MODELO PARA BI'!BB1</f>
        <v/>
      </c>
      <c r="AY4" s="120">
        <f>'MODELO PARA BI'!BC1</f>
        <v/>
      </c>
      <c r="AZ4" s="120">
        <f>'MODELO PARA BI'!BD1</f>
        <v/>
      </c>
      <c r="BA4" s="120">
        <f>'MODELO PARA BI'!BE1</f>
        <v/>
      </c>
      <c r="BB4" s="120">
        <f>'MODELO PARA BI'!BF1</f>
        <v/>
      </c>
      <c r="BC4" s="120">
        <f>'MODELO PARA BI'!BG1</f>
        <v/>
      </c>
      <c r="BD4" s="120">
        <f>'MODELO PARA BI'!BH1</f>
        <v/>
      </c>
      <c r="BE4" s="120">
        <f>'MODELO PARA BI'!BI1</f>
        <v/>
      </c>
      <c r="BF4" s="120">
        <f>'MODELO PARA BI'!BJ1</f>
        <v/>
      </c>
      <c r="BG4" s="120">
        <f>'MODELO PARA BI'!BK1</f>
        <v/>
      </c>
      <c r="BH4" s="120">
        <f>'MODELO PARA BI'!BL1</f>
        <v/>
      </c>
      <c r="BI4" s="120">
        <f>'MODELO PARA BI'!BM1</f>
        <v/>
      </c>
      <c r="BJ4" s="120">
        <f>'MODELO PARA BI'!BN1</f>
        <v/>
      </c>
      <c r="BK4" s="120">
        <f>'MODELO PARA BI'!BO1</f>
        <v/>
      </c>
      <c r="BL4" s="120">
        <f>'MODELO PARA BI'!BP1</f>
        <v/>
      </c>
      <c r="BM4" s="120">
        <f>'MODELO PARA BI'!BQ1</f>
        <v/>
      </c>
      <c r="BN4" s="120">
        <f>'MODELO PARA BI'!BR1</f>
        <v/>
      </c>
      <c r="BO4" s="120">
        <f>'MODELO PARA BI'!BS1</f>
        <v/>
      </c>
      <c r="BP4" s="120">
        <f>'MODELO PARA BI'!BT1</f>
        <v/>
      </c>
      <c r="BQ4" s="120">
        <f>'MODELO PARA BI'!BU1</f>
        <v/>
      </c>
      <c r="BR4" s="120">
        <f>'MODELO PARA BI'!BV1</f>
        <v/>
      </c>
      <c r="BS4" s="120">
        <f>'MODELO PARA BI'!BW1</f>
        <v/>
      </c>
      <c r="BT4" s="120">
        <f>'MODELO PARA BI'!BX1</f>
        <v/>
      </c>
      <c r="BU4" s="120">
        <f>'MODELO PARA BI'!BY1</f>
        <v/>
      </c>
      <c r="BV4" s="120">
        <f>'MODELO PARA BI'!BZ1</f>
        <v/>
      </c>
      <c r="BW4" s="120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8">
        <f>IFERROR(MATCH(A5,'CURVA PREVISION'!$B$1:$B$3000,0),"")</f>
        <v/>
      </c>
      <c r="D5" s="121">
        <f>IF(OR($C5="",$B$2="",$D$2=0),0,IF(D$3&lt;0,0,N(INDEX('CURVA PREVISION'!$A$1:$KZ$3000,$C5,10+3*MIN(D$3,$D$2-1)))))</f>
        <v/>
      </c>
      <c r="E5" s="121">
        <f>IF(OR($C5="",$B$2="",$D$2=0),0,IF(E$3&lt;0,0,N(INDEX('CURVA PREVISION'!$A$1:$KZ$3000,$C5,10+3*MIN(E$3,$D$2-1)))))</f>
        <v/>
      </c>
      <c r="F5" s="121">
        <f>IF(OR($C5="",$B$2="",$D$2=0),0,IF(F$3&lt;0,0,N(INDEX('CURVA PREVISION'!$A$1:$KZ$3000,$C5,10+3*MIN(F$3,$D$2-1)))))</f>
        <v/>
      </c>
      <c r="G5" s="121">
        <f>IF(OR($C5="",$B$2="",$D$2=0),0,IF(G$3&lt;0,0,N(INDEX('CURVA PREVISION'!$A$1:$KZ$3000,$C5,10+3*MIN(G$3,$D$2-1)))))</f>
        <v/>
      </c>
      <c r="H5" s="121">
        <f>IF(OR($C5="",$B$2="",$D$2=0),0,IF(H$3&lt;0,0,N(INDEX('CURVA PREVISION'!$A$1:$KZ$3000,$C5,10+3*MIN(H$3,$D$2-1)))))</f>
        <v/>
      </c>
      <c r="I5" s="121">
        <f>IF(OR($C5="",$B$2="",$D$2=0),0,IF(I$3&lt;0,0,N(INDEX('CURVA PREVISION'!$A$1:$KZ$3000,$C5,10+3*MIN(I$3,$D$2-1)))))</f>
        <v/>
      </c>
      <c r="J5" s="121">
        <f>IF(OR($C5="",$B$2="",$D$2=0),0,IF(J$3&lt;0,0,N(INDEX('CURVA PREVISION'!$A$1:$KZ$3000,$C5,10+3*MIN(J$3,$D$2-1)))))</f>
        <v/>
      </c>
      <c r="K5" s="121">
        <f>IF(OR($C5="",$B$2="",$D$2=0),0,IF(K$3&lt;0,0,N(INDEX('CURVA PREVISION'!$A$1:$KZ$3000,$C5,10+3*MIN(K$3,$D$2-1)))))</f>
        <v/>
      </c>
      <c r="L5" s="121">
        <f>IF(OR($C5="",$B$2="",$D$2=0),0,IF(L$3&lt;0,0,N(INDEX('CURVA PREVISION'!$A$1:$KZ$3000,$C5,10+3*MIN(L$3,$D$2-1)))))</f>
        <v/>
      </c>
      <c r="M5" s="121">
        <f>IF(OR($C5="",$B$2="",$D$2=0),0,IF(M$3&lt;0,0,N(INDEX('CURVA PREVISION'!$A$1:$KZ$3000,$C5,10+3*MIN(M$3,$D$2-1)))))</f>
        <v/>
      </c>
      <c r="N5" s="121">
        <f>IF(OR($C5="",$B$2="",$D$2=0),0,IF(N$3&lt;0,0,N(INDEX('CURVA PREVISION'!$A$1:$KZ$3000,$C5,10+3*MIN(N$3,$D$2-1)))))</f>
        <v/>
      </c>
      <c r="O5" s="121">
        <f>IF(OR($C5="",$B$2="",$D$2=0),0,IF(O$3&lt;0,0,N(INDEX('CURVA PREVISION'!$A$1:$KZ$3000,$C5,10+3*MIN(O$3,$D$2-1)))))</f>
        <v/>
      </c>
      <c r="P5" s="121">
        <f>IF(OR($C5="",$B$2="",$D$2=0),0,IF(P$3&lt;0,0,N(INDEX('CURVA PREVISION'!$A$1:$KZ$3000,$C5,10+3*MIN(P$3,$D$2-1)))))</f>
        <v/>
      </c>
      <c r="Q5" s="121">
        <f>IF(OR($C5="",$B$2="",$D$2=0),0,IF(Q$3&lt;0,0,N(INDEX('CURVA PREVISION'!$A$1:$KZ$3000,$C5,10+3*MIN(Q$3,$D$2-1)))))</f>
        <v/>
      </c>
      <c r="R5" s="121">
        <f>IF(OR($C5="",$B$2="",$D$2=0),0,IF(R$3&lt;0,0,N(INDEX('CURVA PREVISION'!$A$1:$KZ$3000,$C5,10+3*MIN(R$3,$D$2-1)))))</f>
        <v/>
      </c>
      <c r="S5" s="121">
        <f>IF(OR($C5="",$B$2="",$D$2=0),0,IF(S$3&lt;0,0,N(INDEX('CURVA PREVISION'!$A$1:$KZ$3000,$C5,10+3*MIN(S$3,$D$2-1)))))</f>
        <v/>
      </c>
      <c r="T5" s="121">
        <f>IF(OR($C5="",$B$2="",$D$2=0),0,IF(T$3&lt;0,0,N(INDEX('CURVA PREVISION'!$A$1:$KZ$3000,$C5,10+3*MIN(T$3,$D$2-1)))))</f>
        <v/>
      </c>
      <c r="U5" s="121">
        <f>IF(OR($C5="",$B$2="",$D$2=0),0,IF(U$3&lt;0,0,N(INDEX('CURVA PREVISION'!$A$1:$KZ$3000,$C5,10+3*MIN(U$3,$D$2-1)))))</f>
        <v/>
      </c>
      <c r="V5" s="121">
        <f>IF(OR($C5="",$B$2="",$D$2=0),0,IF(V$3&lt;0,0,N(INDEX('CURVA PREVISION'!$A$1:$KZ$3000,$C5,10+3*MIN(V$3,$D$2-1)))))</f>
        <v/>
      </c>
      <c r="W5" s="121">
        <f>IF(OR($C5="",$B$2="",$D$2=0),0,IF(W$3&lt;0,0,N(INDEX('CURVA PREVISION'!$A$1:$KZ$3000,$C5,10+3*MIN(W$3,$D$2-1)))))</f>
        <v/>
      </c>
      <c r="X5" s="121">
        <f>IF(OR($C5="",$B$2="",$D$2=0),0,IF(X$3&lt;0,0,N(INDEX('CURVA PREVISION'!$A$1:$KZ$3000,$C5,10+3*MIN(X$3,$D$2-1)))))</f>
        <v/>
      </c>
      <c r="Y5" s="121">
        <f>IF(OR($C5="",$B$2="",$D$2=0),0,IF(Y$3&lt;0,0,N(INDEX('CURVA PREVISION'!$A$1:$KZ$3000,$C5,10+3*MIN(Y$3,$D$2-1)))))</f>
        <v/>
      </c>
      <c r="Z5" s="121">
        <f>IF(OR($C5="",$B$2="",$D$2=0),0,IF(Z$3&lt;0,0,N(INDEX('CURVA PREVISION'!$A$1:$KZ$3000,$C5,10+3*MIN(Z$3,$D$2-1)))))</f>
        <v/>
      </c>
      <c r="AA5" s="121">
        <f>IF(OR($C5="",$B$2="",$D$2=0),0,IF(AA$3&lt;0,0,N(INDEX('CURVA PREVISION'!$A$1:$KZ$3000,$C5,10+3*MIN(AA$3,$D$2-1)))))</f>
        <v/>
      </c>
      <c r="AB5" s="121">
        <f>IF(OR($C5="",$B$2="",$D$2=0),0,IF(AB$3&lt;0,0,N(INDEX('CURVA PREVISION'!$A$1:$KZ$3000,$C5,10+3*MIN(AB$3,$D$2-1)))))</f>
        <v/>
      </c>
      <c r="AC5" s="121">
        <f>IF(OR($C5="",$B$2="",$D$2=0),0,IF(AC$3&lt;0,0,N(INDEX('CURVA PREVISION'!$A$1:$KZ$3000,$C5,10+3*MIN(AC$3,$D$2-1)))))</f>
        <v/>
      </c>
      <c r="AD5" s="121">
        <f>IF(OR($C5="",$B$2="",$D$2=0),0,IF(AD$3&lt;0,0,N(INDEX('CURVA PREVISION'!$A$1:$KZ$3000,$C5,10+3*MIN(AD$3,$D$2-1)))))</f>
        <v/>
      </c>
      <c r="AE5" s="121">
        <f>IF(OR($C5="",$B$2="",$D$2=0),0,IF(AE$3&lt;0,0,N(INDEX('CURVA PREVISION'!$A$1:$KZ$3000,$C5,10+3*MIN(AE$3,$D$2-1)))))</f>
        <v/>
      </c>
      <c r="AF5" s="121">
        <f>IF(OR($C5="",$B$2="",$D$2=0),0,IF(AF$3&lt;0,0,N(INDEX('CURVA PREVISION'!$A$1:$KZ$3000,$C5,10+3*MIN(AF$3,$D$2-1)))))</f>
        <v/>
      </c>
      <c r="AG5" s="121">
        <f>IF(OR($C5="",$B$2="",$D$2=0),0,IF(AG$3&lt;0,0,N(INDEX('CURVA PREVISION'!$A$1:$KZ$3000,$C5,10+3*MIN(AG$3,$D$2-1)))))</f>
        <v/>
      </c>
      <c r="AH5" s="121">
        <f>IF(OR($C5="",$B$2="",$D$2=0),0,IF(AH$3&lt;0,0,N(INDEX('CURVA PREVISION'!$A$1:$KZ$3000,$C5,10+3*MIN(AH$3,$D$2-1)))))</f>
        <v/>
      </c>
      <c r="AI5" s="121">
        <f>IF(OR($C5="",$B$2="",$D$2=0),0,IF(AI$3&lt;0,0,N(INDEX('CURVA PREVISION'!$A$1:$KZ$3000,$C5,10+3*MIN(AI$3,$D$2-1)))))</f>
        <v/>
      </c>
      <c r="AJ5" s="121">
        <f>IF(OR($C5="",$B$2="",$D$2=0),0,IF(AJ$3&lt;0,0,N(INDEX('CURVA PREVISION'!$A$1:$KZ$3000,$C5,10+3*MIN(AJ$3,$D$2-1)))))</f>
        <v/>
      </c>
      <c r="AK5" s="121">
        <f>IF(OR($C5="",$B$2="",$D$2=0),0,IF(AK$3&lt;0,0,N(INDEX('CURVA PREVISION'!$A$1:$KZ$3000,$C5,10+3*MIN(AK$3,$D$2-1)))))</f>
        <v/>
      </c>
      <c r="AL5" s="121">
        <f>IF(OR($C5="",$B$2="",$D$2=0),0,IF(AL$3&lt;0,0,N(INDEX('CURVA PREVISION'!$A$1:$KZ$3000,$C5,10+3*MIN(AL$3,$D$2-1)))))</f>
        <v/>
      </c>
      <c r="AM5" s="121">
        <f>IF(OR($C5="",$B$2="",$D$2=0),0,IF(AM$3&lt;0,0,N(INDEX('CURVA PREVISION'!$A$1:$KZ$3000,$C5,10+3*MIN(AM$3,$D$2-1)))))</f>
        <v/>
      </c>
      <c r="AN5" s="121">
        <f>IF(OR($C5="",$B$2="",$D$2=0),0,IF(AN$3&lt;0,0,N(INDEX('CURVA PREVISION'!$A$1:$KZ$3000,$C5,10+3*MIN(AN$3,$D$2-1)))))</f>
        <v/>
      </c>
      <c r="AO5" s="121">
        <f>IF(OR($C5="",$B$2="",$D$2=0),0,IF(AO$3&lt;0,0,N(INDEX('CURVA PREVISION'!$A$1:$KZ$3000,$C5,10+3*MIN(AO$3,$D$2-1)))))</f>
        <v/>
      </c>
      <c r="AP5" s="121">
        <f>IF(OR($C5="",$B$2="",$D$2=0),0,IF(AP$3&lt;0,0,N(INDEX('CURVA PREVISION'!$A$1:$KZ$3000,$C5,10+3*MIN(AP$3,$D$2-1)))))</f>
        <v/>
      </c>
      <c r="AQ5" s="121">
        <f>IF(OR($C5="",$B$2="",$D$2=0),0,IF(AQ$3&lt;0,0,N(INDEX('CURVA PREVISION'!$A$1:$KZ$3000,$C5,10+3*MIN(AQ$3,$D$2-1)))))</f>
        <v/>
      </c>
      <c r="AR5" s="121">
        <f>IF(OR($C5="",$B$2="",$D$2=0),0,IF(AR$3&lt;0,0,N(INDEX('CURVA PREVISION'!$A$1:$KZ$3000,$C5,10+3*MIN(AR$3,$D$2-1)))))</f>
        <v/>
      </c>
      <c r="AS5" s="121">
        <f>IF(OR($C5="",$B$2="",$D$2=0),0,IF(AS$3&lt;0,0,N(INDEX('CURVA PREVISION'!$A$1:$KZ$3000,$C5,10+3*MIN(AS$3,$D$2-1)))))</f>
        <v/>
      </c>
      <c r="AT5" s="121">
        <f>IF(OR($C5="",$B$2="",$D$2=0),0,IF(AT$3&lt;0,0,N(INDEX('CURVA PREVISION'!$A$1:$KZ$3000,$C5,10+3*MIN(AT$3,$D$2-1)))))</f>
        <v/>
      </c>
      <c r="AU5" s="121">
        <f>IF(OR($C5="",$B$2="",$D$2=0),0,IF(AU$3&lt;0,0,N(INDEX('CURVA PREVISION'!$A$1:$KZ$3000,$C5,10+3*MIN(AU$3,$D$2-1)))))</f>
        <v/>
      </c>
      <c r="AV5" s="121">
        <f>IF(OR($C5="",$B$2="",$D$2=0),0,IF(AV$3&lt;0,0,N(INDEX('CURVA PREVISION'!$A$1:$KZ$3000,$C5,10+3*MIN(AV$3,$D$2-1)))))</f>
        <v/>
      </c>
      <c r="AW5" s="121">
        <f>IF(OR($C5="",$B$2="",$D$2=0),0,IF(AW$3&lt;0,0,N(INDEX('CURVA PREVISION'!$A$1:$KZ$3000,$C5,10+3*MIN(AW$3,$D$2-1)))))</f>
        <v/>
      </c>
      <c r="AX5" s="121">
        <f>IF(OR($C5="",$B$2="",$D$2=0),0,IF(AX$3&lt;0,0,N(INDEX('CURVA PREVISION'!$A$1:$KZ$3000,$C5,10+3*MIN(AX$3,$D$2-1)))))</f>
        <v/>
      </c>
      <c r="AY5" s="121">
        <f>IF(OR($C5="",$B$2="",$D$2=0),0,IF(AY$3&lt;0,0,N(INDEX('CURVA PREVISION'!$A$1:$KZ$3000,$C5,10+3*MIN(AY$3,$D$2-1)))))</f>
        <v/>
      </c>
      <c r="AZ5" s="121">
        <f>IF(OR($C5="",$B$2="",$D$2=0),0,IF(AZ$3&lt;0,0,N(INDEX('CURVA PREVISION'!$A$1:$KZ$3000,$C5,10+3*MIN(AZ$3,$D$2-1)))))</f>
        <v/>
      </c>
      <c r="BA5" s="121">
        <f>IF(OR($C5="",$B$2="",$D$2=0),0,IF(BA$3&lt;0,0,N(INDEX('CURVA PREVISION'!$A$1:$KZ$3000,$C5,10+3*MIN(BA$3,$D$2-1)))))</f>
        <v/>
      </c>
      <c r="BB5" s="121">
        <f>IF(OR($C5="",$B$2="",$D$2=0),0,IF(BB$3&lt;0,0,N(INDEX('CURVA PREVISION'!$A$1:$KZ$3000,$C5,10+3*MIN(BB$3,$D$2-1)))))</f>
        <v/>
      </c>
      <c r="BC5" s="121">
        <f>IF(OR($C5="",$B$2="",$D$2=0),0,IF(BC$3&lt;0,0,N(INDEX('CURVA PREVISION'!$A$1:$KZ$3000,$C5,10+3*MIN(BC$3,$D$2-1)))))</f>
        <v/>
      </c>
      <c r="BD5" s="121">
        <f>IF(OR($C5="",$B$2="",$D$2=0),0,IF(BD$3&lt;0,0,N(INDEX('CURVA PREVISION'!$A$1:$KZ$3000,$C5,10+3*MIN(BD$3,$D$2-1)))))</f>
        <v/>
      </c>
      <c r="BE5" s="121">
        <f>IF(OR($C5="",$B$2="",$D$2=0),0,IF(BE$3&lt;0,0,N(INDEX('CURVA PREVISION'!$A$1:$KZ$3000,$C5,10+3*MIN(BE$3,$D$2-1)))))</f>
        <v/>
      </c>
      <c r="BF5" s="121">
        <f>IF(OR($C5="",$B$2="",$D$2=0),0,IF(BF$3&lt;0,0,N(INDEX('CURVA PREVISION'!$A$1:$KZ$3000,$C5,10+3*MIN(BF$3,$D$2-1)))))</f>
        <v/>
      </c>
      <c r="BG5" s="121">
        <f>IF(OR($C5="",$B$2="",$D$2=0),0,IF(BG$3&lt;0,0,N(INDEX('CURVA PREVISION'!$A$1:$KZ$3000,$C5,10+3*MIN(BG$3,$D$2-1)))))</f>
        <v/>
      </c>
      <c r="BH5" s="121">
        <f>IF(OR($C5="",$B$2="",$D$2=0),0,IF(BH$3&lt;0,0,N(INDEX('CURVA PREVISION'!$A$1:$KZ$3000,$C5,10+3*MIN(BH$3,$D$2-1)))))</f>
        <v/>
      </c>
      <c r="BI5" s="121">
        <f>IF(OR($C5="",$B$2="",$D$2=0),0,IF(BI$3&lt;0,0,N(INDEX('CURVA PREVISION'!$A$1:$KZ$3000,$C5,10+3*MIN(BI$3,$D$2-1)))))</f>
        <v/>
      </c>
      <c r="BJ5" s="121">
        <f>IF(OR($C5="",$B$2="",$D$2=0),0,IF(BJ$3&lt;0,0,N(INDEX('CURVA PREVISION'!$A$1:$KZ$3000,$C5,10+3*MIN(BJ$3,$D$2-1)))))</f>
        <v/>
      </c>
      <c r="BK5" s="121">
        <f>IF(OR($C5="",$B$2="",$D$2=0),0,IF(BK$3&lt;0,0,N(INDEX('CURVA PREVISION'!$A$1:$KZ$3000,$C5,10+3*MIN(BK$3,$D$2-1)))))</f>
        <v/>
      </c>
      <c r="BL5" s="121">
        <f>IF(OR($C5="",$B$2="",$D$2=0),0,IF(BL$3&lt;0,0,N(INDEX('CURVA PREVISION'!$A$1:$KZ$3000,$C5,10+3*MIN(BL$3,$D$2-1)))))</f>
        <v/>
      </c>
      <c r="BM5" s="121">
        <f>IF(OR($C5="",$B$2="",$D$2=0),0,IF(BM$3&lt;0,0,N(INDEX('CURVA PREVISION'!$A$1:$KZ$3000,$C5,10+3*MIN(BM$3,$D$2-1)))))</f>
        <v/>
      </c>
      <c r="BN5" s="121">
        <f>IF(OR($C5="",$B$2="",$D$2=0),0,IF(BN$3&lt;0,0,N(INDEX('CURVA PREVISION'!$A$1:$KZ$3000,$C5,10+3*MIN(BN$3,$D$2-1)))))</f>
        <v/>
      </c>
      <c r="BO5" s="121">
        <f>IF(OR($C5="",$B$2="",$D$2=0),0,IF(BO$3&lt;0,0,N(INDEX('CURVA PREVISION'!$A$1:$KZ$3000,$C5,10+3*MIN(BO$3,$D$2-1)))))</f>
        <v/>
      </c>
      <c r="BP5" s="121">
        <f>IF(OR($C5="",$B$2="",$D$2=0),0,IF(BP$3&lt;0,0,N(INDEX('CURVA PREVISION'!$A$1:$KZ$3000,$C5,10+3*MIN(BP$3,$D$2-1)))))</f>
        <v/>
      </c>
      <c r="BQ5" s="121">
        <f>IF(OR($C5="",$B$2="",$D$2=0),0,IF(BQ$3&lt;0,0,N(INDEX('CURVA PREVISION'!$A$1:$KZ$3000,$C5,10+3*MIN(BQ$3,$D$2-1)))))</f>
        <v/>
      </c>
      <c r="BR5" s="121">
        <f>IF(OR($C5="",$B$2="",$D$2=0),0,IF(BR$3&lt;0,0,N(INDEX('CURVA PREVISION'!$A$1:$KZ$3000,$C5,10+3*MIN(BR$3,$D$2-1)))))</f>
        <v/>
      </c>
      <c r="BS5" s="121">
        <f>IF(OR($C5="",$B$2="",$D$2=0),0,IF(BS$3&lt;0,0,N(INDEX('CURVA PREVISION'!$A$1:$KZ$3000,$C5,10+3*MIN(BS$3,$D$2-1)))))</f>
        <v/>
      </c>
      <c r="BT5" s="121">
        <f>IF(OR($C5="",$B$2="",$D$2=0),0,IF(BT$3&lt;0,0,N(INDEX('CURVA PREVISION'!$A$1:$KZ$3000,$C5,10+3*MIN(BT$3,$D$2-1)))))</f>
        <v/>
      </c>
      <c r="BU5" s="121">
        <f>IF(OR($C5="",$B$2="",$D$2=0),0,IF(BU$3&lt;0,0,N(INDEX('CURVA PREVISION'!$A$1:$KZ$3000,$C5,10+3*MIN(BU$3,$D$2-1)))))</f>
        <v/>
      </c>
      <c r="BV5" s="121">
        <f>IF(OR($C5="",$B$2="",$D$2=0),0,IF(BV$3&lt;0,0,N(INDEX('CURVA PREVISION'!$A$1:$KZ$3000,$C5,10+3*MIN(BV$3,$D$2-1)))))</f>
        <v/>
      </c>
      <c r="BW5" s="121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8">
        <f>IFERROR(MATCH(A6,'CURVA PREVISION'!$B$1:$B$3000,0),"")</f>
        <v/>
      </c>
      <c r="D6" s="121">
        <f>IF(OR($C6="",$B$2="",$D$2=0),0,IF(D$3&lt;0,0,N(INDEX('CURVA PREVISION'!$A$1:$KZ$3000,$C6,10+3*MIN(D$3,$D$2-1)))))</f>
        <v/>
      </c>
      <c r="E6" s="121">
        <f>IF(OR($C6="",$B$2="",$D$2=0),0,IF(E$3&lt;0,0,N(INDEX('CURVA PREVISION'!$A$1:$KZ$3000,$C6,10+3*MIN(E$3,$D$2-1)))))</f>
        <v/>
      </c>
      <c r="F6" s="121">
        <f>IF(OR($C6="",$B$2="",$D$2=0),0,IF(F$3&lt;0,0,N(INDEX('CURVA PREVISION'!$A$1:$KZ$3000,$C6,10+3*MIN(F$3,$D$2-1)))))</f>
        <v/>
      </c>
      <c r="G6" s="121">
        <f>IF(OR($C6="",$B$2="",$D$2=0),0,IF(G$3&lt;0,0,N(INDEX('CURVA PREVISION'!$A$1:$KZ$3000,$C6,10+3*MIN(G$3,$D$2-1)))))</f>
        <v/>
      </c>
      <c r="H6" s="121">
        <f>IF(OR($C6="",$B$2="",$D$2=0),0,IF(H$3&lt;0,0,N(INDEX('CURVA PREVISION'!$A$1:$KZ$3000,$C6,10+3*MIN(H$3,$D$2-1)))))</f>
        <v/>
      </c>
      <c r="I6" s="121">
        <f>IF(OR($C6="",$B$2="",$D$2=0),0,IF(I$3&lt;0,0,N(INDEX('CURVA PREVISION'!$A$1:$KZ$3000,$C6,10+3*MIN(I$3,$D$2-1)))))</f>
        <v/>
      </c>
      <c r="J6" s="121">
        <f>IF(OR($C6="",$B$2="",$D$2=0),0,IF(J$3&lt;0,0,N(INDEX('CURVA PREVISION'!$A$1:$KZ$3000,$C6,10+3*MIN(J$3,$D$2-1)))))</f>
        <v/>
      </c>
      <c r="K6" s="121">
        <f>IF(OR($C6="",$B$2="",$D$2=0),0,IF(K$3&lt;0,0,N(INDEX('CURVA PREVISION'!$A$1:$KZ$3000,$C6,10+3*MIN(K$3,$D$2-1)))))</f>
        <v/>
      </c>
      <c r="L6" s="121">
        <f>IF(OR($C6="",$B$2="",$D$2=0),0,IF(L$3&lt;0,0,N(INDEX('CURVA PREVISION'!$A$1:$KZ$3000,$C6,10+3*MIN(L$3,$D$2-1)))))</f>
        <v/>
      </c>
      <c r="M6" s="121">
        <f>IF(OR($C6="",$B$2="",$D$2=0),0,IF(M$3&lt;0,0,N(INDEX('CURVA PREVISION'!$A$1:$KZ$3000,$C6,10+3*MIN(M$3,$D$2-1)))))</f>
        <v/>
      </c>
      <c r="N6" s="121">
        <f>IF(OR($C6="",$B$2="",$D$2=0),0,IF(N$3&lt;0,0,N(INDEX('CURVA PREVISION'!$A$1:$KZ$3000,$C6,10+3*MIN(N$3,$D$2-1)))))</f>
        <v/>
      </c>
      <c r="O6" s="121">
        <f>IF(OR($C6="",$B$2="",$D$2=0),0,IF(O$3&lt;0,0,N(INDEX('CURVA PREVISION'!$A$1:$KZ$3000,$C6,10+3*MIN(O$3,$D$2-1)))))</f>
        <v/>
      </c>
      <c r="P6" s="121">
        <f>IF(OR($C6="",$B$2="",$D$2=0),0,IF(P$3&lt;0,0,N(INDEX('CURVA PREVISION'!$A$1:$KZ$3000,$C6,10+3*MIN(P$3,$D$2-1)))))</f>
        <v/>
      </c>
      <c r="Q6" s="121">
        <f>IF(OR($C6="",$B$2="",$D$2=0),0,IF(Q$3&lt;0,0,N(INDEX('CURVA PREVISION'!$A$1:$KZ$3000,$C6,10+3*MIN(Q$3,$D$2-1)))))</f>
        <v/>
      </c>
      <c r="R6" s="121">
        <f>IF(OR($C6="",$B$2="",$D$2=0),0,IF(R$3&lt;0,0,N(INDEX('CURVA PREVISION'!$A$1:$KZ$3000,$C6,10+3*MIN(R$3,$D$2-1)))))</f>
        <v/>
      </c>
      <c r="S6" s="121">
        <f>IF(OR($C6="",$B$2="",$D$2=0),0,IF(S$3&lt;0,0,N(INDEX('CURVA PREVISION'!$A$1:$KZ$3000,$C6,10+3*MIN(S$3,$D$2-1)))))</f>
        <v/>
      </c>
      <c r="T6" s="121">
        <f>IF(OR($C6="",$B$2="",$D$2=0),0,IF(T$3&lt;0,0,N(INDEX('CURVA PREVISION'!$A$1:$KZ$3000,$C6,10+3*MIN(T$3,$D$2-1)))))</f>
        <v/>
      </c>
      <c r="U6" s="121">
        <f>IF(OR($C6="",$B$2="",$D$2=0),0,IF(U$3&lt;0,0,N(INDEX('CURVA PREVISION'!$A$1:$KZ$3000,$C6,10+3*MIN(U$3,$D$2-1)))))</f>
        <v/>
      </c>
      <c r="V6" s="121">
        <f>IF(OR($C6="",$B$2="",$D$2=0),0,IF(V$3&lt;0,0,N(INDEX('CURVA PREVISION'!$A$1:$KZ$3000,$C6,10+3*MIN(V$3,$D$2-1)))))</f>
        <v/>
      </c>
      <c r="W6" s="121">
        <f>IF(OR($C6="",$B$2="",$D$2=0),0,IF(W$3&lt;0,0,N(INDEX('CURVA PREVISION'!$A$1:$KZ$3000,$C6,10+3*MIN(W$3,$D$2-1)))))</f>
        <v/>
      </c>
      <c r="X6" s="121">
        <f>IF(OR($C6="",$B$2="",$D$2=0),0,IF(X$3&lt;0,0,N(INDEX('CURVA PREVISION'!$A$1:$KZ$3000,$C6,10+3*MIN(X$3,$D$2-1)))))</f>
        <v/>
      </c>
      <c r="Y6" s="121">
        <f>IF(OR($C6="",$B$2="",$D$2=0),0,IF(Y$3&lt;0,0,N(INDEX('CURVA PREVISION'!$A$1:$KZ$3000,$C6,10+3*MIN(Y$3,$D$2-1)))))</f>
        <v/>
      </c>
      <c r="Z6" s="121">
        <f>IF(OR($C6="",$B$2="",$D$2=0),0,IF(Z$3&lt;0,0,N(INDEX('CURVA PREVISION'!$A$1:$KZ$3000,$C6,10+3*MIN(Z$3,$D$2-1)))))</f>
        <v/>
      </c>
      <c r="AA6" s="121">
        <f>IF(OR($C6="",$B$2="",$D$2=0),0,IF(AA$3&lt;0,0,N(INDEX('CURVA PREVISION'!$A$1:$KZ$3000,$C6,10+3*MIN(AA$3,$D$2-1)))))</f>
        <v/>
      </c>
      <c r="AB6" s="121">
        <f>IF(OR($C6="",$B$2="",$D$2=0),0,IF(AB$3&lt;0,0,N(INDEX('CURVA PREVISION'!$A$1:$KZ$3000,$C6,10+3*MIN(AB$3,$D$2-1)))))</f>
        <v/>
      </c>
      <c r="AC6" s="121">
        <f>IF(OR($C6="",$B$2="",$D$2=0),0,IF(AC$3&lt;0,0,N(INDEX('CURVA PREVISION'!$A$1:$KZ$3000,$C6,10+3*MIN(AC$3,$D$2-1)))))</f>
        <v/>
      </c>
      <c r="AD6" s="121">
        <f>IF(OR($C6="",$B$2="",$D$2=0),0,IF(AD$3&lt;0,0,N(INDEX('CURVA PREVISION'!$A$1:$KZ$3000,$C6,10+3*MIN(AD$3,$D$2-1)))))</f>
        <v/>
      </c>
      <c r="AE6" s="121">
        <f>IF(OR($C6="",$B$2="",$D$2=0),0,IF(AE$3&lt;0,0,N(INDEX('CURVA PREVISION'!$A$1:$KZ$3000,$C6,10+3*MIN(AE$3,$D$2-1)))))</f>
        <v/>
      </c>
      <c r="AF6" s="121">
        <f>IF(OR($C6="",$B$2="",$D$2=0),0,IF(AF$3&lt;0,0,N(INDEX('CURVA PREVISION'!$A$1:$KZ$3000,$C6,10+3*MIN(AF$3,$D$2-1)))))</f>
        <v/>
      </c>
      <c r="AG6" s="121">
        <f>IF(OR($C6="",$B$2="",$D$2=0),0,IF(AG$3&lt;0,0,N(INDEX('CURVA PREVISION'!$A$1:$KZ$3000,$C6,10+3*MIN(AG$3,$D$2-1)))))</f>
        <v/>
      </c>
      <c r="AH6" s="121">
        <f>IF(OR($C6="",$B$2="",$D$2=0),0,IF(AH$3&lt;0,0,N(INDEX('CURVA PREVISION'!$A$1:$KZ$3000,$C6,10+3*MIN(AH$3,$D$2-1)))))</f>
        <v/>
      </c>
      <c r="AI6" s="121">
        <f>IF(OR($C6="",$B$2="",$D$2=0),0,IF(AI$3&lt;0,0,N(INDEX('CURVA PREVISION'!$A$1:$KZ$3000,$C6,10+3*MIN(AI$3,$D$2-1)))))</f>
        <v/>
      </c>
      <c r="AJ6" s="121">
        <f>IF(OR($C6="",$B$2="",$D$2=0),0,IF(AJ$3&lt;0,0,N(INDEX('CURVA PREVISION'!$A$1:$KZ$3000,$C6,10+3*MIN(AJ$3,$D$2-1)))))</f>
        <v/>
      </c>
      <c r="AK6" s="121">
        <f>IF(OR($C6="",$B$2="",$D$2=0),0,IF(AK$3&lt;0,0,N(INDEX('CURVA PREVISION'!$A$1:$KZ$3000,$C6,10+3*MIN(AK$3,$D$2-1)))))</f>
        <v/>
      </c>
      <c r="AL6" s="121">
        <f>IF(OR($C6="",$B$2="",$D$2=0),0,IF(AL$3&lt;0,0,N(INDEX('CURVA PREVISION'!$A$1:$KZ$3000,$C6,10+3*MIN(AL$3,$D$2-1)))))</f>
        <v/>
      </c>
      <c r="AM6" s="121">
        <f>IF(OR($C6="",$B$2="",$D$2=0),0,IF(AM$3&lt;0,0,N(INDEX('CURVA PREVISION'!$A$1:$KZ$3000,$C6,10+3*MIN(AM$3,$D$2-1)))))</f>
        <v/>
      </c>
      <c r="AN6" s="121">
        <f>IF(OR($C6="",$B$2="",$D$2=0),0,IF(AN$3&lt;0,0,N(INDEX('CURVA PREVISION'!$A$1:$KZ$3000,$C6,10+3*MIN(AN$3,$D$2-1)))))</f>
        <v/>
      </c>
      <c r="AO6" s="121">
        <f>IF(OR($C6="",$B$2="",$D$2=0),0,IF(AO$3&lt;0,0,N(INDEX('CURVA PREVISION'!$A$1:$KZ$3000,$C6,10+3*MIN(AO$3,$D$2-1)))))</f>
        <v/>
      </c>
      <c r="AP6" s="121">
        <f>IF(OR($C6="",$B$2="",$D$2=0),0,IF(AP$3&lt;0,0,N(INDEX('CURVA PREVISION'!$A$1:$KZ$3000,$C6,10+3*MIN(AP$3,$D$2-1)))))</f>
        <v/>
      </c>
      <c r="AQ6" s="121">
        <f>IF(OR($C6="",$B$2="",$D$2=0),0,IF(AQ$3&lt;0,0,N(INDEX('CURVA PREVISION'!$A$1:$KZ$3000,$C6,10+3*MIN(AQ$3,$D$2-1)))))</f>
        <v/>
      </c>
      <c r="AR6" s="121">
        <f>IF(OR($C6="",$B$2="",$D$2=0),0,IF(AR$3&lt;0,0,N(INDEX('CURVA PREVISION'!$A$1:$KZ$3000,$C6,10+3*MIN(AR$3,$D$2-1)))))</f>
        <v/>
      </c>
      <c r="AS6" s="121">
        <f>IF(OR($C6="",$B$2="",$D$2=0),0,IF(AS$3&lt;0,0,N(INDEX('CURVA PREVISION'!$A$1:$KZ$3000,$C6,10+3*MIN(AS$3,$D$2-1)))))</f>
        <v/>
      </c>
      <c r="AT6" s="121">
        <f>IF(OR($C6="",$B$2="",$D$2=0),0,IF(AT$3&lt;0,0,N(INDEX('CURVA PREVISION'!$A$1:$KZ$3000,$C6,10+3*MIN(AT$3,$D$2-1)))))</f>
        <v/>
      </c>
      <c r="AU6" s="121">
        <f>IF(OR($C6="",$B$2="",$D$2=0),0,IF(AU$3&lt;0,0,N(INDEX('CURVA PREVISION'!$A$1:$KZ$3000,$C6,10+3*MIN(AU$3,$D$2-1)))))</f>
        <v/>
      </c>
      <c r="AV6" s="121">
        <f>IF(OR($C6="",$B$2="",$D$2=0),0,IF(AV$3&lt;0,0,N(INDEX('CURVA PREVISION'!$A$1:$KZ$3000,$C6,10+3*MIN(AV$3,$D$2-1)))))</f>
        <v/>
      </c>
      <c r="AW6" s="121">
        <f>IF(OR($C6="",$B$2="",$D$2=0),0,IF(AW$3&lt;0,0,N(INDEX('CURVA PREVISION'!$A$1:$KZ$3000,$C6,10+3*MIN(AW$3,$D$2-1)))))</f>
        <v/>
      </c>
      <c r="AX6" s="121">
        <f>IF(OR($C6="",$B$2="",$D$2=0),0,IF(AX$3&lt;0,0,N(INDEX('CURVA PREVISION'!$A$1:$KZ$3000,$C6,10+3*MIN(AX$3,$D$2-1)))))</f>
        <v/>
      </c>
      <c r="AY6" s="121">
        <f>IF(OR($C6="",$B$2="",$D$2=0),0,IF(AY$3&lt;0,0,N(INDEX('CURVA PREVISION'!$A$1:$KZ$3000,$C6,10+3*MIN(AY$3,$D$2-1)))))</f>
        <v/>
      </c>
      <c r="AZ6" s="121">
        <f>IF(OR($C6="",$B$2="",$D$2=0),0,IF(AZ$3&lt;0,0,N(INDEX('CURVA PREVISION'!$A$1:$KZ$3000,$C6,10+3*MIN(AZ$3,$D$2-1)))))</f>
        <v/>
      </c>
      <c r="BA6" s="121">
        <f>IF(OR($C6="",$B$2="",$D$2=0),0,IF(BA$3&lt;0,0,N(INDEX('CURVA PREVISION'!$A$1:$KZ$3000,$C6,10+3*MIN(BA$3,$D$2-1)))))</f>
        <v/>
      </c>
      <c r="BB6" s="121">
        <f>IF(OR($C6="",$B$2="",$D$2=0),0,IF(BB$3&lt;0,0,N(INDEX('CURVA PREVISION'!$A$1:$KZ$3000,$C6,10+3*MIN(BB$3,$D$2-1)))))</f>
        <v/>
      </c>
      <c r="BC6" s="121">
        <f>IF(OR($C6="",$B$2="",$D$2=0),0,IF(BC$3&lt;0,0,N(INDEX('CURVA PREVISION'!$A$1:$KZ$3000,$C6,10+3*MIN(BC$3,$D$2-1)))))</f>
        <v/>
      </c>
      <c r="BD6" s="121">
        <f>IF(OR($C6="",$B$2="",$D$2=0),0,IF(BD$3&lt;0,0,N(INDEX('CURVA PREVISION'!$A$1:$KZ$3000,$C6,10+3*MIN(BD$3,$D$2-1)))))</f>
        <v/>
      </c>
      <c r="BE6" s="121">
        <f>IF(OR($C6="",$B$2="",$D$2=0),0,IF(BE$3&lt;0,0,N(INDEX('CURVA PREVISION'!$A$1:$KZ$3000,$C6,10+3*MIN(BE$3,$D$2-1)))))</f>
        <v/>
      </c>
      <c r="BF6" s="121">
        <f>IF(OR($C6="",$B$2="",$D$2=0),0,IF(BF$3&lt;0,0,N(INDEX('CURVA PREVISION'!$A$1:$KZ$3000,$C6,10+3*MIN(BF$3,$D$2-1)))))</f>
        <v/>
      </c>
      <c r="BG6" s="121">
        <f>IF(OR($C6="",$B$2="",$D$2=0),0,IF(BG$3&lt;0,0,N(INDEX('CURVA PREVISION'!$A$1:$KZ$3000,$C6,10+3*MIN(BG$3,$D$2-1)))))</f>
        <v/>
      </c>
      <c r="BH6" s="121">
        <f>IF(OR($C6="",$B$2="",$D$2=0),0,IF(BH$3&lt;0,0,N(INDEX('CURVA PREVISION'!$A$1:$KZ$3000,$C6,10+3*MIN(BH$3,$D$2-1)))))</f>
        <v/>
      </c>
      <c r="BI6" s="121">
        <f>IF(OR($C6="",$B$2="",$D$2=0),0,IF(BI$3&lt;0,0,N(INDEX('CURVA PREVISION'!$A$1:$KZ$3000,$C6,10+3*MIN(BI$3,$D$2-1)))))</f>
        <v/>
      </c>
      <c r="BJ6" s="121">
        <f>IF(OR($C6="",$B$2="",$D$2=0),0,IF(BJ$3&lt;0,0,N(INDEX('CURVA PREVISION'!$A$1:$KZ$3000,$C6,10+3*MIN(BJ$3,$D$2-1)))))</f>
        <v/>
      </c>
      <c r="BK6" s="121">
        <f>IF(OR($C6="",$B$2="",$D$2=0),0,IF(BK$3&lt;0,0,N(INDEX('CURVA PREVISION'!$A$1:$KZ$3000,$C6,10+3*MIN(BK$3,$D$2-1)))))</f>
        <v/>
      </c>
      <c r="BL6" s="121">
        <f>IF(OR($C6="",$B$2="",$D$2=0),0,IF(BL$3&lt;0,0,N(INDEX('CURVA PREVISION'!$A$1:$KZ$3000,$C6,10+3*MIN(BL$3,$D$2-1)))))</f>
        <v/>
      </c>
      <c r="BM6" s="121">
        <f>IF(OR($C6="",$B$2="",$D$2=0),0,IF(BM$3&lt;0,0,N(INDEX('CURVA PREVISION'!$A$1:$KZ$3000,$C6,10+3*MIN(BM$3,$D$2-1)))))</f>
        <v/>
      </c>
      <c r="BN6" s="121">
        <f>IF(OR($C6="",$B$2="",$D$2=0),0,IF(BN$3&lt;0,0,N(INDEX('CURVA PREVISION'!$A$1:$KZ$3000,$C6,10+3*MIN(BN$3,$D$2-1)))))</f>
        <v/>
      </c>
      <c r="BO6" s="121">
        <f>IF(OR($C6="",$B$2="",$D$2=0),0,IF(BO$3&lt;0,0,N(INDEX('CURVA PREVISION'!$A$1:$KZ$3000,$C6,10+3*MIN(BO$3,$D$2-1)))))</f>
        <v/>
      </c>
      <c r="BP6" s="121">
        <f>IF(OR($C6="",$B$2="",$D$2=0),0,IF(BP$3&lt;0,0,N(INDEX('CURVA PREVISION'!$A$1:$KZ$3000,$C6,10+3*MIN(BP$3,$D$2-1)))))</f>
        <v/>
      </c>
      <c r="BQ6" s="121">
        <f>IF(OR($C6="",$B$2="",$D$2=0),0,IF(BQ$3&lt;0,0,N(INDEX('CURVA PREVISION'!$A$1:$KZ$3000,$C6,10+3*MIN(BQ$3,$D$2-1)))))</f>
        <v/>
      </c>
      <c r="BR6" s="121">
        <f>IF(OR($C6="",$B$2="",$D$2=0),0,IF(BR$3&lt;0,0,N(INDEX('CURVA PREVISION'!$A$1:$KZ$3000,$C6,10+3*MIN(BR$3,$D$2-1)))))</f>
        <v/>
      </c>
      <c r="BS6" s="121">
        <f>IF(OR($C6="",$B$2="",$D$2=0),0,IF(BS$3&lt;0,0,N(INDEX('CURVA PREVISION'!$A$1:$KZ$3000,$C6,10+3*MIN(BS$3,$D$2-1)))))</f>
        <v/>
      </c>
      <c r="BT6" s="121">
        <f>IF(OR($C6="",$B$2="",$D$2=0),0,IF(BT$3&lt;0,0,N(INDEX('CURVA PREVISION'!$A$1:$KZ$3000,$C6,10+3*MIN(BT$3,$D$2-1)))))</f>
        <v/>
      </c>
      <c r="BU6" s="121">
        <f>IF(OR($C6="",$B$2="",$D$2=0),0,IF(BU$3&lt;0,0,N(INDEX('CURVA PREVISION'!$A$1:$KZ$3000,$C6,10+3*MIN(BU$3,$D$2-1)))))</f>
        <v/>
      </c>
      <c r="BV6" s="121">
        <f>IF(OR($C6="",$B$2="",$D$2=0),0,IF(BV$3&lt;0,0,N(INDEX('CURVA PREVISION'!$A$1:$KZ$3000,$C6,10+3*MIN(BV$3,$D$2-1)))))</f>
        <v/>
      </c>
      <c r="BW6" s="121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8">
        <f>IFERROR(MATCH(A7,'CURVA PREVISION'!$B$1:$B$3000,0),"")</f>
        <v/>
      </c>
      <c r="D7" s="121">
        <f>IF(OR($C7="",$B$2="",$D$2=0),0,IF(D$3&lt;0,0,N(INDEX('CURVA PREVISION'!$A$1:$KZ$3000,$C7,10+3*MIN(D$3,$D$2-1)))))</f>
        <v/>
      </c>
      <c r="E7" s="121">
        <f>IF(OR($C7="",$B$2="",$D$2=0),0,IF(E$3&lt;0,0,N(INDEX('CURVA PREVISION'!$A$1:$KZ$3000,$C7,10+3*MIN(E$3,$D$2-1)))))</f>
        <v/>
      </c>
      <c r="F7" s="121">
        <f>IF(OR($C7="",$B$2="",$D$2=0),0,IF(F$3&lt;0,0,N(INDEX('CURVA PREVISION'!$A$1:$KZ$3000,$C7,10+3*MIN(F$3,$D$2-1)))))</f>
        <v/>
      </c>
      <c r="G7" s="121">
        <f>IF(OR($C7="",$B$2="",$D$2=0),0,IF(G$3&lt;0,0,N(INDEX('CURVA PREVISION'!$A$1:$KZ$3000,$C7,10+3*MIN(G$3,$D$2-1)))))</f>
        <v/>
      </c>
      <c r="H7" s="121">
        <f>IF(OR($C7="",$B$2="",$D$2=0),0,IF(H$3&lt;0,0,N(INDEX('CURVA PREVISION'!$A$1:$KZ$3000,$C7,10+3*MIN(H$3,$D$2-1)))))</f>
        <v/>
      </c>
      <c r="I7" s="121">
        <f>IF(OR($C7="",$B$2="",$D$2=0),0,IF(I$3&lt;0,0,N(INDEX('CURVA PREVISION'!$A$1:$KZ$3000,$C7,10+3*MIN(I$3,$D$2-1)))))</f>
        <v/>
      </c>
      <c r="J7" s="121">
        <f>IF(OR($C7="",$B$2="",$D$2=0),0,IF(J$3&lt;0,0,N(INDEX('CURVA PREVISION'!$A$1:$KZ$3000,$C7,10+3*MIN(J$3,$D$2-1)))))</f>
        <v/>
      </c>
      <c r="K7" s="121">
        <f>IF(OR($C7="",$B$2="",$D$2=0),0,IF(K$3&lt;0,0,N(INDEX('CURVA PREVISION'!$A$1:$KZ$3000,$C7,10+3*MIN(K$3,$D$2-1)))))</f>
        <v/>
      </c>
      <c r="L7" s="121">
        <f>IF(OR($C7="",$B$2="",$D$2=0),0,IF(L$3&lt;0,0,N(INDEX('CURVA PREVISION'!$A$1:$KZ$3000,$C7,10+3*MIN(L$3,$D$2-1)))))</f>
        <v/>
      </c>
      <c r="M7" s="121">
        <f>IF(OR($C7="",$B$2="",$D$2=0),0,IF(M$3&lt;0,0,N(INDEX('CURVA PREVISION'!$A$1:$KZ$3000,$C7,10+3*MIN(M$3,$D$2-1)))))</f>
        <v/>
      </c>
      <c r="N7" s="121">
        <f>IF(OR($C7="",$B$2="",$D$2=0),0,IF(N$3&lt;0,0,N(INDEX('CURVA PREVISION'!$A$1:$KZ$3000,$C7,10+3*MIN(N$3,$D$2-1)))))</f>
        <v/>
      </c>
      <c r="O7" s="121">
        <f>IF(OR($C7="",$B$2="",$D$2=0),0,IF(O$3&lt;0,0,N(INDEX('CURVA PREVISION'!$A$1:$KZ$3000,$C7,10+3*MIN(O$3,$D$2-1)))))</f>
        <v/>
      </c>
      <c r="P7" s="121">
        <f>IF(OR($C7="",$B$2="",$D$2=0),0,IF(P$3&lt;0,0,N(INDEX('CURVA PREVISION'!$A$1:$KZ$3000,$C7,10+3*MIN(P$3,$D$2-1)))))</f>
        <v/>
      </c>
      <c r="Q7" s="121">
        <f>IF(OR($C7="",$B$2="",$D$2=0),0,IF(Q$3&lt;0,0,N(INDEX('CURVA PREVISION'!$A$1:$KZ$3000,$C7,10+3*MIN(Q$3,$D$2-1)))))</f>
        <v/>
      </c>
      <c r="R7" s="121">
        <f>IF(OR($C7="",$B$2="",$D$2=0),0,IF(R$3&lt;0,0,N(INDEX('CURVA PREVISION'!$A$1:$KZ$3000,$C7,10+3*MIN(R$3,$D$2-1)))))</f>
        <v/>
      </c>
      <c r="S7" s="121">
        <f>IF(OR($C7="",$B$2="",$D$2=0),0,IF(S$3&lt;0,0,N(INDEX('CURVA PREVISION'!$A$1:$KZ$3000,$C7,10+3*MIN(S$3,$D$2-1)))))</f>
        <v/>
      </c>
      <c r="T7" s="121">
        <f>IF(OR($C7="",$B$2="",$D$2=0),0,IF(T$3&lt;0,0,N(INDEX('CURVA PREVISION'!$A$1:$KZ$3000,$C7,10+3*MIN(T$3,$D$2-1)))))</f>
        <v/>
      </c>
      <c r="U7" s="121">
        <f>IF(OR($C7="",$B$2="",$D$2=0),0,IF(U$3&lt;0,0,N(INDEX('CURVA PREVISION'!$A$1:$KZ$3000,$C7,10+3*MIN(U$3,$D$2-1)))))</f>
        <v/>
      </c>
      <c r="V7" s="121">
        <f>IF(OR($C7="",$B$2="",$D$2=0),0,IF(V$3&lt;0,0,N(INDEX('CURVA PREVISION'!$A$1:$KZ$3000,$C7,10+3*MIN(V$3,$D$2-1)))))</f>
        <v/>
      </c>
      <c r="W7" s="121">
        <f>IF(OR($C7="",$B$2="",$D$2=0),0,IF(W$3&lt;0,0,N(INDEX('CURVA PREVISION'!$A$1:$KZ$3000,$C7,10+3*MIN(W$3,$D$2-1)))))</f>
        <v/>
      </c>
      <c r="X7" s="121">
        <f>IF(OR($C7="",$B$2="",$D$2=0),0,IF(X$3&lt;0,0,N(INDEX('CURVA PREVISION'!$A$1:$KZ$3000,$C7,10+3*MIN(X$3,$D$2-1)))))</f>
        <v/>
      </c>
      <c r="Y7" s="121">
        <f>IF(OR($C7="",$B$2="",$D$2=0),0,IF(Y$3&lt;0,0,N(INDEX('CURVA PREVISION'!$A$1:$KZ$3000,$C7,10+3*MIN(Y$3,$D$2-1)))))</f>
        <v/>
      </c>
      <c r="Z7" s="121">
        <f>IF(OR($C7="",$B$2="",$D$2=0),0,IF(Z$3&lt;0,0,N(INDEX('CURVA PREVISION'!$A$1:$KZ$3000,$C7,10+3*MIN(Z$3,$D$2-1)))))</f>
        <v/>
      </c>
      <c r="AA7" s="121">
        <f>IF(OR($C7="",$B$2="",$D$2=0),0,IF(AA$3&lt;0,0,N(INDEX('CURVA PREVISION'!$A$1:$KZ$3000,$C7,10+3*MIN(AA$3,$D$2-1)))))</f>
        <v/>
      </c>
      <c r="AB7" s="121">
        <f>IF(OR($C7="",$B$2="",$D$2=0),0,IF(AB$3&lt;0,0,N(INDEX('CURVA PREVISION'!$A$1:$KZ$3000,$C7,10+3*MIN(AB$3,$D$2-1)))))</f>
        <v/>
      </c>
      <c r="AC7" s="121">
        <f>IF(OR($C7="",$B$2="",$D$2=0),0,IF(AC$3&lt;0,0,N(INDEX('CURVA PREVISION'!$A$1:$KZ$3000,$C7,10+3*MIN(AC$3,$D$2-1)))))</f>
        <v/>
      </c>
      <c r="AD7" s="121">
        <f>IF(OR($C7="",$B$2="",$D$2=0),0,IF(AD$3&lt;0,0,N(INDEX('CURVA PREVISION'!$A$1:$KZ$3000,$C7,10+3*MIN(AD$3,$D$2-1)))))</f>
        <v/>
      </c>
      <c r="AE7" s="121">
        <f>IF(OR($C7="",$B$2="",$D$2=0),0,IF(AE$3&lt;0,0,N(INDEX('CURVA PREVISION'!$A$1:$KZ$3000,$C7,10+3*MIN(AE$3,$D$2-1)))))</f>
        <v/>
      </c>
      <c r="AF7" s="121">
        <f>IF(OR($C7="",$B$2="",$D$2=0),0,IF(AF$3&lt;0,0,N(INDEX('CURVA PREVISION'!$A$1:$KZ$3000,$C7,10+3*MIN(AF$3,$D$2-1)))))</f>
        <v/>
      </c>
      <c r="AG7" s="121">
        <f>IF(OR($C7="",$B$2="",$D$2=0),0,IF(AG$3&lt;0,0,N(INDEX('CURVA PREVISION'!$A$1:$KZ$3000,$C7,10+3*MIN(AG$3,$D$2-1)))))</f>
        <v/>
      </c>
      <c r="AH7" s="121">
        <f>IF(OR($C7="",$B$2="",$D$2=0),0,IF(AH$3&lt;0,0,N(INDEX('CURVA PREVISION'!$A$1:$KZ$3000,$C7,10+3*MIN(AH$3,$D$2-1)))))</f>
        <v/>
      </c>
      <c r="AI7" s="121">
        <f>IF(OR($C7="",$B$2="",$D$2=0),0,IF(AI$3&lt;0,0,N(INDEX('CURVA PREVISION'!$A$1:$KZ$3000,$C7,10+3*MIN(AI$3,$D$2-1)))))</f>
        <v/>
      </c>
      <c r="AJ7" s="121">
        <f>IF(OR($C7="",$B$2="",$D$2=0),0,IF(AJ$3&lt;0,0,N(INDEX('CURVA PREVISION'!$A$1:$KZ$3000,$C7,10+3*MIN(AJ$3,$D$2-1)))))</f>
        <v/>
      </c>
      <c r="AK7" s="121">
        <f>IF(OR($C7="",$B$2="",$D$2=0),0,IF(AK$3&lt;0,0,N(INDEX('CURVA PREVISION'!$A$1:$KZ$3000,$C7,10+3*MIN(AK$3,$D$2-1)))))</f>
        <v/>
      </c>
      <c r="AL7" s="121">
        <f>IF(OR($C7="",$B$2="",$D$2=0),0,IF(AL$3&lt;0,0,N(INDEX('CURVA PREVISION'!$A$1:$KZ$3000,$C7,10+3*MIN(AL$3,$D$2-1)))))</f>
        <v/>
      </c>
      <c r="AM7" s="121">
        <f>IF(OR($C7="",$B$2="",$D$2=0),0,IF(AM$3&lt;0,0,N(INDEX('CURVA PREVISION'!$A$1:$KZ$3000,$C7,10+3*MIN(AM$3,$D$2-1)))))</f>
        <v/>
      </c>
      <c r="AN7" s="121">
        <f>IF(OR($C7="",$B$2="",$D$2=0),0,IF(AN$3&lt;0,0,N(INDEX('CURVA PREVISION'!$A$1:$KZ$3000,$C7,10+3*MIN(AN$3,$D$2-1)))))</f>
        <v/>
      </c>
      <c r="AO7" s="121">
        <f>IF(OR($C7="",$B$2="",$D$2=0),0,IF(AO$3&lt;0,0,N(INDEX('CURVA PREVISION'!$A$1:$KZ$3000,$C7,10+3*MIN(AO$3,$D$2-1)))))</f>
        <v/>
      </c>
      <c r="AP7" s="121">
        <f>IF(OR($C7="",$B$2="",$D$2=0),0,IF(AP$3&lt;0,0,N(INDEX('CURVA PREVISION'!$A$1:$KZ$3000,$C7,10+3*MIN(AP$3,$D$2-1)))))</f>
        <v/>
      </c>
      <c r="AQ7" s="121">
        <f>IF(OR($C7="",$B$2="",$D$2=0),0,IF(AQ$3&lt;0,0,N(INDEX('CURVA PREVISION'!$A$1:$KZ$3000,$C7,10+3*MIN(AQ$3,$D$2-1)))))</f>
        <v/>
      </c>
      <c r="AR7" s="121">
        <f>IF(OR($C7="",$B$2="",$D$2=0),0,IF(AR$3&lt;0,0,N(INDEX('CURVA PREVISION'!$A$1:$KZ$3000,$C7,10+3*MIN(AR$3,$D$2-1)))))</f>
        <v/>
      </c>
      <c r="AS7" s="121">
        <f>IF(OR($C7="",$B$2="",$D$2=0),0,IF(AS$3&lt;0,0,N(INDEX('CURVA PREVISION'!$A$1:$KZ$3000,$C7,10+3*MIN(AS$3,$D$2-1)))))</f>
        <v/>
      </c>
      <c r="AT7" s="121">
        <f>IF(OR($C7="",$B$2="",$D$2=0),0,IF(AT$3&lt;0,0,N(INDEX('CURVA PREVISION'!$A$1:$KZ$3000,$C7,10+3*MIN(AT$3,$D$2-1)))))</f>
        <v/>
      </c>
      <c r="AU7" s="121">
        <f>IF(OR($C7="",$B$2="",$D$2=0),0,IF(AU$3&lt;0,0,N(INDEX('CURVA PREVISION'!$A$1:$KZ$3000,$C7,10+3*MIN(AU$3,$D$2-1)))))</f>
        <v/>
      </c>
      <c r="AV7" s="121">
        <f>IF(OR($C7="",$B$2="",$D$2=0),0,IF(AV$3&lt;0,0,N(INDEX('CURVA PREVISION'!$A$1:$KZ$3000,$C7,10+3*MIN(AV$3,$D$2-1)))))</f>
        <v/>
      </c>
      <c r="AW7" s="121">
        <f>IF(OR($C7="",$B$2="",$D$2=0),0,IF(AW$3&lt;0,0,N(INDEX('CURVA PREVISION'!$A$1:$KZ$3000,$C7,10+3*MIN(AW$3,$D$2-1)))))</f>
        <v/>
      </c>
      <c r="AX7" s="121">
        <f>IF(OR($C7="",$B$2="",$D$2=0),0,IF(AX$3&lt;0,0,N(INDEX('CURVA PREVISION'!$A$1:$KZ$3000,$C7,10+3*MIN(AX$3,$D$2-1)))))</f>
        <v/>
      </c>
      <c r="AY7" s="121">
        <f>IF(OR($C7="",$B$2="",$D$2=0),0,IF(AY$3&lt;0,0,N(INDEX('CURVA PREVISION'!$A$1:$KZ$3000,$C7,10+3*MIN(AY$3,$D$2-1)))))</f>
        <v/>
      </c>
      <c r="AZ7" s="121">
        <f>IF(OR($C7="",$B$2="",$D$2=0),0,IF(AZ$3&lt;0,0,N(INDEX('CURVA PREVISION'!$A$1:$KZ$3000,$C7,10+3*MIN(AZ$3,$D$2-1)))))</f>
        <v/>
      </c>
      <c r="BA7" s="121">
        <f>IF(OR($C7="",$B$2="",$D$2=0),0,IF(BA$3&lt;0,0,N(INDEX('CURVA PREVISION'!$A$1:$KZ$3000,$C7,10+3*MIN(BA$3,$D$2-1)))))</f>
        <v/>
      </c>
      <c r="BB7" s="121">
        <f>IF(OR($C7="",$B$2="",$D$2=0),0,IF(BB$3&lt;0,0,N(INDEX('CURVA PREVISION'!$A$1:$KZ$3000,$C7,10+3*MIN(BB$3,$D$2-1)))))</f>
        <v/>
      </c>
      <c r="BC7" s="121">
        <f>IF(OR($C7="",$B$2="",$D$2=0),0,IF(BC$3&lt;0,0,N(INDEX('CURVA PREVISION'!$A$1:$KZ$3000,$C7,10+3*MIN(BC$3,$D$2-1)))))</f>
        <v/>
      </c>
      <c r="BD7" s="121">
        <f>IF(OR($C7="",$B$2="",$D$2=0),0,IF(BD$3&lt;0,0,N(INDEX('CURVA PREVISION'!$A$1:$KZ$3000,$C7,10+3*MIN(BD$3,$D$2-1)))))</f>
        <v/>
      </c>
      <c r="BE7" s="121">
        <f>IF(OR($C7="",$B$2="",$D$2=0),0,IF(BE$3&lt;0,0,N(INDEX('CURVA PREVISION'!$A$1:$KZ$3000,$C7,10+3*MIN(BE$3,$D$2-1)))))</f>
        <v/>
      </c>
      <c r="BF7" s="121">
        <f>IF(OR($C7="",$B$2="",$D$2=0),0,IF(BF$3&lt;0,0,N(INDEX('CURVA PREVISION'!$A$1:$KZ$3000,$C7,10+3*MIN(BF$3,$D$2-1)))))</f>
        <v/>
      </c>
      <c r="BG7" s="121">
        <f>IF(OR($C7="",$B$2="",$D$2=0),0,IF(BG$3&lt;0,0,N(INDEX('CURVA PREVISION'!$A$1:$KZ$3000,$C7,10+3*MIN(BG$3,$D$2-1)))))</f>
        <v/>
      </c>
      <c r="BH7" s="121">
        <f>IF(OR($C7="",$B$2="",$D$2=0),0,IF(BH$3&lt;0,0,N(INDEX('CURVA PREVISION'!$A$1:$KZ$3000,$C7,10+3*MIN(BH$3,$D$2-1)))))</f>
        <v/>
      </c>
      <c r="BI7" s="121">
        <f>IF(OR($C7="",$B$2="",$D$2=0),0,IF(BI$3&lt;0,0,N(INDEX('CURVA PREVISION'!$A$1:$KZ$3000,$C7,10+3*MIN(BI$3,$D$2-1)))))</f>
        <v/>
      </c>
      <c r="BJ7" s="121">
        <f>IF(OR($C7="",$B$2="",$D$2=0),0,IF(BJ$3&lt;0,0,N(INDEX('CURVA PREVISION'!$A$1:$KZ$3000,$C7,10+3*MIN(BJ$3,$D$2-1)))))</f>
        <v/>
      </c>
      <c r="BK7" s="121">
        <f>IF(OR($C7="",$B$2="",$D$2=0),0,IF(BK$3&lt;0,0,N(INDEX('CURVA PREVISION'!$A$1:$KZ$3000,$C7,10+3*MIN(BK$3,$D$2-1)))))</f>
        <v/>
      </c>
      <c r="BL7" s="121">
        <f>IF(OR($C7="",$B$2="",$D$2=0),0,IF(BL$3&lt;0,0,N(INDEX('CURVA PREVISION'!$A$1:$KZ$3000,$C7,10+3*MIN(BL$3,$D$2-1)))))</f>
        <v/>
      </c>
      <c r="BM7" s="121">
        <f>IF(OR($C7="",$B$2="",$D$2=0),0,IF(BM$3&lt;0,0,N(INDEX('CURVA PREVISION'!$A$1:$KZ$3000,$C7,10+3*MIN(BM$3,$D$2-1)))))</f>
        <v/>
      </c>
      <c r="BN7" s="121">
        <f>IF(OR($C7="",$B$2="",$D$2=0),0,IF(BN$3&lt;0,0,N(INDEX('CURVA PREVISION'!$A$1:$KZ$3000,$C7,10+3*MIN(BN$3,$D$2-1)))))</f>
        <v/>
      </c>
      <c r="BO7" s="121">
        <f>IF(OR($C7="",$B$2="",$D$2=0),0,IF(BO$3&lt;0,0,N(INDEX('CURVA PREVISION'!$A$1:$KZ$3000,$C7,10+3*MIN(BO$3,$D$2-1)))))</f>
        <v/>
      </c>
      <c r="BP7" s="121">
        <f>IF(OR($C7="",$B$2="",$D$2=0),0,IF(BP$3&lt;0,0,N(INDEX('CURVA PREVISION'!$A$1:$KZ$3000,$C7,10+3*MIN(BP$3,$D$2-1)))))</f>
        <v/>
      </c>
      <c r="BQ7" s="121">
        <f>IF(OR($C7="",$B$2="",$D$2=0),0,IF(BQ$3&lt;0,0,N(INDEX('CURVA PREVISION'!$A$1:$KZ$3000,$C7,10+3*MIN(BQ$3,$D$2-1)))))</f>
        <v/>
      </c>
      <c r="BR7" s="121">
        <f>IF(OR($C7="",$B$2="",$D$2=0),0,IF(BR$3&lt;0,0,N(INDEX('CURVA PREVISION'!$A$1:$KZ$3000,$C7,10+3*MIN(BR$3,$D$2-1)))))</f>
        <v/>
      </c>
      <c r="BS7" s="121">
        <f>IF(OR($C7="",$B$2="",$D$2=0),0,IF(BS$3&lt;0,0,N(INDEX('CURVA PREVISION'!$A$1:$KZ$3000,$C7,10+3*MIN(BS$3,$D$2-1)))))</f>
        <v/>
      </c>
      <c r="BT7" s="121">
        <f>IF(OR($C7="",$B$2="",$D$2=0),0,IF(BT$3&lt;0,0,N(INDEX('CURVA PREVISION'!$A$1:$KZ$3000,$C7,10+3*MIN(BT$3,$D$2-1)))))</f>
        <v/>
      </c>
      <c r="BU7" s="121">
        <f>IF(OR($C7="",$B$2="",$D$2=0),0,IF(BU$3&lt;0,0,N(INDEX('CURVA PREVISION'!$A$1:$KZ$3000,$C7,10+3*MIN(BU$3,$D$2-1)))))</f>
        <v/>
      </c>
      <c r="BV7" s="121">
        <f>IF(OR($C7="",$B$2="",$D$2=0),0,IF(BV$3&lt;0,0,N(INDEX('CURVA PREVISION'!$A$1:$KZ$3000,$C7,10+3*MIN(BV$3,$D$2-1)))))</f>
        <v/>
      </c>
      <c r="BW7" s="121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8">
        <f>IFERROR(MATCH(A8,'CURVA PREVISION'!$B$1:$B$3000,0),"")</f>
        <v/>
      </c>
      <c r="D8" s="121">
        <f>IF(OR($C8="",$B$2="",$D$2=0),0,IF(D$3&lt;0,0,N(INDEX('CURVA PREVISION'!$A$1:$KZ$3000,$C8,10+3*MIN(D$3,$D$2-1)))))</f>
        <v/>
      </c>
      <c r="E8" s="121">
        <f>IF(OR($C8="",$B$2="",$D$2=0),0,IF(E$3&lt;0,0,N(INDEX('CURVA PREVISION'!$A$1:$KZ$3000,$C8,10+3*MIN(E$3,$D$2-1)))))</f>
        <v/>
      </c>
      <c r="F8" s="121">
        <f>IF(OR($C8="",$B$2="",$D$2=0),0,IF(F$3&lt;0,0,N(INDEX('CURVA PREVISION'!$A$1:$KZ$3000,$C8,10+3*MIN(F$3,$D$2-1)))))</f>
        <v/>
      </c>
      <c r="G8" s="121">
        <f>IF(OR($C8="",$B$2="",$D$2=0),0,IF(G$3&lt;0,0,N(INDEX('CURVA PREVISION'!$A$1:$KZ$3000,$C8,10+3*MIN(G$3,$D$2-1)))))</f>
        <v/>
      </c>
      <c r="H8" s="121">
        <f>IF(OR($C8="",$B$2="",$D$2=0),0,IF(H$3&lt;0,0,N(INDEX('CURVA PREVISION'!$A$1:$KZ$3000,$C8,10+3*MIN(H$3,$D$2-1)))))</f>
        <v/>
      </c>
      <c r="I8" s="121">
        <f>IF(OR($C8="",$B$2="",$D$2=0),0,IF(I$3&lt;0,0,N(INDEX('CURVA PREVISION'!$A$1:$KZ$3000,$C8,10+3*MIN(I$3,$D$2-1)))))</f>
        <v/>
      </c>
      <c r="J8" s="121">
        <f>IF(OR($C8="",$B$2="",$D$2=0),0,IF(J$3&lt;0,0,N(INDEX('CURVA PREVISION'!$A$1:$KZ$3000,$C8,10+3*MIN(J$3,$D$2-1)))))</f>
        <v/>
      </c>
      <c r="K8" s="121">
        <f>IF(OR($C8="",$B$2="",$D$2=0),0,IF(K$3&lt;0,0,N(INDEX('CURVA PREVISION'!$A$1:$KZ$3000,$C8,10+3*MIN(K$3,$D$2-1)))))</f>
        <v/>
      </c>
      <c r="L8" s="121">
        <f>IF(OR($C8="",$B$2="",$D$2=0),0,IF(L$3&lt;0,0,N(INDEX('CURVA PREVISION'!$A$1:$KZ$3000,$C8,10+3*MIN(L$3,$D$2-1)))))</f>
        <v/>
      </c>
      <c r="M8" s="121">
        <f>IF(OR($C8="",$B$2="",$D$2=0),0,IF(M$3&lt;0,0,N(INDEX('CURVA PREVISION'!$A$1:$KZ$3000,$C8,10+3*MIN(M$3,$D$2-1)))))</f>
        <v/>
      </c>
      <c r="N8" s="121">
        <f>IF(OR($C8="",$B$2="",$D$2=0),0,IF(N$3&lt;0,0,N(INDEX('CURVA PREVISION'!$A$1:$KZ$3000,$C8,10+3*MIN(N$3,$D$2-1)))))</f>
        <v/>
      </c>
      <c r="O8" s="121">
        <f>IF(OR($C8="",$B$2="",$D$2=0),0,IF(O$3&lt;0,0,N(INDEX('CURVA PREVISION'!$A$1:$KZ$3000,$C8,10+3*MIN(O$3,$D$2-1)))))</f>
        <v/>
      </c>
      <c r="P8" s="121">
        <f>IF(OR($C8="",$B$2="",$D$2=0),0,IF(P$3&lt;0,0,N(INDEX('CURVA PREVISION'!$A$1:$KZ$3000,$C8,10+3*MIN(P$3,$D$2-1)))))</f>
        <v/>
      </c>
      <c r="Q8" s="121">
        <f>IF(OR($C8="",$B$2="",$D$2=0),0,IF(Q$3&lt;0,0,N(INDEX('CURVA PREVISION'!$A$1:$KZ$3000,$C8,10+3*MIN(Q$3,$D$2-1)))))</f>
        <v/>
      </c>
      <c r="R8" s="121">
        <f>IF(OR($C8="",$B$2="",$D$2=0),0,IF(R$3&lt;0,0,N(INDEX('CURVA PREVISION'!$A$1:$KZ$3000,$C8,10+3*MIN(R$3,$D$2-1)))))</f>
        <v/>
      </c>
      <c r="S8" s="121">
        <f>IF(OR($C8="",$B$2="",$D$2=0),0,IF(S$3&lt;0,0,N(INDEX('CURVA PREVISION'!$A$1:$KZ$3000,$C8,10+3*MIN(S$3,$D$2-1)))))</f>
        <v/>
      </c>
      <c r="T8" s="121">
        <f>IF(OR($C8="",$B$2="",$D$2=0),0,IF(T$3&lt;0,0,N(INDEX('CURVA PREVISION'!$A$1:$KZ$3000,$C8,10+3*MIN(T$3,$D$2-1)))))</f>
        <v/>
      </c>
      <c r="U8" s="121">
        <f>IF(OR($C8="",$B$2="",$D$2=0),0,IF(U$3&lt;0,0,N(INDEX('CURVA PREVISION'!$A$1:$KZ$3000,$C8,10+3*MIN(U$3,$D$2-1)))))</f>
        <v/>
      </c>
      <c r="V8" s="121">
        <f>IF(OR($C8="",$B$2="",$D$2=0),0,IF(V$3&lt;0,0,N(INDEX('CURVA PREVISION'!$A$1:$KZ$3000,$C8,10+3*MIN(V$3,$D$2-1)))))</f>
        <v/>
      </c>
      <c r="W8" s="121">
        <f>IF(OR($C8="",$B$2="",$D$2=0),0,IF(W$3&lt;0,0,N(INDEX('CURVA PREVISION'!$A$1:$KZ$3000,$C8,10+3*MIN(W$3,$D$2-1)))))</f>
        <v/>
      </c>
      <c r="X8" s="121">
        <f>IF(OR($C8="",$B$2="",$D$2=0),0,IF(X$3&lt;0,0,N(INDEX('CURVA PREVISION'!$A$1:$KZ$3000,$C8,10+3*MIN(X$3,$D$2-1)))))</f>
        <v/>
      </c>
      <c r="Y8" s="121">
        <f>IF(OR($C8="",$B$2="",$D$2=0),0,IF(Y$3&lt;0,0,N(INDEX('CURVA PREVISION'!$A$1:$KZ$3000,$C8,10+3*MIN(Y$3,$D$2-1)))))</f>
        <v/>
      </c>
      <c r="Z8" s="121">
        <f>IF(OR($C8="",$B$2="",$D$2=0),0,IF(Z$3&lt;0,0,N(INDEX('CURVA PREVISION'!$A$1:$KZ$3000,$C8,10+3*MIN(Z$3,$D$2-1)))))</f>
        <v/>
      </c>
      <c r="AA8" s="121">
        <f>IF(OR($C8="",$B$2="",$D$2=0),0,IF(AA$3&lt;0,0,N(INDEX('CURVA PREVISION'!$A$1:$KZ$3000,$C8,10+3*MIN(AA$3,$D$2-1)))))</f>
        <v/>
      </c>
      <c r="AB8" s="121">
        <f>IF(OR($C8="",$B$2="",$D$2=0),0,IF(AB$3&lt;0,0,N(INDEX('CURVA PREVISION'!$A$1:$KZ$3000,$C8,10+3*MIN(AB$3,$D$2-1)))))</f>
        <v/>
      </c>
      <c r="AC8" s="121">
        <f>IF(OR($C8="",$B$2="",$D$2=0),0,IF(AC$3&lt;0,0,N(INDEX('CURVA PREVISION'!$A$1:$KZ$3000,$C8,10+3*MIN(AC$3,$D$2-1)))))</f>
        <v/>
      </c>
      <c r="AD8" s="121">
        <f>IF(OR($C8="",$B$2="",$D$2=0),0,IF(AD$3&lt;0,0,N(INDEX('CURVA PREVISION'!$A$1:$KZ$3000,$C8,10+3*MIN(AD$3,$D$2-1)))))</f>
        <v/>
      </c>
      <c r="AE8" s="121">
        <f>IF(OR($C8="",$B$2="",$D$2=0),0,IF(AE$3&lt;0,0,N(INDEX('CURVA PREVISION'!$A$1:$KZ$3000,$C8,10+3*MIN(AE$3,$D$2-1)))))</f>
        <v/>
      </c>
      <c r="AF8" s="121">
        <f>IF(OR($C8="",$B$2="",$D$2=0),0,IF(AF$3&lt;0,0,N(INDEX('CURVA PREVISION'!$A$1:$KZ$3000,$C8,10+3*MIN(AF$3,$D$2-1)))))</f>
        <v/>
      </c>
      <c r="AG8" s="121">
        <f>IF(OR($C8="",$B$2="",$D$2=0),0,IF(AG$3&lt;0,0,N(INDEX('CURVA PREVISION'!$A$1:$KZ$3000,$C8,10+3*MIN(AG$3,$D$2-1)))))</f>
        <v/>
      </c>
      <c r="AH8" s="121">
        <f>IF(OR($C8="",$B$2="",$D$2=0),0,IF(AH$3&lt;0,0,N(INDEX('CURVA PREVISION'!$A$1:$KZ$3000,$C8,10+3*MIN(AH$3,$D$2-1)))))</f>
        <v/>
      </c>
      <c r="AI8" s="121">
        <f>IF(OR($C8="",$B$2="",$D$2=0),0,IF(AI$3&lt;0,0,N(INDEX('CURVA PREVISION'!$A$1:$KZ$3000,$C8,10+3*MIN(AI$3,$D$2-1)))))</f>
        <v/>
      </c>
      <c r="AJ8" s="121">
        <f>IF(OR($C8="",$B$2="",$D$2=0),0,IF(AJ$3&lt;0,0,N(INDEX('CURVA PREVISION'!$A$1:$KZ$3000,$C8,10+3*MIN(AJ$3,$D$2-1)))))</f>
        <v/>
      </c>
      <c r="AK8" s="121">
        <f>IF(OR($C8="",$B$2="",$D$2=0),0,IF(AK$3&lt;0,0,N(INDEX('CURVA PREVISION'!$A$1:$KZ$3000,$C8,10+3*MIN(AK$3,$D$2-1)))))</f>
        <v/>
      </c>
      <c r="AL8" s="121">
        <f>IF(OR($C8="",$B$2="",$D$2=0),0,IF(AL$3&lt;0,0,N(INDEX('CURVA PREVISION'!$A$1:$KZ$3000,$C8,10+3*MIN(AL$3,$D$2-1)))))</f>
        <v/>
      </c>
      <c r="AM8" s="121">
        <f>IF(OR($C8="",$B$2="",$D$2=0),0,IF(AM$3&lt;0,0,N(INDEX('CURVA PREVISION'!$A$1:$KZ$3000,$C8,10+3*MIN(AM$3,$D$2-1)))))</f>
        <v/>
      </c>
      <c r="AN8" s="121">
        <f>IF(OR($C8="",$B$2="",$D$2=0),0,IF(AN$3&lt;0,0,N(INDEX('CURVA PREVISION'!$A$1:$KZ$3000,$C8,10+3*MIN(AN$3,$D$2-1)))))</f>
        <v/>
      </c>
      <c r="AO8" s="121">
        <f>IF(OR($C8="",$B$2="",$D$2=0),0,IF(AO$3&lt;0,0,N(INDEX('CURVA PREVISION'!$A$1:$KZ$3000,$C8,10+3*MIN(AO$3,$D$2-1)))))</f>
        <v/>
      </c>
      <c r="AP8" s="121">
        <f>IF(OR($C8="",$B$2="",$D$2=0),0,IF(AP$3&lt;0,0,N(INDEX('CURVA PREVISION'!$A$1:$KZ$3000,$C8,10+3*MIN(AP$3,$D$2-1)))))</f>
        <v/>
      </c>
      <c r="AQ8" s="121">
        <f>IF(OR($C8="",$B$2="",$D$2=0),0,IF(AQ$3&lt;0,0,N(INDEX('CURVA PREVISION'!$A$1:$KZ$3000,$C8,10+3*MIN(AQ$3,$D$2-1)))))</f>
        <v/>
      </c>
      <c r="AR8" s="121">
        <f>IF(OR($C8="",$B$2="",$D$2=0),0,IF(AR$3&lt;0,0,N(INDEX('CURVA PREVISION'!$A$1:$KZ$3000,$C8,10+3*MIN(AR$3,$D$2-1)))))</f>
        <v/>
      </c>
      <c r="AS8" s="121">
        <f>IF(OR($C8="",$B$2="",$D$2=0),0,IF(AS$3&lt;0,0,N(INDEX('CURVA PREVISION'!$A$1:$KZ$3000,$C8,10+3*MIN(AS$3,$D$2-1)))))</f>
        <v/>
      </c>
      <c r="AT8" s="121">
        <f>IF(OR($C8="",$B$2="",$D$2=0),0,IF(AT$3&lt;0,0,N(INDEX('CURVA PREVISION'!$A$1:$KZ$3000,$C8,10+3*MIN(AT$3,$D$2-1)))))</f>
        <v/>
      </c>
      <c r="AU8" s="121">
        <f>IF(OR($C8="",$B$2="",$D$2=0),0,IF(AU$3&lt;0,0,N(INDEX('CURVA PREVISION'!$A$1:$KZ$3000,$C8,10+3*MIN(AU$3,$D$2-1)))))</f>
        <v/>
      </c>
      <c r="AV8" s="121">
        <f>IF(OR($C8="",$B$2="",$D$2=0),0,IF(AV$3&lt;0,0,N(INDEX('CURVA PREVISION'!$A$1:$KZ$3000,$C8,10+3*MIN(AV$3,$D$2-1)))))</f>
        <v/>
      </c>
      <c r="AW8" s="121">
        <f>IF(OR($C8="",$B$2="",$D$2=0),0,IF(AW$3&lt;0,0,N(INDEX('CURVA PREVISION'!$A$1:$KZ$3000,$C8,10+3*MIN(AW$3,$D$2-1)))))</f>
        <v/>
      </c>
      <c r="AX8" s="121">
        <f>IF(OR($C8="",$B$2="",$D$2=0),0,IF(AX$3&lt;0,0,N(INDEX('CURVA PREVISION'!$A$1:$KZ$3000,$C8,10+3*MIN(AX$3,$D$2-1)))))</f>
        <v/>
      </c>
      <c r="AY8" s="121">
        <f>IF(OR($C8="",$B$2="",$D$2=0),0,IF(AY$3&lt;0,0,N(INDEX('CURVA PREVISION'!$A$1:$KZ$3000,$C8,10+3*MIN(AY$3,$D$2-1)))))</f>
        <v/>
      </c>
      <c r="AZ8" s="121">
        <f>IF(OR($C8="",$B$2="",$D$2=0),0,IF(AZ$3&lt;0,0,N(INDEX('CURVA PREVISION'!$A$1:$KZ$3000,$C8,10+3*MIN(AZ$3,$D$2-1)))))</f>
        <v/>
      </c>
      <c r="BA8" s="121">
        <f>IF(OR($C8="",$B$2="",$D$2=0),0,IF(BA$3&lt;0,0,N(INDEX('CURVA PREVISION'!$A$1:$KZ$3000,$C8,10+3*MIN(BA$3,$D$2-1)))))</f>
        <v/>
      </c>
      <c r="BB8" s="121">
        <f>IF(OR($C8="",$B$2="",$D$2=0),0,IF(BB$3&lt;0,0,N(INDEX('CURVA PREVISION'!$A$1:$KZ$3000,$C8,10+3*MIN(BB$3,$D$2-1)))))</f>
        <v/>
      </c>
      <c r="BC8" s="121">
        <f>IF(OR($C8="",$B$2="",$D$2=0),0,IF(BC$3&lt;0,0,N(INDEX('CURVA PREVISION'!$A$1:$KZ$3000,$C8,10+3*MIN(BC$3,$D$2-1)))))</f>
        <v/>
      </c>
      <c r="BD8" s="121">
        <f>IF(OR($C8="",$B$2="",$D$2=0),0,IF(BD$3&lt;0,0,N(INDEX('CURVA PREVISION'!$A$1:$KZ$3000,$C8,10+3*MIN(BD$3,$D$2-1)))))</f>
        <v/>
      </c>
      <c r="BE8" s="121">
        <f>IF(OR($C8="",$B$2="",$D$2=0),0,IF(BE$3&lt;0,0,N(INDEX('CURVA PREVISION'!$A$1:$KZ$3000,$C8,10+3*MIN(BE$3,$D$2-1)))))</f>
        <v/>
      </c>
      <c r="BF8" s="121">
        <f>IF(OR($C8="",$B$2="",$D$2=0),0,IF(BF$3&lt;0,0,N(INDEX('CURVA PREVISION'!$A$1:$KZ$3000,$C8,10+3*MIN(BF$3,$D$2-1)))))</f>
        <v/>
      </c>
      <c r="BG8" s="121">
        <f>IF(OR($C8="",$B$2="",$D$2=0),0,IF(BG$3&lt;0,0,N(INDEX('CURVA PREVISION'!$A$1:$KZ$3000,$C8,10+3*MIN(BG$3,$D$2-1)))))</f>
        <v/>
      </c>
      <c r="BH8" s="121">
        <f>IF(OR($C8="",$B$2="",$D$2=0),0,IF(BH$3&lt;0,0,N(INDEX('CURVA PREVISION'!$A$1:$KZ$3000,$C8,10+3*MIN(BH$3,$D$2-1)))))</f>
        <v/>
      </c>
      <c r="BI8" s="121">
        <f>IF(OR($C8="",$B$2="",$D$2=0),0,IF(BI$3&lt;0,0,N(INDEX('CURVA PREVISION'!$A$1:$KZ$3000,$C8,10+3*MIN(BI$3,$D$2-1)))))</f>
        <v/>
      </c>
      <c r="BJ8" s="121">
        <f>IF(OR($C8="",$B$2="",$D$2=0),0,IF(BJ$3&lt;0,0,N(INDEX('CURVA PREVISION'!$A$1:$KZ$3000,$C8,10+3*MIN(BJ$3,$D$2-1)))))</f>
        <v/>
      </c>
      <c r="BK8" s="121">
        <f>IF(OR($C8="",$B$2="",$D$2=0),0,IF(BK$3&lt;0,0,N(INDEX('CURVA PREVISION'!$A$1:$KZ$3000,$C8,10+3*MIN(BK$3,$D$2-1)))))</f>
        <v/>
      </c>
      <c r="BL8" s="121">
        <f>IF(OR($C8="",$B$2="",$D$2=0),0,IF(BL$3&lt;0,0,N(INDEX('CURVA PREVISION'!$A$1:$KZ$3000,$C8,10+3*MIN(BL$3,$D$2-1)))))</f>
        <v/>
      </c>
      <c r="BM8" s="121">
        <f>IF(OR($C8="",$B$2="",$D$2=0),0,IF(BM$3&lt;0,0,N(INDEX('CURVA PREVISION'!$A$1:$KZ$3000,$C8,10+3*MIN(BM$3,$D$2-1)))))</f>
        <v/>
      </c>
      <c r="BN8" s="121">
        <f>IF(OR($C8="",$B$2="",$D$2=0),0,IF(BN$3&lt;0,0,N(INDEX('CURVA PREVISION'!$A$1:$KZ$3000,$C8,10+3*MIN(BN$3,$D$2-1)))))</f>
        <v/>
      </c>
      <c r="BO8" s="121">
        <f>IF(OR($C8="",$B$2="",$D$2=0),0,IF(BO$3&lt;0,0,N(INDEX('CURVA PREVISION'!$A$1:$KZ$3000,$C8,10+3*MIN(BO$3,$D$2-1)))))</f>
        <v/>
      </c>
      <c r="BP8" s="121">
        <f>IF(OR($C8="",$B$2="",$D$2=0),0,IF(BP$3&lt;0,0,N(INDEX('CURVA PREVISION'!$A$1:$KZ$3000,$C8,10+3*MIN(BP$3,$D$2-1)))))</f>
        <v/>
      </c>
      <c r="BQ8" s="121">
        <f>IF(OR($C8="",$B$2="",$D$2=0),0,IF(BQ$3&lt;0,0,N(INDEX('CURVA PREVISION'!$A$1:$KZ$3000,$C8,10+3*MIN(BQ$3,$D$2-1)))))</f>
        <v/>
      </c>
      <c r="BR8" s="121">
        <f>IF(OR($C8="",$B$2="",$D$2=0),0,IF(BR$3&lt;0,0,N(INDEX('CURVA PREVISION'!$A$1:$KZ$3000,$C8,10+3*MIN(BR$3,$D$2-1)))))</f>
        <v/>
      </c>
      <c r="BS8" s="121">
        <f>IF(OR($C8="",$B$2="",$D$2=0),0,IF(BS$3&lt;0,0,N(INDEX('CURVA PREVISION'!$A$1:$KZ$3000,$C8,10+3*MIN(BS$3,$D$2-1)))))</f>
        <v/>
      </c>
      <c r="BT8" s="121">
        <f>IF(OR($C8="",$B$2="",$D$2=0),0,IF(BT$3&lt;0,0,N(INDEX('CURVA PREVISION'!$A$1:$KZ$3000,$C8,10+3*MIN(BT$3,$D$2-1)))))</f>
        <v/>
      </c>
      <c r="BU8" s="121">
        <f>IF(OR($C8="",$B$2="",$D$2=0),0,IF(BU$3&lt;0,0,N(INDEX('CURVA PREVISION'!$A$1:$KZ$3000,$C8,10+3*MIN(BU$3,$D$2-1)))))</f>
        <v/>
      </c>
      <c r="BV8" s="121">
        <f>IF(OR($C8="",$B$2="",$D$2=0),0,IF(BV$3&lt;0,0,N(INDEX('CURVA PREVISION'!$A$1:$KZ$3000,$C8,10+3*MIN(BV$3,$D$2-1)))))</f>
        <v/>
      </c>
      <c r="BW8" s="121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8">
        <f>IFERROR(MATCH(A9,'CURVA PREVISION'!$B$1:$B$3000,0),"")</f>
        <v/>
      </c>
      <c r="D9" s="121">
        <f>IF(OR($C9="",$B$2="",$D$2=0),0,IF(D$3&lt;0,0,N(INDEX('CURVA PREVISION'!$A$1:$KZ$3000,$C9,10+3*MIN(D$3,$D$2-1)))))</f>
        <v/>
      </c>
      <c r="E9" s="121">
        <f>IF(OR($C9="",$B$2="",$D$2=0),0,IF(E$3&lt;0,0,N(INDEX('CURVA PREVISION'!$A$1:$KZ$3000,$C9,10+3*MIN(E$3,$D$2-1)))))</f>
        <v/>
      </c>
      <c r="F9" s="121">
        <f>IF(OR($C9="",$B$2="",$D$2=0),0,IF(F$3&lt;0,0,N(INDEX('CURVA PREVISION'!$A$1:$KZ$3000,$C9,10+3*MIN(F$3,$D$2-1)))))</f>
        <v/>
      </c>
      <c r="G9" s="121">
        <f>IF(OR($C9="",$B$2="",$D$2=0),0,IF(G$3&lt;0,0,N(INDEX('CURVA PREVISION'!$A$1:$KZ$3000,$C9,10+3*MIN(G$3,$D$2-1)))))</f>
        <v/>
      </c>
      <c r="H9" s="121">
        <f>IF(OR($C9="",$B$2="",$D$2=0),0,IF(H$3&lt;0,0,N(INDEX('CURVA PREVISION'!$A$1:$KZ$3000,$C9,10+3*MIN(H$3,$D$2-1)))))</f>
        <v/>
      </c>
      <c r="I9" s="121">
        <f>IF(OR($C9="",$B$2="",$D$2=0),0,IF(I$3&lt;0,0,N(INDEX('CURVA PREVISION'!$A$1:$KZ$3000,$C9,10+3*MIN(I$3,$D$2-1)))))</f>
        <v/>
      </c>
      <c r="J9" s="121">
        <f>IF(OR($C9="",$B$2="",$D$2=0),0,IF(J$3&lt;0,0,N(INDEX('CURVA PREVISION'!$A$1:$KZ$3000,$C9,10+3*MIN(J$3,$D$2-1)))))</f>
        <v/>
      </c>
      <c r="K9" s="121">
        <f>IF(OR($C9="",$B$2="",$D$2=0),0,IF(K$3&lt;0,0,N(INDEX('CURVA PREVISION'!$A$1:$KZ$3000,$C9,10+3*MIN(K$3,$D$2-1)))))</f>
        <v/>
      </c>
      <c r="L9" s="121">
        <f>IF(OR($C9="",$B$2="",$D$2=0),0,IF(L$3&lt;0,0,N(INDEX('CURVA PREVISION'!$A$1:$KZ$3000,$C9,10+3*MIN(L$3,$D$2-1)))))</f>
        <v/>
      </c>
      <c r="M9" s="121">
        <f>IF(OR($C9="",$B$2="",$D$2=0),0,IF(M$3&lt;0,0,N(INDEX('CURVA PREVISION'!$A$1:$KZ$3000,$C9,10+3*MIN(M$3,$D$2-1)))))</f>
        <v/>
      </c>
      <c r="N9" s="121">
        <f>IF(OR($C9="",$B$2="",$D$2=0),0,IF(N$3&lt;0,0,N(INDEX('CURVA PREVISION'!$A$1:$KZ$3000,$C9,10+3*MIN(N$3,$D$2-1)))))</f>
        <v/>
      </c>
      <c r="O9" s="121">
        <f>IF(OR($C9="",$B$2="",$D$2=0),0,IF(O$3&lt;0,0,N(INDEX('CURVA PREVISION'!$A$1:$KZ$3000,$C9,10+3*MIN(O$3,$D$2-1)))))</f>
        <v/>
      </c>
      <c r="P9" s="121">
        <f>IF(OR($C9="",$B$2="",$D$2=0),0,IF(P$3&lt;0,0,N(INDEX('CURVA PREVISION'!$A$1:$KZ$3000,$C9,10+3*MIN(P$3,$D$2-1)))))</f>
        <v/>
      </c>
      <c r="Q9" s="121">
        <f>IF(OR($C9="",$B$2="",$D$2=0),0,IF(Q$3&lt;0,0,N(INDEX('CURVA PREVISION'!$A$1:$KZ$3000,$C9,10+3*MIN(Q$3,$D$2-1)))))</f>
        <v/>
      </c>
      <c r="R9" s="121">
        <f>IF(OR($C9="",$B$2="",$D$2=0),0,IF(R$3&lt;0,0,N(INDEX('CURVA PREVISION'!$A$1:$KZ$3000,$C9,10+3*MIN(R$3,$D$2-1)))))</f>
        <v/>
      </c>
      <c r="S9" s="121">
        <f>IF(OR($C9="",$B$2="",$D$2=0),0,IF(S$3&lt;0,0,N(INDEX('CURVA PREVISION'!$A$1:$KZ$3000,$C9,10+3*MIN(S$3,$D$2-1)))))</f>
        <v/>
      </c>
      <c r="T9" s="121">
        <f>IF(OR($C9="",$B$2="",$D$2=0),0,IF(T$3&lt;0,0,N(INDEX('CURVA PREVISION'!$A$1:$KZ$3000,$C9,10+3*MIN(T$3,$D$2-1)))))</f>
        <v/>
      </c>
      <c r="U9" s="121">
        <f>IF(OR($C9="",$B$2="",$D$2=0),0,IF(U$3&lt;0,0,N(INDEX('CURVA PREVISION'!$A$1:$KZ$3000,$C9,10+3*MIN(U$3,$D$2-1)))))</f>
        <v/>
      </c>
      <c r="V9" s="121">
        <f>IF(OR($C9="",$B$2="",$D$2=0),0,IF(V$3&lt;0,0,N(INDEX('CURVA PREVISION'!$A$1:$KZ$3000,$C9,10+3*MIN(V$3,$D$2-1)))))</f>
        <v/>
      </c>
      <c r="W9" s="121">
        <f>IF(OR($C9="",$B$2="",$D$2=0),0,IF(W$3&lt;0,0,N(INDEX('CURVA PREVISION'!$A$1:$KZ$3000,$C9,10+3*MIN(W$3,$D$2-1)))))</f>
        <v/>
      </c>
      <c r="X9" s="121">
        <f>IF(OR($C9="",$B$2="",$D$2=0),0,IF(X$3&lt;0,0,N(INDEX('CURVA PREVISION'!$A$1:$KZ$3000,$C9,10+3*MIN(X$3,$D$2-1)))))</f>
        <v/>
      </c>
      <c r="Y9" s="121">
        <f>IF(OR($C9="",$B$2="",$D$2=0),0,IF(Y$3&lt;0,0,N(INDEX('CURVA PREVISION'!$A$1:$KZ$3000,$C9,10+3*MIN(Y$3,$D$2-1)))))</f>
        <v/>
      </c>
      <c r="Z9" s="121">
        <f>IF(OR($C9="",$B$2="",$D$2=0),0,IF(Z$3&lt;0,0,N(INDEX('CURVA PREVISION'!$A$1:$KZ$3000,$C9,10+3*MIN(Z$3,$D$2-1)))))</f>
        <v/>
      </c>
      <c r="AA9" s="121">
        <f>IF(OR($C9="",$B$2="",$D$2=0),0,IF(AA$3&lt;0,0,N(INDEX('CURVA PREVISION'!$A$1:$KZ$3000,$C9,10+3*MIN(AA$3,$D$2-1)))))</f>
        <v/>
      </c>
      <c r="AB9" s="121">
        <f>IF(OR($C9="",$B$2="",$D$2=0),0,IF(AB$3&lt;0,0,N(INDEX('CURVA PREVISION'!$A$1:$KZ$3000,$C9,10+3*MIN(AB$3,$D$2-1)))))</f>
        <v/>
      </c>
      <c r="AC9" s="121">
        <f>IF(OR($C9="",$B$2="",$D$2=0),0,IF(AC$3&lt;0,0,N(INDEX('CURVA PREVISION'!$A$1:$KZ$3000,$C9,10+3*MIN(AC$3,$D$2-1)))))</f>
        <v/>
      </c>
      <c r="AD9" s="121">
        <f>IF(OR($C9="",$B$2="",$D$2=0),0,IF(AD$3&lt;0,0,N(INDEX('CURVA PREVISION'!$A$1:$KZ$3000,$C9,10+3*MIN(AD$3,$D$2-1)))))</f>
        <v/>
      </c>
      <c r="AE9" s="121">
        <f>IF(OR($C9="",$B$2="",$D$2=0),0,IF(AE$3&lt;0,0,N(INDEX('CURVA PREVISION'!$A$1:$KZ$3000,$C9,10+3*MIN(AE$3,$D$2-1)))))</f>
        <v/>
      </c>
      <c r="AF9" s="121">
        <f>IF(OR($C9="",$B$2="",$D$2=0),0,IF(AF$3&lt;0,0,N(INDEX('CURVA PREVISION'!$A$1:$KZ$3000,$C9,10+3*MIN(AF$3,$D$2-1)))))</f>
        <v/>
      </c>
      <c r="AG9" s="121">
        <f>IF(OR($C9="",$B$2="",$D$2=0),0,IF(AG$3&lt;0,0,N(INDEX('CURVA PREVISION'!$A$1:$KZ$3000,$C9,10+3*MIN(AG$3,$D$2-1)))))</f>
        <v/>
      </c>
      <c r="AH9" s="121">
        <f>IF(OR($C9="",$B$2="",$D$2=0),0,IF(AH$3&lt;0,0,N(INDEX('CURVA PREVISION'!$A$1:$KZ$3000,$C9,10+3*MIN(AH$3,$D$2-1)))))</f>
        <v/>
      </c>
      <c r="AI9" s="121">
        <f>IF(OR($C9="",$B$2="",$D$2=0),0,IF(AI$3&lt;0,0,N(INDEX('CURVA PREVISION'!$A$1:$KZ$3000,$C9,10+3*MIN(AI$3,$D$2-1)))))</f>
        <v/>
      </c>
      <c r="AJ9" s="121">
        <f>IF(OR($C9="",$B$2="",$D$2=0),0,IF(AJ$3&lt;0,0,N(INDEX('CURVA PREVISION'!$A$1:$KZ$3000,$C9,10+3*MIN(AJ$3,$D$2-1)))))</f>
        <v/>
      </c>
      <c r="AK9" s="121">
        <f>IF(OR($C9="",$B$2="",$D$2=0),0,IF(AK$3&lt;0,0,N(INDEX('CURVA PREVISION'!$A$1:$KZ$3000,$C9,10+3*MIN(AK$3,$D$2-1)))))</f>
        <v/>
      </c>
      <c r="AL9" s="121">
        <f>IF(OR($C9="",$B$2="",$D$2=0),0,IF(AL$3&lt;0,0,N(INDEX('CURVA PREVISION'!$A$1:$KZ$3000,$C9,10+3*MIN(AL$3,$D$2-1)))))</f>
        <v/>
      </c>
      <c r="AM9" s="121">
        <f>IF(OR($C9="",$B$2="",$D$2=0),0,IF(AM$3&lt;0,0,N(INDEX('CURVA PREVISION'!$A$1:$KZ$3000,$C9,10+3*MIN(AM$3,$D$2-1)))))</f>
        <v/>
      </c>
      <c r="AN9" s="121">
        <f>IF(OR($C9="",$B$2="",$D$2=0),0,IF(AN$3&lt;0,0,N(INDEX('CURVA PREVISION'!$A$1:$KZ$3000,$C9,10+3*MIN(AN$3,$D$2-1)))))</f>
        <v/>
      </c>
      <c r="AO9" s="121">
        <f>IF(OR($C9="",$B$2="",$D$2=0),0,IF(AO$3&lt;0,0,N(INDEX('CURVA PREVISION'!$A$1:$KZ$3000,$C9,10+3*MIN(AO$3,$D$2-1)))))</f>
        <v/>
      </c>
      <c r="AP9" s="121">
        <f>IF(OR($C9="",$B$2="",$D$2=0),0,IF(AP$3&lt;0,0,N(INDEX('CURVA PREVISION'!$A$1:$KZ$3000,$C9,10+3*MIN(AP$3,$D$2-1)))))</f>
        <v/>
      </c>
      <c r="AQ9" s="121">
        <f>IF(OR($C9="",$B$2="",$D$2=0),0,IF(AQ$3&lt;0,0,N(INDEX('CURVA PREVISION'!$A$1:$KZ$3000,$C9,10+3*MIN(AQ$3,$D$2-1)))))</f>
        <v/>
      </c>
      <c r="AR9" s="121">
        <f>IF(OR($C9="",$B$2="",$D$2=0),0,IF(AR$3&lt;0,0,N(INDEX('CURVA PREVISION'!$A$1:$KZ$3000,$C9,10+3*MIN(AR$3,$D$2-1)))))</f>
        <v/>
      </c>
      <c r="AS9" s="121">
        <f>IF(OR($C9="",$B$2="",$D$2=0),0,IF(AS$3&lt;0,0,N(INDEX('CURVA PREVISION'!$A$1:$KZ$3000,$C9,10+3*MIN(AS$3,$D$2-1)))))</f>
        <v/>
      </c>
      <c r="AT9" s="121">
        <f>IF(OR($C9="",$B$2="",$D$2=0),0,IF(AT$3&lt;0,0,N(INDEX('CURVA PREVISION'!$A$1:$KZ$3000,$C9,10+3*MIN(AT$3,$D$2-1)))))</f>
        <v/>
      </c>
      <c r="AU9" s="121">
        <f>IF(OR($C9="",$B$2="",$D$2=0),0,IF(AU$3&lt;0,0,N(INDEX('CURVA PREVISION'!$A$1:$KZ$3000,$C9,10+3*MIN(AU$3,$D$2-1)))))</f>
        <v/>
      </c>
      <c r="AV9" s="121">
        <f>IF(OR($C9="",$B$2="",$D$2=0),0,IF(AV$3&lt;0,0,N(INDEX('CURVA PREVISION'!$A$1:$KZ$3000,$C9,10+3*MIN(AV$3,$D$2-1)))))</f>
        <v/>
      </c>
      <c r="AW9" s="121">
        <f>IF(OR($C9="",$B$2="",$D$2=0),0,IF(AW$3&lt;0,0,N(INDEX('CURVA PREVISION'!$A$1:$KZ$3000,$C9,10+3*MIN(AW$3,$D$2-1)))))</f>
        <v/>
      </c>
      <c r="AX9" s="121">
        <f>IF(OR($C9="",$B$2="",$D$2=0),0,IF(AX$3&lt;0,0,N(INDEX('CURVA PREVISION'!$A$1:$KZ$3000,$C9,10+3*MIN(AX$3,$D$2-1)))))</f>
        <v/>
      </c>
      <c r="AY9" s="121">
        <f>IF(OR($C9="",$B$2="",$D$2=0),0,IF(AY$3&lt;0,0,N(INDEX('CURVA PREVISION'!$A$1:$KZ$3000,$C9,10+3*MIN(AY$3,$D$2-1)))))</f>
        <v/>
      </c>
      <c r="AZ9" s="121">
        <f>IF(OR($C9="",$B$2="",$D$2=0),0,IF(AZ$3&lt;0,0,N(INDEX('CURVA PREVISION'!$A$1:$KZ$3000,$C9,10+3*MIN(AZ$3,$D$2-1)))))</f>
        <v/>
      </c>
      <c r="BA9" s="121">
        <f>IF(OR($C9="",$B$2="",$D$2=0),0,IF(BA$3&lt;0,0,N(INDEX('CURVA PREVISION'!$A$1:$KZ$3000,$C9,10+3*MIN(BA$3,$D$2-1)))))</f>
        <v/>
      </c>
      <c r="BB9" s="121">
        <f>IF(OR($C9="",$B$2="",$D$2=0),0,IF(BB$3&lt;0,0,N(INDEX('CURVA PREVISION'!$A$1:$KZ$3000,$C9,10+3*MIN(BB$3,$D$2-1)))))</f>
        <v/>
      </c>
      <c r="BC9" s="121">
        <f>IF(OR($C9="",$B$2="",$D$2=0),0,IF(BC$3&lt;0,0,N(INDEX('CURVA PREVISION'!$A$1:$KZ$3000,$C9,10+3*MIN(BC$3,$D$2-1)))))</f>
        <v/>
      </c>
      <c r="BD9" s="121">
        <f>IF(OR($C9="",$B$2="",$D$2=0),0,IF(BD$3&lt;0,0,N(INDEX('CURVA PREVISION'!$A$1:$KZ$3000,$C9,10+3*MIN(BD$3,$D$2-1)))))</f>
        <v/>
      </c>
      <c r="BE9" s="121">
        <f>IF(OR($C9="",$B$2="",$D$2=0),0,IF(BE$3&lt;0,0,N(INDEX('CURVA PREVISION'!$A$1:$KZ$3000,$C9,10+3*MIN(BE$3,$D$2-1)))))</f>
        <v/>
      </c>
      <c r="BF9" s="121">
        <f>IF(OR($C9="",$B$2="",$D$2=0),0,IF(BF$3&lt;0,0,N(INDEX('CURVA PREVISION'!$A$1:$KZ$3000,$C9,10+3*MIN(BF$3,$D$2-1)))))</f>
        <v/>
      </c>
      <c r="BG9" s="121">
        <f>IF(OR($C9="",$B$2="",$D$2=0),0,IF(BG$3&lt;0,0,N(INDEX('CURVA PREVISION'!$A$1:$KZ$3000,$C9,10+3*MIN(BG$3,$D$2-1)))))</f>
        <v/>
      </c>
      <c r="BH9" s="121">
        <f>IF(OR($C9="",$B$2="",$D$2=0),0,IF(BH$3&lt;0,0,N(INDEX('CURVA PREVISION'!$A$1:$KZ$3000,$C9,10+3*MIN(BH$3,$D$2-1)))))</f>
        <v/>
      </c>
      <c r="BI9" s="121">
        <f>IF(OR($C9="",$B$2="",$D$2=0),0,IF(BI$3&lt;0,0,N(INDEX('CURVA PREVISION'!$A$1:$KZ$3000,$C9,10+3*MIN(BI$3,$D$2-1)))))</f>
        <v/>
      </c>
      <c r="BJ9" s="121">
        <f>IF(OR($C9="",$B$2="",$D$2=0),0,IF(BJ$3&lt;0,0,N(INDEX('CURVA PREVISION'!$A$1:$KZ$3000,$C9,10+3*MIN(BJ$3,$D$2-1)))))</f>
        <v/>
      </c>
      <c r="BK9" s="121">
        <f>IF(OR($C9="",$B$2="",$D$2=0),0,IF(BK$3&lt;0,0,N(INDEX('CURVA PREVISION'!$A$1:$KZ$3000,$C9,10+3*MIN(BK$3,$D$2-1)))))</f>
        <v/>
      </c>
      <c r="BL9" s="121">
        <f>IF(OR($C9="",$B$2="",$D$2=0),0,IF(BL$3&lt;0,0,N(INDEX('CURVA PREVISION'!$A$1:$KZ$3000,$C9,10+3*MIN(BL$3,$D$2-1)))))</f>
        <v/>
      </c>
      <c r="BM9" s="121">
        <f>IF(OR($C9="",$B$2="",$D$2=0),0,IF(BM$3&lt;0,0,N(INDEX('CURVA PREVISION'!$A$1:$KZ$3000,$C9,10+3*MIN(BM$3,$D$2-1)))))</f>
        <v/>
      </c>
      <c r="BN9" s="121">
        <f>IF(OR($C9="",$B$2="",$D$2=0),0,IF(BN$3&lt;0,0,N(INDEX('CURVA PREVISION'!$A$1:$KZ$3000,$C9,10+3*MIN(BN$3,$D$2-1)))))</f>
        <v/>
      </c>
      <c r="BO9" s="121">
        <f>IF(OR($C9="",$B$2="",$D$2=0),0,IF(BO$3&lt;0,0,N(INDEX('CURVA PREVISION'!$A$1:$KZ$3000,$C9,10+3*MIN(BO$3,$D$2-1)))))</f>
        <v/>
      </c>
      <c r="BP9" s="121">
        <f>IF(OR($C9="",$B$2="",$D$2=0),0,IF(BP$3&lt;0,0,N(INDEX('CURVA PREVISION'!$A$1:$KZ$3000,$C9,10+3*MIN(BP$3,$D$2-1)))))</f>
        <v/>
      </c>
      <c r="BQ9" s="121">
        <f>IF(OR($C9="",$B$2="",$D$2=0),0,IF(BQ$3&lt;0,0,N(INDEX('CURVA PREVISION'!$A$1:$KZ$3000,$C9,10+3*MIN(BQ$3,$D$2-1)))))</f>
        <v/>
      </c>
      <c r="BR9" s="121">
        <f>IF(OR($C9="",$B$2="",$D$2=0),0,IF(BR$3&lt;0,0,N(INDEX('CURVA PREVISION'!$A$1:$KZ$3000,$C9,10+3*MIN(BR$3,$D$2-1)))))</f>
        <v/>
      </c>
      <c r="BS9" s="121">
        <f>IF(OR($C9="",$B$2="",$D$2=0),0,IF(BS$3&lt;0,0,N(INDEX('CURVA PREVISION'!$A$1:$KZ$3000,$C9,10+3*MIN(BS$3,$D$2-1)))))</f>
        <v/>
      </c>
      <c r="BT9" s="121">
        <f>IF(OR($C9="",$B$2="",$D$2=0),0,IF(BT$3&lt;0,0,N(INDEX('CURVA PREVISION'!$A$1:$KZ$3000,$C9,10+3*MIN(BT$3,$D$2-1)))))</f>
        <v/>
      </c>
      <c r="BU9" s="121">
        <f>IF(OR($C9="",$B$2="",$D$2=0),0,IF(BU$3&lt;0,0,N(INDEX('CURVA PREVISION'!$A$1:$KZ$3000,$C9,10+3*MIN(BU$3,$D$2-1)))))</f>
        <v/>
      </c>
      <c r="BV9" s="121">
        <f>IF(OR($C9="",$B$2="",$D$2=0),0,IF(BV$3&lt;0,0,N(INDEX('CURVA PREVISION'!$A$1:$KZ$3000,$C9,10+3*MIN(BV$3,$D$2-1)))))</f>
        <v/>
      </c>
      <c r="BW9" s="121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8">
        <f>IFERROR(MATCH(A10,'CURVA PREVISION'!$B$1:$B$3000,0),"")</f>
        <v/>
      </c>
      <c r="D10" s="121">
        <f>IF(OR($C10="",$B$2="",$D$2=0),0,IF(D$3&lt;0,0,N(INDEX('CURVA PREVISION'!$A$1:$KZ$3000,$C10,10+3*MIN(D$3,$D$2-1)))))</f>
        <v/>
      </c>
      <c r="E10" s="121">
        <f>IF(OR($C10="",$B$2="",$D$2=0),0,IF(E$3&lt;0,0,N(INDEX('CURVA PREVISION'!$A$1:$KZ$3000,$C10,10+3*MIN(E$3,$D$2-1)))))</f>
        <v/>
      </c>
      <c r="F10" s="121">
        <f>IF(OR($C10="",$B$2="",$D$2=0),0,IF(F$3&lt;0,0,N(INDEX('CURVA PREVISION'!$A$1:$KZ$3000,$C10,10+3*MIN(F$3,$D$2-1)))))</f>
        <v/>
      </c>
      <c r="G10" s="121">
        <f>IF(OR($C10="",$B$2="",$D$2=0),0,IF(G$3&lt;0,0,N(INDEX('CURVA PREVISION'!$A$1:$KZ$3000,$C10,10+3*MIN(G$3,$D$2-1)))))</f>
        <v/>
      </c>
      <c r="H10" s="121">
        <f>IF(OR($C10="",$B$2="",$D$2=0),0,IF(H$3&lt;0,0,N(INDEX('CURVA PREVISION'!$A$1:$KZ$3000,$C10,10+3*MIN(H$3,$D$2-1)))))</f>
        <v/>
      </c>
      <c r="I10" s="121">
        <f>IF(OR($C10="",$B$2="",$D$2=0),0,IF(I$3&lt;0,0,N(INDEX('CURVA PREVISION'!$A$1:$KZ$3000,$C10,10+3*MIN(I$3,$D$2-1)))))</f>
        <v/>
      </c>
      <c r="J10" s="121">
        <f>IF(OR($C10="",$B$2="",$D$2=0),0,IF(J$3&lt;0,0,N(INDEX('CURVA PREVISION'!$A$1:$KZ$3000,$C10,10+3*MIN(J$3,$D$2-1)))))</f>
        <v/>
      </c>
      <c r="K10" s="121">
        <f>IF(OR($C10="",$B$2="",$D$2=0),0,IF(K$3&lt;0,0,N(INDEX('CURVA PREVISION'!$A$1:$KZ$3000,$C10,10+3*MIN(K$3,$D$2-1)))))</f>
        <v/>
      </c>
      <c r="L10" s="121">
        <f>IF(OR($C10="",$B$2="",$D$2=0),0,IF(L$3&lt;0,0,N(INDEX('CURVA PREVISION'!$A$1:$KZ$3000,$C10,10+3*MIN(L$3,$D$2-1)))))</f>
        <v/>
      </c>
      <c r="M10" s="121">
        <f>IF(OR($C10="",$B$2="",$D$2=0),0,IF(M$3&lt;0,0,N(INDEX('CURVA PREVISION'!$A$1:$KZ$3000,$C10,10+3*MIN(M$3,$D$2-1)))))</f>
        <v/>
      </c>
      <c r="N10" s="121">
        <f>IF(OR($C10="",$B$2="",$D$2=0),0,IF(N$3&lt;0,0,N(INDEX('CURVA PREVISION'!$A$1:$KZ$3000,$C10,10+3*MIN(N$3,$D$2-1)))))</f>
        <v/>
      </c>
      <c r="O10" s="121">
        <f>IF(OR($C10="",$B$2="",$D$2=0),0,IF(O$3&lt;0,0,N(INDEX('CURVA PREVISION'!$A$1:$KZ$3000,$C10,10+3*MIN(O$3,$D$2-1)))))</f>
        <v/>
      </c>
      <c r="P10" s="121">
        <f>IF(OR($C10="",$B$2="",$D$2=0),0,IF(P$3&lt;0,0,N(INDEX('CURVA PREVISION'!$A$1:$KZ$3000,$C10,10+3*MIN(P$3,$D$2-1)))))</f>
        <v/>
      </c>
      <c r="Q10" s="121">
        <f>IF(OR($C10="",$B$2="",$D$2=0),0,IF(Q$3&lt;0,0,N(INDEX('CURVA PREVISION'!$A$1:$KZ$3000,$C10,10+3*MIN(Q$3,$D$2-1)))))</f>
        <v/>
      </c>
      <c r="R10" s="121">
        <f>IF(OR($C10="",$B$2="",$D$2=0),0,IF(R$3&lt;0,0,N(INDEX('CURVA PREVISION'!$A$1:$KZ$3000,$C10,10+3*MIN(R$3,$D$2-1)))))</f>
        <v/>
      </c>
      <c r="S10" s="121">
        <f>IF(OR($C10="",$B$2="",$D$2=0),0,IF(S$3&lt;0,0,N(INDEX('CURVA PREVISION'!$A$1:$KZ$3000,$C10,10+3*MIN(S$3,$D$2-1)))))</f>
        <v/>
      </c>
      <c r="T10" s="121">
        <f>IF(OR($C10="",$B$2="",$D$2=0),0,IF(T$3&lt;0,0,N(INDEX('CURVA PREVISION'!$A$1:$KZ$3000,$C10,10+3*MIN(T$3,$D$2-1)))))</f>
        <v/>
      </c>
      <c r="U10" s="121">
        <f>IF(OR($C10="",$B$2="",$D$2=0),0,IF(U$3&lt;0,0,N(INDEX('CURVA PREVISION'!$A$1:$KZ$3000,$C10,10+3*MIN(U$3,$D$2-1)))))</f>
        <v/>
      </c>
      <c r="V10" s="121">
        <f>IF(OR($C10="",$B$2="",$D$2=0),0,IF(V$3&lt;0,0,N(INDEX('CURVA PREVISION'!$A$1:$KZ$3000,$C10,10+3*MIN(V$3,$D$2-1)))))</f>
        <v/>
      </c>
      <c r="W10" s="121">
        <f>IF(OR($C10="",$B$2="",$D$2=0),0,IF(W$3&lt;0,0,N(INDEX('CURVA PREVISION'!$A$1:$KZ$3000,$C10,10+3*MIN(W$3,$D$2-1)))))</f>
        <v/>
      </c>
      <c r="X10" s="121">
        <f>IF(OR($C10="",$B$2="",$D$2=0),0,IF(X$3&lt;0,0,N(INDEX('CURVA PREVISION'!$A$1:$KZ$3000,$C10,10+3*MIN(X$3,$D$2-1)))))</f>
        <v/>
      </c>
      <c r="Y10" s="121">
        <f>IF(OR($C10="",$B$2="",$D$2=0),0,IF(Y$3&lt;0,0,N(INDEX('CURVA PREVISION'!$A$1:$KZ$3000,$C10,10+3*MIN(Y$3,$D$2-1)))))</f>
        <v/>
      </c>
      <c r="Z10" s="121">
        <f>IF(OR($C10="",$B$2="",$D$2=0),0,IF(Z$3&lt;0,0,N(INDEX('CURVA PREVISION'!$A$1:$KZ$3000,$C10,10+3*MIN(Z$3,$D$2-1)))))</f>
        <v/>
      </c>
      <c r="AA10" s="121">
        <f>IF(OR($C10="",$B$2="",$D$2=0),0,IF(AA$3&lt;0,0,N(INDEX('CURVA PREVISION'!$A$1:$KZ$3000,$C10,10+3*MIN(AA$3,$D$2-1)))))</f>
        <v/>
      </c>
      <c r="AB10" s="121">
        <f>IF(OR($C10="",$B$2="",$D$2=0),0,IF(AB$3&lt;0,0,N(INDEX('CURVA PREVISION'!$A$1:$KZ$3000,$C10,10+3*MIN(AB$3,$D$2-1)))))</f>
        <v/>
      </c>
      <c r="AC10" s="121">
        <f>IF(OR($C10="",$B$2="",$D$2=0),0,IF(AC$3&lt;0,0,N(INDEX('CURVA PREVISION'!$A$1:$KZ$3000,$C10,10+3*MIN(AC$3,$D$2-1)))))</f>
        <v/>
      </c>
      <c r="AD10" s="121">
        <f>IF(OR($C10="",$B$2="",$D$2=0),0,IF(AD$3&lt;0,0,N(INDEX('CURVA PREVISION'!$A$1:$KZ$3000,$C10,10+3*MIN(AD$3,$D$2-1)))))</f>
        <v/>
      </c>
      <c r="AE10" s="121">
        <f>IF(OR($C10="",$B$2="",$D$2=0),0,IF(AE$3&lt;0,0,N(INDEX('CURVA PREVISION'!$A$1:$KZ$3000,$C10,10+3*MIN(AE$3,$D$2-1)))))</f>
        <v/>
      </c>
      <c r="AF10" s="121">
        <f>IF(OR($C10="",$B$2="",$D$2=0),0,IF(AF$3&lt;0,0,N(INDEX('CURVA PREVISION'!$A$1:$KZ$3000,$C10,10+3*MIN(AF$3,$D$2-1)))))</f>
        <v/>
      </c>
      <c r="AG10" s="121">
        <f>IF(OR($C10="",$B$2="",$D$2=0),0,IF(AG$3&lt;0,0,N(INDEX('CURVA PREVISION'!$A$1:$KZ$3000,$C10,10+3*MIN(AG$3,$D$2-1)))))</f>
        <v/>
      </c>
      <c r="AH10" s="121">
        <f>IF(OR($C10="",$B$2="",$D$2=0),0,IF(AH$3&lt;0,0,N(INDEX('CURVA PREVISION'!$A$1:$KZ$3000,$C10,10+3*MIN(AH$3,$D$2-1)))))</f>
        <v/>
      </c>
      <c r="AI10" s="121">
        <f>IF(OR($C10="",$B$2="",$D$2=0),0,IF(AI$3&lt;0,0,N(INDEX('CURVA PREVISION'!$A$1:$KZ$3000,$C10,10+3*MIN(AI$3,$D$2-1)))))</f>
        <v/>
      </c>
      <c r="AJ10" s="121">
        <f>IF(OR($C10="",$B$2="",$D$2=0),0,IF(AJ$3&lt;0,0,N(INDEX('CURVA PREVISION'!$A$1:$KZ$3000,$C10,10+3*MIN(AJ$3,$D$2-1)))))</f>
        <v/>
      </c>
      <c r="AK10" s="121">
        <f>IF(OR($C10="",$B$2="",$D$2=0),0,IF(AK$3&lt;0,0,N(INDEX('CURVA PREVISION'!$A$1:$KZ$3000,$C10,10+3*MIN(AK$3,$D$2-1)))))</f>
        <v/>
      </c>
      <c r="AL10" s="121">
        <f>IF(OR($C10="",$B$2="",$D$2=0),0,IF(AL$3&lt;0,0,N(INDEX('CURVA PREVISION'!$A$1:$KZ$3000,$C10,10+3*MIN(AL$3,$D$2-1)))))</f>
        <v/>
      </c>
      <c r="AM10" s="121">
        <f>IF(OR($C10="",$B$2="",$D$2=0),0,IF(AM$3&lt;0,0,N(INDEX('CURVA PREVISION'!$A$1:$KZ$3000,$C10,10+3*MIN(AM$3,$D$2-1)))))</f>
        <v/>
      </c>
      <c r="AN10" s="121">
        <f>IF(OR($C10="",$B$2="",$D$2=0),0,IF(AN$3&lt;0,0,N(INDEX('CURVA PREVISION'!$A$1:$KZ$3000,$C10,10+3*MIN(AN$3,$D$2-1)))))</f>
        <v/>
      </c>
      <c r="AO10" s="121">
        <f>IF(OR($C10="",$B$2="",$D$2=0),0,IF(AO$3&lt;0,0,N(INDEX('CURVA PREVISION'!$A$1:$KZ$3000,$C10,10+3*MIN(AO$3,$D$2-1)))))</f>
        <v/>
      </c>
      <c r="AP10" s="121">
        <f>IF(OR($C10="",$B$2="",$D$2=0),0,IF(AP$3&lt;0,0,N(INDEX('CURVA PREVISION'!$A$1:$KZ$3000,$C10,10+3*MIN(AP$3,$D$2-1)))))</f>
        <v/>
      </c>
      <c r="AQ10" s="121">
        <f>IF(OR($C10="",$B$2="",$D$2=0),0,IF(AQ$3&lt;0,0,N(INDEX('CURVA PREVISION'!$A$1:$KZ$3000,$C10,10+3*MIN(AQ$3,$D$2-1)))))</f>
        <v/>
      </c>
      <c r="AR10" s="121">
        <f>IF(OR($C10="",$B$2="",$D$2=0),0,IF(AR$3&lt;0,0,N(INDEX('CURVA PREVISION'!$A$1:$KZ$3000,$C10,10+3*MIN(AR$3,$D$2-1)))))</f>
        <v/>
      </c>
      <c r="AS10" s="121">
        <f>IF(OR($C10="",$B$2="",$D$2=0),0,IF(AS$3&lt;0,0,N(INDEX('CURVA PREVISION'!$A$1:$KZ$3000,$C10,10+3*MIN(AS$3,$D$2-1)))))</f>
        <v/>
      </c>
      <c r="AT10" s="121">
        <f>IF(OR($C10="",$B$2="",$D$2=0),0,IF(AT$3&lt;0,0,N(INDEX('CURVA PREVISION'!$A$1:$KZ$3000,$C10,10+3*MIN(AT$3,$D$2-1)))))</f>
        <v/>
      </c>
      <c r="AU10" s="121">
        <f>IF(OR($C10="",$B$2="",$D$2=0),0,IF(AU$3&lt;0,0,N(INDEX('CURVA PREVISION'!$A$1:$KZ$3000,$C10,10+3*MIN(AU$3,$D$2-1)))))</f>
        <v/>
      </c>
      <c r="AV10" s="121">
        <f>IF(OR($C10="",$B$2="",$D$2=0),0,IF(AV$3&lt;0,0,N(INDEX('CURVA PREVISION'!$A$1:$KZ$3000,$C10,10+3*MIN(AV$3,$D$2-1)))))</f>
        <v/>
      </c>
      <c r="AW10" s="121">
        <f>IF(OR($C10="",$B$2="",$D$2=0),0,IF(AW$3&lt;0,0,N(INDEX('CURVA PREVISION'!$A$1:$KZ$3000,$C10,10+3*MIN(AW$3,$D$2-1)))))</f>
        <v/>
      </c>
      <c r="AX10" s="121">
        <f>IF(OR($C10="",$B$2="",$D$2=0),0,IF(AX$3&lt;0,0,N(INDEX('CURVA PREVISION'!$A$1:$KZ$3000,$C10,10+3*MIN(AX$3,$D$2-1)))))</f>
        <v/>
      </c>
      <c r="AY10" s="121">
        <f>IF(OR($C10="",$B$2="",$D$2=0),0,IF(AY$3&lt;0,0,N(INDEX('CURVA PREVISION'!$A$1:$KZ$3000,$C10,10+3*MIN(AY$3,$D$2-1)))))</f>
        <v/>
      </c>
      <c r="AZ10" s="121">
        <f>IF(OR($C10="",$B$2="",$D$2=0),0,IF(AZ$3&lt;0,0,N(INDEX('CURVA PREVISION'!$A$1:$KZ$3000,$C10,10+3*MIN(AZ$3,$D$2-1)))))</f>
        <v/>
      </c>
      <c r="BA10" s="121">
        <f>IF(OR($C10="",$B$2="",$D$2=0),0,IF(BA$3&lt;0,0,N(INDEX('CURVA PREVISION'!$A$1:$KZ$3000,$C10,10+3*MIN(BA$3,$D$2-1)))))</f>
        <v/>
      </c>
      <c r="BB10" s="121">
        <f>IF(OR($C10="",$B$2="",$D$2=0),0,IF(BB$3&lt;0,0,N(INDEX('CURVA PREVISION'!$A$1:$KZ$3000,$C10,10+3*MIN(BB$3,$D$2-1)))))</f>
        <v/>
      </c>
      <c r="BC10" s="121">
        <f>IF(OR($C10="",$B$2="",$D$2=0),0,IF(BC$3&lt;0,0,N(INDEX('CURVA PREVISION'!$A$1:$KZ$3000,$C10,10+3*MIN(BC$3,$D$2-1)))))</f>
        <v/>
      </c>
      <c r="BD10" s="121">
        <f>IF(OR($C10="",$B$2="",$D$2=0),0,IF(BD$3&lt;0,0,N(INDEX('CURVA PREVISION'!$A$1:$KZ$3000,$C10,10+3*MIN(BD$3,$D$2-1)))))</f>
        <v/>
      </c>
      <c r="BE10" s="121">
        <f>IF(OR($C10="",$B$2="",$D$2=0),0,IF(BE$3&lt;0,0,N(INDEX('CURVA PREVISION'!$A$1:$KZ$3000,$C10,10+3*MIN(BE$3,$D$2-1)))))</f>
        <v/>
      </c>
      <c r="BF10" s="121">
        <f>IF(OR($C10="",$B$2="",$D$2=0),0,IF(BF$3&lt;0,0,N(INDEX('CURVA PREVISION'!$A$1:$KZ$3000,$C10,10+3*MIN(BF$3,$D$2-1)))))</f>
        <v/>
      </c>
      <c r="BG10" s="121">
        <f>IF(OR($C10="",$B$2="",$D$2=0),0,IF(BG$3&lt;0,0,N(INDEX('CURVA PREVISION'!$A$1:$KZ$3000,$C10,10+3*MIN(BG$3,$D$2-1)))))</f>
        <v/>
      </c>
      <c r="BH10" s="121">
        <f>IF(OR($C10="",$B$2="",$D$2=0),0,IF(BH$3&lt;0,0,N(INDEX('CURVA PREVISION'!$A$1:$KZ$3000,$C10,10+3*MIN(BH$3,$D$2-1)))))</f>
        <v/>
      </c>
      <c r="BI10" s="121">
        <f>IF(OR($C10="",$B$2="",$D$2=0),0,IF(BI$3&lt;0,0,N(INDEX('CURVA PREVISION'!$A$1:$KZ$3000,$C10,10+3*MIN(BI$3,$D$2-1)))))</f>
        <v/>
      </c>
      <c r="BJ10" s="121">
        <f>IF(OR($C10="",$B$2="",$D$2=0),0,IF(BJ$3&lt;0,0,N(INDEX('CURVA PREVISION'!$A$1:$KZ$3000,$C10,10+3*MIN(BJ$3,$D$2-1)))))</f>
        <v/>
      </c>
      <c r="BK10" s="121">
        <f>IF(OR($C10="",$B$2="",$D$2=0),0,IF(BK$3&lt;0,0,N(INDEX('CURVA PREVISION'!$A$1:$KZ$3000,$C10,10+3*MIN(BK$3,$D$2-1)))))</f>
        <v/>
      </c>
      <c r="BL10" s="121">
        <f>IF(OR($C10="",$B$2="",$D$2=0),0,IF(BL$3&lt;0,0,N(INDEX('CURVA PREVISION'!$A$1:$KZ$3000,$C10,10+3*MIN(BL$3,$D$2-1)))))</f>
        <v/>
      </c>
      <c r="BM10" s="121">
        <f>IF(OR($C10="",$B$2="",$D$2=0),0,IF(BM$3&lt;0,0,N(INDEX('CURVA PREVISION'!$A$1:$KZ$3000,$C10,10+3*MIN(BM$3,$D$2-1)))))</f>
        <v/>
      </c>
      <c r="BN10" s="121">
        <f>IF(OR($C10="",$B$2="",$D$2=0),0,IF(BN$3&lt;0,0,N(INDEX('CURVA PREVISION'!$A$1:$KZ$3000,$C10,10+3*MIN(BN$3,$D$2-1)))))</f>
        <v/>
      </c>
      <c r="BO10" s="121">
        <f>IF(OR($C10="",$B$2="",$D$2=0),0,IF(BO$3&lt;0,0,N(INDEX('CURVA PREVISION'!$A$1:$KZ$3000,$C10,10+3*MIN(BO$3,$D$2-1)))))</f>
        <v/>
      </c>
      <c r="BP10" s="121">
        <f>IF(OR($C10="",$B$2="",$D$2=0),0,IF(BP$3&lt;0,0,N(INDEX('CURVA PREVISION'!$A$1:$KZ$3000,$C10,10+3*MIN(BP$3,$D$2-1)))))</f>
        <v/>
      </c>
      <c r="BQ10" s="121">
        <f>IF(OR($C10="",$B$2="",$D$2=0),0,IF(BQ$3&lt;0,0,N(INDEX('CURVA PREVISION'!$A$1:$KZ$3000,$C10,10+3*MIN(BQ$3,$D$2-1)))))</f>
        <v/>
      </c>
      <c r="BR10" s="121">
        <f>IF(OR($C10="",$B$2="",$D$2=0),0,IF(BR$3&lt;0,0,N(INDEX('CURVA PREVISION'!$A$1:$KZ$3000,$C10,10+3*MIN(BR$3,$D$2-1)))))</f>
        <v/>
      </c>
      <c r="BS10" s="121">
        <f>IF(OR($C10="",$B$2="",$D$2=0),0,IF(BS$3&lt;0,0,N(INDEX('CURVA PREVISION'!$A$1:$KZ$3000,$C10,10+3*MIN(BS$3,$D$2-1)))))</f>
        <v/>
      </c>
      <c r="BT10" s="121">
        <f>IF(OR($C10="",$B$2="",$D$2=0),0,IF(BT$3&lt;0,0,N(INDEX('CURVA PREVISION'!$A$1:$KZ$3000,$C10,10+3*MIN(BT$3,$D$2-1)))))</f>
        <v/>
      </c>
      <c r="BU10" s="121">
        <f>IF(OR($C10="",$B$2="",$D$2=0),0,IF(BU$3&lt;0,0,N(INDEX('CURVA PREVISION'!$A$1:$KZ$3000,$C10,10+3*MIN(BU$3,$D$2-1)))))</f>
        <v/>
      </c>
      <c r="BV10" s="121">
        <f>IF(OR($C10="",$B$2="",$D$2=0),0,IF(BV$3&lt;0,0,N(INDEX('CURVA PREVISION'!$A$1:$KZ$3000,$C10,10+3*MIN(BV$3,$D$2-1)))))</f>
        <v/>
      </c>
      <c r="BW10" s="121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8">
        <f>IFERROR(MATCH(A11,'CURVA PREVISION'!$B$1:$B$3000,0),"")</f>
        <v/>
      </c>
      <c r="D11" s="121">
        <f>IF(OR($C11="",$B$2="",$D$2=0),0,IF(D$3&lt;0,0,N(INDEX('CURVA PREVISION'!$A$1:$KZ$3000,$C11,10+3*MIN(D$3,$D$2-1)))))</f>
        <v/>
      </c>
      <c r="E11" s="121">
        <f>IF(OR($C11="",$B$2="",$D$2=0),0,IF(E$3&lt;0,0,N(INDEX('CURVA PREVISION'!$A$1:$KZ$3000,$C11,10+3*MIN(E$3,$D$2-1)))))</f>
        <v/>
      </c>
      <c r="F11" s="121">
        <f>IF(OR($C11="",$B$2="",$D$2=0),0,IF(F$3&lt;0,0,N(INDEX('CURVA PREVISION'!$A$1:$KZ$3000,$C11,10+3*MIN(F$3,$D$2-1)))))</f>
        <v/>
      </c>
      <c r="G11" s="121">
        <f>IF(OR($C11="",$B$2="",$D$2=0),0,IF(G$3&lt;0,0,N(INDEX('CURVA PREVISION'!$A$1:$KZ$3000,$C11,10+3*MIN(G$3,$D$2-1)))))</f>
        <v/>
      </c>
      <c r="H11" s="121">
        <f>IF(OR($C11="",$B$2="",$D$2=0),0,IF(H$3&lt;0,0,N(INDEX('CURVA PREVISION'!$A$1:$KZ$3000,$C11,10+3*MIN(H$3,$D$2-1)))))</f>
        <v/>
      </c>
      <c r="I11" s="121">
        <f>IF(OR($C11="",$B$2="",$D$2=0),0,IF(I$3&lt;0,0,N(INDEX('CURVA PREVISION'!$A$1:$KZ$3000,$C11,10+3*MIN(I$3,$D$2-1)))))</f>
        <v/>
      </c>
      <c r="J11" s="121">
        <f>IF(OR($C11="",$B$2="",$D$2=0),0,IF(J$3&lt;0,0,N(INDEX('CURVA PREVISION'!$A$1:$KZ$3000,$C11,10+3*MIN(J$3,$D$2-1)))))</f>
        <v/>
      </c>
      <c r="K11" s="121">
        <f>IF(OR($C11="",$B$2="",$D$2=0),0,IF(K$3&lt;0,0,N(INDEX('CURVA PREVISION'!$A$1:$KZ$3000,$C11,10+3*MIN(K$3,$D$2-1)))))</f>
        <v/>
      </c>
      <c r="L11" s="121">
        <f>IF(OR($C11="",$B$2="",$D$2=0),0,IF(L$3&lt;0,0,N(INDEX('CURVA PREVISION'!$A$1:$KZ$3000,$C11,10+3*MIN(L$3,$D$2-1)))))</f>
        <v/>
      </c>
      <c r="M11" s="121">
        <f>IF(OR($C11="",$B$2="",$D$2=0),0,IF(M$3&lt;0,0,N(INDEX('CURVA PREVISION'!$A$1:$KZ$3000,$C11,10+3*MIN(M$3,$D$2-1)))))</f>
        <v/>
      </c>
      <c r="N11" s="121">
        <f>IF(OR($C11="",$B$2="",$D$2=0),0,IF(N$3&lt;0,0,N(INDEX('CURVA PREVISION'!$A$1:$KZ$3000,$C11,10+3*MIN(N$3,$D$2-1)))))</f>
        <v/>
      </c>
      <c r="O11" s="121">
        <f>IF(OR($C11="",$B$2="",$D$2=0),0,IF(O$3&lt;0,0,N(INDEX('CURVA PREVISION'!$A$1:$KZ$3000,$C11,10+3*MIN(O$3,$D$2-1)))))</f>
        <v/>
      </c>
      <c r="P11" s="121">
        <f>IF(OR($C11="",$B$2="",$D$2=0),0,IF(P$3&lt;0,0,N(INDEX('CURVA PREVISION'!$A$1:$KZ$3000,$C11,10+3*MIN(P$3,$D$2-1)))))</f>
        <v/>
      </c>
      <c r="Q11" s="121">
        <f>IF(OR($C11="",$B$2="",$D$2=0),0,IF(Q$3&lt;0,0,N(INDEX('CURVA PREVISION'!$A$1:$KZ$3000,$C11,10+3*MIN(Q$3,$D$2-1)))))</f>
        <v/>
      </c>
      <c r="R11" s="121">
        <f>IF(OR($C11="",$B$2="",$D$2=0),0,IF(R$3&lt;0,0,N(INDEX('CURVA PREVISION'!$A$1:$KZ$3000,$C11,10+3*MIN(R$3,$D$2-1)))))</f>
        <v/>
      </c>
      <c r="S11" s="121">
        <f>IF(OR($C11="",$B$2="",$D$2=0),0,IF(S$3&lt;0,0,N(INDEX('CURVA PREVISION'!$A$1:$KZ$3000,$C11,10+3*MIN(S$3,$D$2-1)))))</f>
        <v/>
      </c>
      <c r="T11" s="121">
        <f>IF(OR($C11="",$B$2="",$D$2=0),0,IF(T$3&lt;0,0,N(INDEX('CURVA PREVISION'!$A$1:$KZ$3000,$C11,10+3*MIN(T$3,$D$2-1)))))</f>
        <v/>
      </c>
      <c r="U11" s="121">
        <f>IF(OR($C11="",$B$2="",$D$2=0),0,IF(U$3&lt;0,0,N(INDEX('CURVA PREVISION'!$A$1:$KZ$3000,$C11,10+3*MIN(U$3,$D$2-1)))))</f>
        <v/>
      </c>
      <c r="V11" s="121">
        <f>IF(OR($C11="",$B$2="",$D$2=0),0,IF(V$3&lt;0,0,N(INDEX('CURVA PREVISION'!$A$1:$KZ$3000,$C11,10+3*MIN(V$3,$D$2-1)))))</f>
        <v/>
      </c>
      <c r="W11" s="121">
        <f>IF(OR($C11="",$B$2="",$D$2=0),0,IF(W$3&lt;0,0,N(INDEX('CURVA PREVISION'!$A$1:$KZ$3000,$C11,10+3*MIN(W$3,$D$2-1)))))</f>
        <v/>
      </c>
      <c r="X11" s="121">
        <f>IF(OR($C11="",$B$2="",$D$2=0),0,IF(X$3&lt;0,0,N(INDEX('CURVA PREVISION'!$A$1:$KZ$3000,$C11,10+3*MIN(X$3,$D$2-1)))))</f>
        <v/>
      </c>
      <c r="Y11" s="121">
        <f>IF(OR($C11="",$B$2="",$D$2=0),0,IF(Y$3&lt;0,0,N(INDEX('CURVA PREVISION'!$A$1:$KZ$3000,$C11,10+3*MIN(Y$3,$D$2-1)))))</f>
        <v/>
      </c>
      <c r="Z11" s="121">
        <f>IF(OR($C11="",$B$2="",$D$2=0),0,IF(Z$3&lt;0,0,N(INDEX('CURVA PREVISION'!$A$1:$KZ$3000,$C11,10+3*MIN(Z$3,$D$2-1)))))</f>
        <v/>
      </c>
      <c r="AA11" s="121">
        <f>IF(OR($C11="",$B$2="",$D$2=0),0,IF(AA$3&lt;0,0,N(INDEX('CURVA PREVISION'!$A$1:$KZ$3000,$C11,10+3*MIN(AA$3,$D$2-1)))))</f>
        <v/>
      </c>
      <c r="AB11" s="121">
        <f>IF(OR($C11="",$B$2="",$D$2=0),0,IF(AB$3&lt;0,0,N(INDEX('CURVA PREVISION'!$A$1:$KZ$3000,$C11,10+3*MIN(AB$3,$D$2-1)))))</f>
        <v/>
      </c>
      <c r="AC11" s="121">
        <f>IF(OR($C11="",$B$2="",$D$2=0),0,IF(AC$3&lt;0,0,N(INDEX('CURVA PREVISION'!$A$1:$KZ$3000,$C11,10+3*MIN(AC$3,$D$2-1)))))</f>
        <v/>
      </c>
      <c r="AD11" s="121">
        <f>IF(OR($C11="",$B$2="",$D$2=0),0,IF(AD$3&lt;0,0,N(INDEX('CURVA PREVISION'!$A$1:$KZ$3000,$C11,10+3*MIN(AD$3,$D$2-1)))))</f>
        <v/>
      </c>
      <c r="AE11" s="121">
        <f>IF(OR($C11="",$B$2="",$D$2=0),0,IF(AE$3&lt;0,0,N(INDEX('CURVA PREVISION'!$A$1:$KZ$3000,$C11,10+3*MIN(AE$3,$D$2-1)))))</f>
        <v/>
      </c>
      <c r="AF11" s="121">
        <f>IF(OR($C11="",$B$2="",$D$2=0),0,IF(AF$3&lt;0,0,N(INDEX('CURVA PREVISION'!$A$1:$KZ$3000,$C11,10+3*MIN(AF$3,$D$2-1)))))</f>
        <v/>
      </c>
      <c r="AG11" s="121">
        <f>IF(OR($C11="",$B$2="",$D$2=0),0,IF(AG$3&lt;0,0,N(INDEX('CURVA PREVISION'!$A$1:$KZ$3000,$C11,10+3*MIN(AG$3,$D$2-1)))))</f>
        <v/>
      </c>
      <c r="AH11" s="121">
        <f>IF(OR($C11="",$B$2="",$D$2=0),0,IF(AH$3&lt;0,0,N(INDEX('CURVA PREVISION'!$A$1:$KZ$3000,$C11,10+3*MIN(AH$3,$D$2-1)))))</f>
        <v/>
      </c>
      <c r="AI11" s="121">
        <f>IF(OR($C11="",$B$2="",$D$2=0),0,IF(AI$3&lt;0,0,N(INDEX('CURVA PREVISION'!$A$1:$KZ$3000,$C11,10+3*MIN(AI$3,$D$2-1)))))</f>
        <v/>
      </c>
      <c r="AJ11" s="121">
        <f>IF(OR($C11="",$B$2="",$D$2=0),0,IF(AJ$3&lt;0,0,N(INDEX('CURVA PREVISION'!$A$1:$KZ$3000,$C11,10+3*MIN(AJ$3,$D$2-1)))))</f>
        <v/>
      </c>
      <c r="AK11" s="121">
        <f>IF(OR($C11="",$B$2="",$D$2=0),0,IF(AK$3&lt;0,0,N(INDEX('CURVA PREVISION'!$A$1:$KZ$3000,$C11,10+3*MIN(AK$3,$D$2-1)))))</f>
        <v/>
      </c>
      <c r="AL11" s="121">
        <f>IF(OR($C11="",$B$2="",$D$2=0),0,IF(AL$3&lt;0,0,N(INDEX('CURVA PREVISION'!$A$1:$KZ$3000,$C11,10+3*MIN(AL$3,$D$2-1)))))</f>
        <v/>
      </c>
      <c r="AM11" s="121">
        <f>IF(OR($C11="",$B$2="",$D$2=0),0,IF(AM$3&lt;0,0,N(INDEX('CURVA PREVISION'!$A$1:$KZ$3000,$C11,10+3*MIN(AM$3,$D$2-1)))))</f>
        <v/>
      </c>
      <c r="AN11" s="121">
        <f>IF(OR($C11="",$B$2="",$D$2=0),0,IF(AN$3&lt;0,0,N(INDEX('CURVA PREVISION'!$A$1:$KZ$3000,$C11,10+3*MIN(AN$3,$D$2-1)))))</f>
        <v/>
      </c>
      <c r="AO11" s="121">
        <f>IF(OR($C11="",$B$2="",$D$2=0),0,IF(AO$3&lt;0,0,N(INDEX('CURVA PREVISION'!$A$1:$KZ$3000,$C11,10+3*MIN(AO$3,$D$2-1)))))</f>
        <v/>
      </c>
      <c r="AP11" s="121">
        <f>IF(OR($C11="",$B$2="",$D$2=0),0,IF(AP$3&lt;0,0,N(INDEX('CURVA PREVISION'!$A$1:$KZ$3000,$C11,10+3*MIN(AP$3,$D$2-1)))))</f>
        <v/>
      </c>
      <c r="AQ11" s="121">
        <f>IF(OR($C11="",$B$2="",$D$2=0),0,IF(AQ$3&lt;0,0,N(INDEX('CURVA PREVISION'!$A$1:$KZ$3000,$C11,10+3*MIN(AQ$3,$D$2-1)))))</f>
        <v/>
      </c>
      <c r="AR11" s="121">
        <f>IF(OR($C11="",$B$2="",$D$2=0),0,IF(AR$3&lt;0,0,N(INDEX('CURVA PREVISION'!$A$1:$KZ$3000,$C11,10+3*MIN(AR$3,$D$2-1)))))</f>
        <v/>
      </c>
      <c r="AS11" s="121">
        <f>IF(OR($C11="",$B$2="",$D$2=0),0,IF(AS$3&lt;0,0,N(INDEX('CURVA PREVISION'!$A$1:$KZ$3000,$C11,10+3*MIN(AS$3,$D$2-1)))))</f>
        <v/>
      </c>
      <c r="AT11" s="121">
        <f>IF(OR($C11="",$B$2="",$D$2=0),0,IF(AT$3&lt;0,0,N(INDEX('CURVA PREVISION'!$A$1:$KZ$3000,$C11,10+3*MIN(AT$3,$D$2-1)))))</f>
        <v/>
      </c>
      <c r="AU11" s="121">
        <f>IF(OR($C11="",$B$2="",$D$2=0),0,IF(AU$3&lt;0,0,N(INDEX('CURVA PREVISION'!$A$1:$KZ$3000,$C11,10+3*MIN(AU$3,$D$2-1)))))</f>
        <v/>
      </c>
      <c r="AV11" s="121">
        <f>IF(OR($C11="",$B$2="",$D$2=0),0,IF(AV$3&lt;0,0,N(INDEX('CURVA PREVISION'!$A$1:$KZ$3000,$C11,10+3*MIN(AV$3,$D$2-1)))))</f>
        <v/>
      </c>
      <c r="AW11" s="121">
        <f>IF(OR($C11="",$B$2="",$D$2=0),0,IF(AW$3&lt;0,0,N(INDEX('CURVA PREVISION'!$A$1:$KZ$3000,$C11,10+3*MIN(AW$3,$D$2-1)))))</f>
        <v/>
      </c>
      <c r="AX11" s="121">
        <f>IF(OR($C11="",$B$2="",$D$2=0),0,IF(AX$3&lt;0,0,N(INDEX('CURVA PREVISION'!$A$1:$KZ$3000,$C11,10+3*MIN(AX$3,$D$2-1)))))</f>
        <v/>
      </c>
      <c r="AY11" s="121">
        <f>IF(OR($C11="",$B$2="",$D$2=0),0,IF(AY$3&lt;0,0,N(INDEX('CURVA PREVISION'!$A$1:$KZ$3000,$C11,10+3*MIN(AY$3,$D$2-1)))))</f>
        <v/>
      </c>
      <c r="AZ11" s="121">
        <f>IF(OR($C11="",$B$2="",$D$2=0),0,IF(AZ$3&lt;0,0,N(INDEX('CURVA PREVISION'!$A$1:$KZ$3000,$C11,10+3*MIN(AZ$3,$D$2-1)))))</f>
        <v/>
      </c>
      <c r="BA11" s="121">
        <f>IF(OR($C11="",$B$2="",$D$2=0),0,IF(BA$3&lt;0,0,N(INDEX('CURVA PREVISION'!$A$1:$KZ$3000,$C11,10+3*MIN(BA$3,$D$2-1)))))</f>
        <v/>
      </c>
      <c r="BB11" s="121">
        <f>IF(OR($C11="",$B$2="",$D$2=0),0,IF(BB$3&lt;0,0,N(INDEX('CURVA PREVISION'!$A$1:$KZ$3000,$C11,10+3*MIN(BB$3,$D$2-1)))))</f>
        <v/>
      </c>
      <c r="BC11" s="121">
        <f>IF(OR($C11="",$B$2="",$D$2=0),0,IF(BC$3&lt;0,0,N(INDEX('CURVA PREVISION'!$A$1:$KZ$3000,$C11,10+3*MIN(BC$3,$D$2-1)))))</f>
        <v/>
      </c>
      <c r="BD11" s="121">
        <f>IF(OR($C11="",$B$2="",$D$2=0),0,IF(BD$3&lt;0,0,N(INDEX('CURVA PREVISION'!$A$1:$KZ$3000,$C11,10+3*MIN(BD$3,$D$2-1)))))</f>
        <v/>
      </c>
      <c r="BE11" s="121">
        <f>IF(OR($C11="",$B$2="",$D$2=0),0,IF(BE$3&lt;0,0,N(INDEX('CURVA PREVISION'!$A$1:$KZ$3000,$C11,10+3*MIN(BE$3,$D$2-1)))))</f>
        <v/>
      </c>
      <c r="BF11" s="121">
        <f>IF(OR($C11="",$B$2="",$D$2=0),0,IF(BF$3&lt;0,0,N(INDEX('CURVA PREVISION'!$A$1:$KZ$3000,$C11,10+3*MIN(BF$3,$D$2-1)))))</f>
        <v/>
      </c>
      <c r="BG11" s="121">
        <f>IF(OR($C11="",$B$2="",$D$2=0),0,IF(BG$3&lt;0,0,N(INDEX('CURVA PREVISION'!$A$1:$KZ$3000,$C11,10+3*MIN(BG$3,$D$2-1)))))</f>
        <v/>
      </c>
      <c r="BH11" s="121">
        <f>IF(OR($C11="",$B$2="",$D$2=0),0,IF(BH$3&lt;0,0,N(INDEX('CURVA PREVISION'!$A$1:$KZ$3000,$C11,10+3*MIN(BH$3,$D$2-1)))))</f>
        <v/>
      </c>
      <c r="BI11" s="121">
        <f>IF(OR($C11="",$B$2="",$D$2=0),0,IF(BI$3&lt;0,0,N(INDEX('CURVA PREVISION'!$A$1:$KZ$3000,$C11,10+3*MIN(BI$3,$D$2-1)))))</f>
        <v/>
      </c>
      <c r="BJ11" s="121">
        <f>IF(OR($C11="",$B$2="",$D$2=0),0,IF(BJ$3&lt;0,0,N(INDEX('CURVA PREVISION'!$A$1:$KZ$3000,$C11,10+3*MIN(BJ$3,$D$2-1)))))</f>
        <v/>
      </c>
      <c r="BK11" s="121">
        <f>IF(OR($C11="",$B$2="",$D$2=0),0,IF(BK$3&lt;0,0,N(INDEX('CURVA PREVISION'!$A$1:$KZ$3000,$C11,10+3*MIN(BK$3,$D$2-1)))))</f>
        <v/>
      </c>
      <c r="BL11" s="121">
        <f>IF(OR($C11="",$B$2="",$D$2=0),0,IF(BL$3&lt;0,0,N(INDEX('CURVA PREVISION'!$A$1:$KZ$3000,$C11,10+3*MIN(BL$3,$D$2-1)))))</f>
        <v/>
      </c>
      <c r="BM11" s="121">
        <f>IF(OR($C11="",$B$2="",$D$2=0),0,IF(BM$3&lt;0,0,N(INDEX('CURVA PREVISION'!$A$1:$KZ$3000,$C11,10+3*MIN(BM$3,$D$2-1)))))</f>
        <v/>
      </c>
      <c r="BN11" s="121">
        <f>IF(OR($C11="",$B$2="",$D$2=0),0,IF(BN$3&lt;0,0,N(INDEX('CURVA PREVISION'!$A$1:$KZ$3000,$C11,10+3*MIN(BN$3,$D$2-1)))))</f>
        <v/>
      </c>
      <c r="BO11" s="121">
        <f>IF(OR($C11="",$B$2="",$D$2=0),0,IF(BO$3&lt;0,0,N(INDEX('CURVA PREVISION'!$A$1:$KZ$3000,$C11,10+3*MIN(BO$3,$D$2-1)))))</f>
        <v/>
      </c>
      <c r="BP11" s="121">
        <f>IF(OR($C11="",$B$2="",$D$2=0),0,IF(BP$3&lt;0,0,N(INDEX('CURVA PREVISION'!$A$1:$KZ$3000,$C11,10+3*MIN(BP$3,$D$2-1)))))</f>
        <v/>
      </c>
      <c r="BQ11" s="121">
        <f>IF(OR($C11="",$B$2="",$D$2=0),0,IF(BQ$3&lt;0,0,N(INDEX('CURVA PREVISION'!$A$1:$KZ$3000,$C11,10+3*MIN(BQ$3,$D$2-1)))))</f>
        <v/>
      </c>
      <c r="BR11" s="121">
        <f>IF(OR($C11="",$B$2="",$D$2=0),0,IF(BR$3&lt;0,0,N(INDEX('CURVA PREVISION'!$A$1:$KZ$3000,$C11,10+3*MIN(BR$3,$D$2-1)))))</f>
        <v/>
      </c>
      <c r="BS11" s="121">
        <f>IF(OR($C11="",$B$2="",$D$2=0),0,IF(BS$3&lt;0,0,N(INDEX('CURVA PREVISION'!$A$1:$KZ$3000,$C11,10+3*MIN(BS$3,$D$2-1)))))</f>
        <v/>
      </c>
      <c r="BT11" s="121">
        <f>IF(OR($C11="",$B$2="",$D$2=0),0,IF(BT$3&lt;0,0,N(INDEX('CURVA PREVISION'!$A$1:$KZ$3000,$C11,10+3*MIN(BT$3,$D$2-1)))))</f>
        <v/>
      </c>
      <c r="BU11" s="121">
        <f>IF(OR($C11="",$B$2="",$D$2=0),0,IF(BU$3&lt;0,0,N(INDEX('CURVA PREVISION'!$A$1:$KZ$3000,$C11,10+3*MIN(BU$3,$D$2-1)))))</f>
        <v/>
      </c>
      <c r="BV11" s="121">
        <f>IF(OR($C11="",$B$2="",$D$2=0),0,IF(BV$3&lt;0,0,N(INDEX('CURVA PREVISION'!$A$1:$KZ$3000,$C11,10+3*MIN(BV$3,$D$2-1)))))</f>
        <v/>
      </c>
      <c r="BW11" s="121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8">
        <f>IFERROR(MATCH(A12,'CURVA PREVISION'!$B$1:$B$3000,0),"")</f>
        <v/>
      </c>
      <c r="D12" s="121">
        <f>IF(OR($C12="",$B$2="",$D$2=0),0,IF(D$3&lt;0,0,N(INDEX('CURVA PREVISION'!$A$1:$KZ$3000,$C12,10+3*MIN(D$3,$D$2-1)))))</f>
        <v/>
      </c>
      <c r="E12" s="121">
        <f>IF(OR($C12="",$B$2="",$D$2=0),0,IF(E$3&lt;0,0,N(INDEX('CURVA PREVISION'!$A$1:$KZ$3000,$C12,10+3*MIN(E$3,$D$2-1)))))</f>
        <v/>
      </c>
      <c r="F12" s="121">
        <f>IF(OR($C12="",$B$2="",$D$2=0),0,IF(F$3&lt;0,0,N(INDEX('CURVA PREVISION'!$A$1:$KZ$3000,$C12,10+3*MIN(F$3,$D$2-1)))))</f>
        <v/>
      </c>
      <c r="G12" s="121">
        <f>IF(OR($C12="",$B$2="",$D$2=0),0,IF(G$3&lt;0,0,N(INDEX('CURVA PREVISION'!$A$1:$KZ$3000,$C12,10+3*MIN(G$3,$D$2-1)))))</f>
        <v/>
      </c>
      <c r="H12" s="121">
        <f>IF(OR($C12="",$B$2="",$D$2=0),0,IF(H$3&lt;0,0,N(INDEX('CURVA PREVISION'!$A$1:$KZ$3000,$C12,10+3*MIN(H$3,$D$2-1)))))</f>
        <v/>
      </c>
      <c r="I12" s="121">
        <f>IF(OR($C12="",$B$2="",$D$2=0),0,IF(I$3&lt;0,0,N(INDEX('CURVA PREVISION'!$A$1:$KZ$3000,$C12,10+3*MIN(I$3,$D$2-1)))))</f>
        <v/>
      </c>
      <c r="J12" s="121">
        <f>IF(OR($C12="",$B$2="",$D$2=0),0,IF(J$3&lt;0,0,N(INDEX('CURVA PREVISION'!$A$1:$KZ$3000,$C12,10+3*MIN(J$3,$D$2-1)))))</f>
        <v/>
      </c>
      <c r="K12" s="121">
        <f>IF(OR($C12="",$B$2="",$D$2=0),0,IF(K$3&lt;0,0,N(INDEX('CURVA PREVISION'!$A$1:$KZ$3000,$C12,10+3*MIN(K$3,$D$2-1)))))</f>
        <v/>
      </c>
      <c r="L12" s="121">
        <f>IF(OR($C12="",$B$2="",$D$2=0),0,IF(L$3&lt;0,0,N(INDEX('CURVA PREVISION'!$A$1:$KZ$3000,$C12,10+3*MIN(L$3,$D$2-1)))))</f>
        <v/>
      </c>
      <c r="M12" s="121">
        <f>IF(OR($C12="",$B$2="",$D$2=0),0,IF(M$3&lt;0,0,N(INDEX('CURVA PREVISION'!$A$1:$KZ$3000,$C12,10+3*MIN(M$3,$D$2-1)))))</f>
        <v/>
      </c>
      <c r="N12" s="121">
        <f>IF(OR($C12="",$B$2="",$D$2=0),0,IF(N$3&lt;0,0,N(INDEX('CURVA PREVISION'!$A$1:$KZ$3000,$C12,10+3*MIN(N$3,$D$2-1)))))</f>
        <v/>
      </c>
      <c r="O12" s="121">
        <f>IF(OR($C12="",$B$2="",$D$2=0),0,IF(O$3&lt;0,0,N(INDEX('CURVA PREVISION'!$A$1:$KZ$3000,$C12,10+3*MIN(O$3,$D$2-1)))))</f>
        <v/>
      </c>
      <c r="P12" s="121">
        <f>IF(OR($C12="",$B$2="",$D$2=0),0,IF(P$3&lt;0,0,N(INDEX('CURVA PREVISION'!$A$1:$KZ$3000,$C12,10+3*MIN(P$3,$D$2-1)))))</f>
        <v/>
      </c>
      <c r="Q12" s="121">
        <f>IF(OR($C12="",$B$2="",$D$2=0),0,IF(Q$3&lt;0,0,N(INDEX('CURVA PREVISION'!$A$1:$KZ$3000,$C12,10+3*MIN(Q$3,$D$2-1)))))</f>
        <v/>
      </c>
      <c r="R12" s="121">
        <f>IF(OR($C12="",$B$2="",$D$2=0),0,IF(R$3&lt;0,0,N(INDEX('CURVA PREVISION'!$A$1:$KZ$3000,$C12,10+3*MIN(R$3,$D$2-1)))))</f>
        <v/>
      </c>
      <c r="S12" s="121">
        <f>IF(OR($C12="",$B$2="",$D$2=0),0,IF(S$3&lt;0,0,N(INDEX('CURVA PREVISION'!$A$1:$KZ$3000,$C12,10+3*MIN(S$3,$D$2-1)))))</f>
        <v/>
      </c>
      <c r="T12" s="121">
        <f>IF(OR($C12="",$B$2="",$D$2=0),0,IF(T$3&lt;0,0,N(INDEX('CURVA PREVISION'!$A$1:$KZ$3000,$C12,10+3*MIN(T$3,$D$2-1)))))</f>
        <v/>
      </c>
      <c r="U12" s="121">
        <f>IF(OR($C12="",$B$2="",$D$2=0),0,IF(U$3&lt;0,0,N(INDEX('CURVA PREVISION'!$A$1:$KZ$3000,$C12,10+3*MIN(U$3,$D$2-1)))))</f>
        <v/>
      </c>
      <c r="V12" s="121">
        <f>IF(OR($C12="",$B$2="",$D$2=0),0,IF(V$3&lt;0,0,N(INDEX('CURVA PREVISION'!$A$1:$KZ$3000,$C12,10+3*MIN(V$3,$D$2-1)))))</f>
        <v/>
      </c>
      <c r="W12" s="121">
        <f>IF(OR($C12="",$B$2="",$D$2=0),0,IF(W$3&lt;0,0,N(INDEX('CURVA PREVISION'!$A$1:$KZ$3000,$C12,10+3*MIN(W$3,$D$2-1)))))</f>
        <v/>
      </c>
      <c r="X12" s="121">
        <f>IF(OR($C12="",$B$2="",$D$2=0),0,IF(X$3&lt;0,0,N(INDEX('CURVA PREVISION'!$A$1:$KZ$3000,$C12,10+3*MIN(X$3,$D$2-1)))))</f>
        <v/>
      </c>
      <c r="Y12" s="121">
        <f>IF(OR($C12="",$B$2="",$D$2=0),0,IF(Y$3&lt;0,0,N(INDEX('CURVA PREVISION'!$A$1:$KZ$3000,$C12,10+3*MIN(Y$3,$D$2-1)))))</f>
        <v/>
      </c>
      <c r="Z12" s="121">
        <f>IF(OR($C12="",$B$2="",$D$2=0),0,IF(Z$3&lt;0,0,N(INDEX('CURVA PREVISION'!$A$1:$KZ$3000,$C12,10+3*MIN(Z$3,$D$2-1)))))</f>
        <v/>
      </c>
      <c r="AA12" s="121">
        <f>IF(OR($C12="",$B$2="",$D$2=0),0,IF(AA$3&lt;0,0,N(INDEX('CURVA PREVISION'!$A$1:$KZ$3000,$C12,10+3*MIN(AA$3,$D$2-1)))))</f>
        <v/>
      </c>
      <c r="AB12" s="121">
        <f>IF(OR($C12="",$B$2="",$D$2=0),0,IF(AB$3&lt;0,0,N(INDEX('CURVA PREVISION'!$A$1:$KZ$3000,$C12,10+3*MIN(AB$3,$D$2-1)))))</f>
        <v/>
      </c>
      <c r="AC12" s="121">
        <f>IF(OR($C12="",$B$2="",$D$2=0),0,IF(AC$3&lt;0,0,N(INDEX('CURVA PREVISION'!$A$1:$KZ$3000,$C12,10+3*MIN(AC$3,$D$2-1)))))</f>
        <v/>
      </c>
      <c r="AD12" s="121">
        <f>IF(OR($C12="",$B$2="",$D$2=0),0,IF(AD$3&lt;0,0,N(INDEX('CURVA PREVISION'!$A$1:$KZ$3000,$C12,10+3*MIN(AD$3,$D$2-1)))))</f>
        <v/>
      </c>
      <c r="AE12" s="121">
        <f>IF(OR($C12="",$B$2="",$D$2=0),0,IF(AE$3&lt;0,0,N(INDEX('CURVA PREVISION'!$A$1:$KZ$3000,$C12,10+3*MIN(AE$3,$D$2-1)))))</f>
        <v/>
      </c>
      <c r="AF12" s="121">
        <f>IF(OR($C12="",$B$2="",$D$2=0),0,IF(AF$3&lt;0,0,N(INDEX('CURVA PREVISION'!$A$1:$KZ$3000,$C12,10+3*MIN(AF$3,$D$2-1)))))</f>
        <v/>
      </c>
      <c r="AG12" s="121">
        <f>IF(OR($C12="",$B$2="",$D$2=0),0,IF(AG$3&lt;0,0,N(INDEX('CURVA PREVISION'!$A$1:$KZ$3000,$C12,10+3*MIN(AG$3,$D$2-1)))))</f>
        <v/>
      </c>
      <c r="AH12" s="121">
        <f>IF(OR($C12="",$B$2="",$D$2=0),0,IF(AH$3&lt;0,0,N(INDEX('CURVA PREVISION'!$A$1:$KZ$3000,$C12,10+3*MIN(AH$3,$D$2-1)))))</f>
        <v/>
      </c>
      <c r="AI12" s="121">
        <f>IF(OR($C12="",$B$2="",$D$2=0),0,IF(AI$3&lt;0,0,N(INDEX('CURVA PREVISION'!$A$1:$KZ$3000,$C12,10+3*MIN(AI$3,$D$2-1)))))</f>
        <v/>
      </c>
      <c r="AJ12" s="121">
        <f>IF(OR($C12="",$B$2="",$D$2=0),0,IF(AJ$3&lt;0,0,N(INDEX('CURVA PREVISION'!$A$1:$KZ$3000,$C12,10+3*MIN(AJ$3,$D$2-1)))))</f>
        <v/>
      </c>
      <c r="AK12" s="121">
        <f>IF(OR($C12="",$B$2="",$D$2=0),0,IF(AK$3&lt;0,0,N(INDEX('CURVA PREVISION'!$A$1:$KZ$3000,$C12,10+3*MIN(AK$3,$D$2-1)))))</f>
        <v/>
      </c>
      <c r="AL12" s="121">
        <f>IF(OR($C12="",$B$2="",$D$2=0),0,IF(AL$3&lt;0,0,N(INDEX('CURVA PREVISION'!$A$1:$KZ$3000,$C12,10+3*MIN(AL$3,$D$2-1)))))</f>
        <v/>
      </c>
      <c r="AM12" s="121">
        <f>IF(OR($C12="",$B$2="",$D$2=0),0,IF(AM$3&lt;0,0,N(INDEX('CURVA PREVISION'!$A$1:$KZ$3000,$C12,10+3*MIN(AM$3,$D$2-1)))))</f>
        <v/>
      </c>
      <c r="AN12" s="121">
        <f>IF(OR($C12="",$B$2="",$D$2=0),0,IF(AN$3&lt;0,0,N(INDEX('CURVA PREVISION'!$A$1:$KZ$3000,$C12,10+3*MIN(AN$3,$D$2-1)))))</f>
        <v/>
      </c>
      <c r="AO12" s="121">
        <f>IF(OR($C12="",$B$2="",$D$2=0),0,IF(AO$3&lt;0,0,N(INDEX('CURVA PREVISION'!$A$1:$KZ$3000,$C12,10+3*MIN(AO$3,$D$2-1)))))</f>
        <v/>
      </c>
      <c r="AP12" s="121">
        <f>IF(OR($C12="",$B$2="",$D$2=0),0,IF(AP$3&lt;0,0,N(INDEX('CURVA PREVISION'!$A$1:$KZ$3000,$C12,10+3*MIN(AP$3,$D$2-1)))))</f>
        <v/>
      </c>
      <c r="AQ12" s="121">
        <f>IF(OR($C12="",$B$2="",$D$2=0),0,IF(AQ$3&lt;0,0,N(INDEX('CURVA PREVISION'!$A$1:$KZ$3000,$C12,10+3*MIN(AQ$3,$D$2-1)))))</f>
        <v/>
      </c>
      <c r="AR12" s="121">
        <f>IF(OR($C12="",$B$2="",$D$2=0),0,IF(AR$3&lt;0,0,N(INDEX('CURVA PREVISION'!$A$1:$KZ$3000,$C12,10+3*MIN(AR$3,$D$2-1)))))</f>
        <v/>
      </c>
      <c r="AS12" s="121">
        <f>IF(OR($C12="",$B$2="",$D$2=0),0,IF(AS$3&lt;0,0,N(INDEX('CURVA PREVISION'!$A$1:$KZ$3000,$C12,10+3*MIN(AS$3,$D$2-1)))))</f>
        <v/>
      </c>
      <c r="AT12" s="121">
        <f>IF(OR($C12="",$B$2="",$D$2=0),0,IF(AT$3&lt;0,0,N(INDEX('CURVA PREVISION'!$A$1:$KZ$3000,$C12,10+3*MIN(AT$3,$D$2-1)))))</f>
        <v/>
      </c>
      <c r="AU12" s="121">
        <f>IF(OR($C12="",$B$2="",$D$2=0),0,IF(AU$3&lt;0,0,N(INDEX('CURVA PREVISION'!$A$1:$KZ$3000,$C12,10+3*MIN(AU$3,$D$2-1)))))</f>
        <v/>
      </c>
      <c r="AV12" s="121">
        <f>IF(OR($C12="",$B$2="",$D$2=0),0,IF(AV$3&lt;0,0,N(INDEX('CURVA PREVISION'!$A$1:$KZ$3000,$C12,10+3*MIN(AV$3,$D$2-1)))))</f>
        <v/>
      </c>
      <c r="AW12" s="121">
        <f>IF(OR($C12="",$B$2="",$D$2=0),0,IF(AW$3&lt;0,0,N(INDEX('CURVA PREVISION'!$A$1:$KZ$3000,$C12,10+3*MIN(AW$3,$D$2-1)))))</f>
        <v/>
      </c>
      <c r="AX12" s="121">
        <f>IF(OR($C12="",$B$2="",$D$2=0),0,IF(AX$3&lt;0,0,N(INDEX('CURVA PREVISION'!$A$1:$KZ$3000,$C12,10+3*MIN(AX$3,$D$2-1)))))</f>
        <v/>
      </c>
      <c r="AY12" s="121">
        <f>IF(OR($C12="",$B$2="",$D$2=0),0,IF(AY$3&lt;0,0,N(INDEX('CURVA PREVISION'!$A$1:$KZ$3000,$C12,10+3*MIN(AY$3,$D$2-1)))))</f>
        <v/>
      </c>
      <c r="AZ12" s="121">
        <f>IF(OR($C12="",$B$2="",$D$2=0),0,IF(AZ$3&lt;0,0,N(INDEX('CURVA PREVISION'!$A$1:$KZ$3000,$C12,10+3*MIN(AZ$3,$D$2-1)))))</f>
        <v/>
      </c>
      <c r="BA12" s="121">
        <f>IF(OR($C12="",$B$2="",$D$2=0),0,IF(BA$3&lt;0,0,N(INDEX('CURVA PREVISION'!$A$1:$KZ$3000,$C12,10+3*MIN(BA$3,$D$2-1)))))</f>
        <v/>
      </c>
      <c r="BB12" s="121">
        <f>IF(OR($C12="",$B$2="",$D$2=0),0,IF(BB$3&lt;0,0,N(INDEX('CURVA PREVISION'!$A$1:$KZ$3000,$C12,10+3*MIN(BB$3,$D$2-1)))))</f>
        <v/>
      </c>
      <c r="BC12" s="121">
        <f>IF(OR($C12="",$B$2="",$D$2=0),0,IF(BC$3&lt;0,0,N(INDEX('CURVA PREVISION'!$A$1:$KZ$3000,$C12,10+3*MIN(BC$3,$D$2-1)))))</f>
        <v/>
      </c>
      <c r="BD12" s="121">
        <f>IF(OR($C12="",$B$2="",$D$2=0),0,IF(BD$3&lt;0,0,N(INDEX('CURVA PREVISION'!$A$1:$KZ$3000,$C12,10+3*MIN(BD$3,$D$2-1)))))</f>
        <v/>
      </c>
      <c r="BE12" s="121">
        <f>IF(OR($C12="",$B$2="",$D$2=0),0,IF(BE$3&lt;0,0,N(INDEX('CURVA PREVISION'!$A$1:$KZ$3000,$C12,10+3*MIN(BE$3,$D$2-1)))))</f>
        <v/>
      </c>
      <c r="BF12" s="121">
        <f>IF(OR($C12="",$B$2="",$D$2=0),0,IF(BF$3&lt;0,0,N(INDEX('CURVA PREVISION'!$A$1:$KZ$3000,$C12,10+3*MIN(BF$3,$D$2-1)))))</f>
        <v/>
      </c>
      <c r="BG12" s="121">
        <f>IF(OR($C12="",$B$2="",$D$2=0),0,IF(BG$3&lt;0,0,N(INDEX('CURVA PREVISION'!$A$1:$KZ$3000,$C12,10+3*MIN(BG$3,$D$2-1)))))</f>
        <v/>
      </c>
      <c r="BH12" s="121">
        <f>IF(OR($C12="",$B$2="",$D$2=0),0,IF(BH$3&lt;0,0,N(INDEX('CURVA PREVISION'!$A$1:$KZ$3000,$C12,10+3*MIN(BH$3,$D$2-1)))))</f>
        <v/>
      </c>
      <c r="BI12" s="121">
        <f>IF(OR($C12="",$B$2="",$D$2=0),0,IF(BI$3&lt;0,0,N(INDEX('CURVA PREVISION'!$A$1:$KZ$3000,$C12,10+3*MIN(BI$3,$D$2-1)))))</f>
        <v/>
      </c>
      <c r="BJ12" s="121">
        <f>IF(OR($C12="",$B$2="",$D$2=0),0,IF(BJ$3&lt;0,0,N(INDEX('CURVA PREVISION'!$A$1:$KZ$3000,$C12,10+3*MIN(BJ$3,$D$2-1)))))</f>
        <v/>
      </c>
      <c r="BK12" s="121">
        <f>IF(OR($C12="",$B$2="",$D$2=0),0,IF(BK$3&lt;0,0,N(INDEX('CURVA PREVISION'!$A$1:$KZ$3000,$C12,10+3*MIN(BK$3,$D$2-1)))))</f>
        <v/>
      </c>
      <c r="BL12" s="121">
        <f>IF(OR($C12="",$B$2="",$D$2=0),0,IF(BL$3&lt;0,0,N(INDEX('CURVA PREVISION'!$A$1:$KZ$3000,$C12,10+3*MIN(BL$3,$D$2-1)))))</f>
        <v/>
      </c>
      <c r="BM12" s="121">
        <f>IF(OR($C12="",$B$2="",$D$2=0),0,IF(BM$3&lt;0,0,N(INDEX('CURVA PREVISION'!$A$1:$KZ$3000,$C12,10+3*MIN(BM$3,$D$2-1)))))</f>
        <v/>
      </c>
      <c r="BN12" s="121">
        <f>IF(OR($C12="",$B$2="",$D$2=0),0,IF(BN$3&lt;0,0,N(INDEX('CURVA PREVISION'!$A$1:$KZ$3000,$C12,10+3*MIN(BN$3,$D$2-1)))))</f>
        <v/>
      </c>
      <c r="BO12" s="121">
        <f>IF(OR($C12="",$B$2="",$D$2=0),0,IF(BO$3&lt;0,0,N(INDEX('CURVA PREVISION'!$A$1:$KZ$3000,$C12,10+3*MIN(BO$3,$D$2-1)))))</f>
        <v/>
      </c>
      <c r="BP12" s="121">
        <f>IF(OR($C12="",$B$2="",$D$2=0),0,IF(BP$3&lt;0,0,N(INDEX('CURVA PREVISION'!$A$1:$KZ$3000,$C12,10+3*MIN(BP$3,$D$2-1)))))</f>
        <v/>
      </c>
      <c r="BQ12" s="121">
        <f>IF(OR($C12="",$B$2="",$D$2=0),0,IF(BQ$3&lt;0,0,N(INDEX('CURVA PREVISION'!$A$1:$KZ$3000,$C12,10+3*MIN(BQ$3,$D$2-1)))))</f>
        <v/>
      </c>
      <c r="BR12" s="121">
        <f>IF(OR($C12="",$B$2="",$D$2=0),0,IF(BR$3&lt;0,0,N(INDEX('CURVA PREVISION'!$A$1:$KZ$3000,$C12,10+3*MIN(BR$3,$D$2-1)))))</f>
        <v/>
      </c>
      <c r="BS12" s="121">
        <f>IF(OR($C12="",$B$2="",$D$2=0),0,IF(BS$3&lt;0,0,N(INDEX('CURVA PREVISION'!$A$1:$KZ$3000,$C12,10+3*MIN(BS$3,$D$2-1)))))</f>
        <v/>
      </c>
      <c r="BT12" s="121">
        <f>IF(OR($C12="",$B$2="",$D$2=0),0,IF(BT$3&lt;0,0,N(INDEX('CURVA PREVISION'!$A$1:$KZ$3000,$C12,10+3*MIN(BT$3,$D$2-1)))))</f>
        <v/>
      </c>
      <c r="BU12" s="121">
        <f>IF(OR($C12="",$B$2="",$D$2=0),0,IF(BU$3&lt;0,0,N(INDEX('CURVA PREVISION'!$A$1:$KZ$3000,$C12,10+3*MIN(BU$3,$D$2-1)))))</f>
        <v/>
      </c>
      <c r="BV12" s="121">
        <f>IF(OR($C12="",$B$2="",$D$2=0),0,IF(BV$3&lt;0,0,N(INDEX('CURVA PREVISION'!$A$1:$KZ$3000,$C12,10+3*MIN(BV$3,$D$2-1)))))</f>
        <v/>
      </c>
      <c r="BW12" s="121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8">
        <f>IFERROR(MATCH(A13,'CURVA PREVISION'!$B$1:$B$3000,0),"")</f>
        <v/>
      </c>
      <c r="D13" s="121">
        <f>IF(OR($C13="",$B$2="",$D$2=0),0,IF(D$3&lt;0,0,N(INDEX('CURVA PREVISION'!$A$1:$KZ$3000,$C13,10+3*MIN(D$3,$D$2-1)))))</f>
        <v/>
      </c>
      <c r="E13" s="121">
        <f>IF(OR($C13="",$B$2="",$D$2=0),0,IF(E$3&lt;0,0,N(INDEX('CURVA PREVISION'!$A$1:$KZ$3000,$C13,10+3*MIN(E$3,$D$2-1)))))</f>
        <v/>
      </c>
      <c r="F13" s="121">
        <f>IF(OR($C13="",$B$2="",$D$2=0),0,IF(F$3&lt;0,0,N(INDEX('CURVA PREVISION'!$A$1:$KZ$3000,$C13,10+3*MIN(F$3,$D$2-1)))))</f>
        <v/>
      </c>
      <c r="G13" s="121">
        <f>IF(OR($C13="",$B$2="",$D$2=0),0,IF(G$3&lt;0,0,N(INDEX('CURVA PREVISION'!$A$1:$KZ$3000,$C13,10+3*MIN(G$3,$D$2-1)))))</f>
        <v/>
      </c>
      <c r="H13" s="121">
        <f>IF(OR($C13="",$B$2="",$D$2=0),0,IF(H$3&lt;0,0,N(INDEX('CURVA PREVISION'!$A$1:$KZ$3000,$C13,10+3*MIN(H$3,$D$2-1)))))</f>
        <v/>
      </c>
      <c r="I13" s="121">
        <f>IF(OR($C13="",$B$2="",$D$2=0),0,IF(I$3&lt;0,0,N(INDEX('CURVA PREVISION'!$A$1:$KZ$3000,$C13,10+3*MIN(I$3,$D$2-1)))))</f>
        <v/>
      </c>
      <c r="J13" s="121">
        <f>IF(OR($C13="",$B$2="",$D$2=0),0,IF(J$3&lt;0,0,N(INDEX('CURVA PREVISION'!$A$1:$KZ$3000,$C13,10+3*MIN(J$3,$D$2-1)))))</f>
        <v/>
      </c>
      <c r="K13" s="121">
        <f>IF(OR($C13="",$B$2="",$D$2=0),0,IF(K$3&lt;0,0,N(INDEX('CURVA PREVISION'!$A$1:$KZ$3000,$C13,10+3*MIN(K$3,$D$2-1)))))</f>
        <v/>
      </c>
      <c r="L13" s="121">
        <f>IF(OR($C13="",$B$2="",$D$2=0),0,IF(L$3&lt;0,0,N(INDEX('CURVA PREVISION'!$A$1:$KZ$3000,$C13,10+3*MIN(L$3,$D$2-1)))))</f>
        <v/>
      </c>
      <c r="M13" s="121">
        <f>IF(OR($C13="",$B$2="",$D$2=0),0,IF(M$3&lt;0,0,N(INDEX('CURVA PREVISION'!$A$1:$KZ$3000,$C13,10+3*MIN(M$3,$D$2-1)))))</f>
        <v/>
      </c>
      <c r="N13" s="121">
        <f>IF(OR($C13="",$B$2="",$D$2=0),0,IF(N$3&lt;0,0,N(INDEX('CURVA PREVISION'!$A$1:$KZ$3000,$C13,10+3*MIN(N$3,$D$2-1)))))</f>
        <v/>
      </c>
      <c r="O13" s="121">
        <f>IF(OR($C13="",$B$2="",$D$2=0),0,IF(O$3&lt;0,0,N(INDEX('CURVA PREVISION'!$A$1:$KZ$3000,$C13,10+3*MIN(O$3,$D$2-1)))))</f>
        <v/>
      </c>
      <c r="P13" s="121">
        <f>IF(OR($C13="",$B$2="",$D$2=0),0,IF(P$3&lt;0,0,N(INDEX('CURVA PREVISION'!$A$1:$KZ$3000,$C13,10+3*MIN(P$3,$D$2-1)))))</f>
        <v/>
      </c>
      <c r="Q13" s="121">
        <f>IF(OR($C13="",$B$2="",$D$2=0),0,IF(Q$3&lt;0,0,N(INDEX('CURVA PREVISION'!$A$1:$KZ$3000,$C13,10+3*MIN(Q$3,$D$2-1)))))</f>
        <v/>
      </c>
      <c r="R13" s="121">
        <f>IF(OR($C13="",$B$2="",$D$2=0),0,IF(R$3&lt;0,0,N(INDEX('CURVA PREVISION'!$A$1:$KZ$3000,$C13,10+3*MIN(R$3,$D$2-1)))))</f>
        <v/>
      </c>
      <c r="S13" s="121">
        <f>IF(OR($C13="",$B$2="",$D$2=0),0,IF(S$3&lt;0,0,N(INDEX('CURVA PREVISION'!$A$1:$KZ$3000,$C13,10+3*MIN(S$3,$D$2-1)))))</f>
        <v/>
      </c>
      <c r="T13" s="121">
        <f>IF(OR($C13="",$B$2="",$D$2=0),0,IF(T$3&lt;0,0,N(INDEX('CURVA PREVISION'!$A$1:$KZ$3000,$C13,10+3*MIN(T$3,$D$2-1)))))</f>
        <v/>
      </c>
      <c r="U13" s="121">
        <f>IF(OR($C13="",$B$2="",$D$2=0),0,IF(U$3&lt;0,0,N(INDEX('CURVA PREVISION'!$A$1:$KZ$3000,$C13,10+3*MIN(U$3,$D$2-1)))))</f>
        <v/>
      </c>
      <c r="V13" s="121">
        <f>IF(OR($C13="",$B$2="",$D$2=0),0,IF(V$3&lt;0,0,N(INDEX('CURVA PREVISION'!$A$1:$KZ$3000,$C13,10+3*MIN(V$3,$D$2-1)))))</f>
        <v/>
      </c>
      <c r="W13" s="121">
        <f>IF(OR($C13="",$B$2="",$D$2=0),0,IF(W$3&lt;0,0,N(INDEX('CURVA PREVISION'!$A$1:$KZ$3000,$C13,10+3*MIN(W$3,$D$2-1)))))</f>
        <v/>
      </c>
      <c r="X13" s="121">
        <f>IF(OR($C13="",$B$2="",$D$2=0),0,IF(X$3&lt;0,0,N(INDEX('CURVA PREVISION'!$A$1:$KZ$3000,$C13,10+3*MIN(X$3,$D$2-1)))))</f>
        <v/>
      </c>
      <c r="Y13" s="121">
        <f>IF(OR($C13="",$B$2="",$D$2=0),0,IF(Y$3&lt;0,0,N(INDEX('CURVA PREVISION'!$A$1:$KZ$3000,$C13,10+3*MIN(Y$3,$D$2-1)))))</f>
        <v/>
      </c>
      <c r="Z13" s="121">
        <f>IF(OR($C13="",$B$2="",$D$2=0),0,IF(Z$3&lt;0,0,N(INDEX('CURVA PREVISION'!$A$1:$KZ$3000,$C13,10+3*MIN(Z$3,$D$2-1)))))</f>
        <v/>
      </c>
      <c r="AA13" s="121">
        <f>IF(OR($C13="",$B$2="",$D$2=0),0,IF(AA$3&lt;0,0,N(INDEX('CURVA PREVISION'!$A$1:$KZ$3000,$C13,10+3*MIN(AA$3,$D$2-1)))))</f>
        <v/>
      </c>
      <c r="AB13" s="121">
        <f>IF(OR($C13="",$B$2="",$D$2=0),0,IF(AB$3&lt;0,0,N(INDEX('CURVA PREVISION'!$A$1:$KZ$3000,$C13,10+3*MIN(AB$3,$D$2-1)))))</f>
        <v/>
      </c>
      <c r="AC13" s="121">
        <f>IF(OR($C13="",$B$2="",$D$2=0),0,IF(AC$3&lt;0,0,N(INDEX('CURVA PREVISION'!$A$1:$KZ$3000,$C13,10+3*MIN(AC$3,$D$2-1)))))</f>
        <v/>
      </c>
      <c r="AD13" s="121">
        <f>IF(OR($C13="",$B$2="",$D$2=0),0,IF(AD$3&lt;0,0,N(INDEX('CURVA PREVISION'!$A$1:$KZ$3000,$C13,10+3*MIN(AD$3,$D$2-1)))))</f>
        <v/>
      </c>
      <c r="AE13" s="121">
        <f>IF(OR($C13="",$B$2="",$D$2=0),0,IF(AE$3&lt;0,0,N(INDEX('CURVA PREVISION'!$A$1:$KZ$3000,$C13,10+3*MIN(AE$3,$D$2-1)))))</f>
        <v/>
      </c>
      <c r="AF13" s="121">
        <f>IF(OR($C13="",$B$2="",$D$2=0),0,IF(AF$3&lt;0,0,N(INDEX('CURVA PREVISION'!$A$1:$KZ$3000,$C13,10+3*MIN(AF$3,$D$2-1)))))</f>
        <v/>
      </c>
      <c r="AG13" s="121">
        <f>IF(OR($C13="",$B$2="",$D$2=0),0,IF(AG$3&lt;0,0,N(INDEX('CURVA PREVISION'!$A$1:$KZ$3000,$C13,10+3*MIN(AG$3,$D$2-1)))))</f>
        <v/>
      </c>
      <c r="AH13" s="121">
        <f>IF(OR($C13="",$B$2="",$D$2=0),0,IF(AH$3&lt;0,0,N(INDEX('CURVA PREVISION'!$A$1:$KZ$3000,$C13,10+3*MIN(AH$3,$D$2-1)))))</f>
        <v/>
      </c>
      <c r="AI13" s="121">
        <f>IF(OR($C13="",$B$2="",$D$2=0),0,IF(AI$3&lt;0,0,N(INDEX('CURVA PREVISION'!$A$1:$KZ$3000,$C13,10+3*MIN(AI$3,$D$2-1)))))</f>
        <v/>
      </c>
      <c r="AJ13" s="121">
        <f>IF(OR($C13="",$B$2="",$D$2=0),0,IF(AJ$3&lt;0,0,N(INDEX('CURVA PREVISION'!$A$1:$KZ$3000,$C13,10+3*MIN(AJ$3,$D$2-1)))))</f>
        <v/>
      </c>
      <c r="AK13" s="121">
        <f>IF(OR($C13="",$B$2="",$D$2=0),0,IF(AK$3&lt;0,0,N(INDEX('CURVA PREVISION'!$A$1:$KZ$3000,$C13,10+3*MIN(AK$3,$D$2-1)))))</f>
        <v/>
      </c>
      <c r="AL13" s="121">
        <f>IF(OR($C13="",$B$2="",$D$2=0),0,IF(AL$3&lt;0,0,N(INDEX('CURVA PREVISION'!$A$1:$KZ$3000,$C13,10+3*MIN(AL$3,$D$2-1)))))</f>
        <v/>
      </c>
      <c r="AM13" s="121">
        <f>IF(OR($C13="",$B$2="",$D$2=0),0,IF(AM$3&lt;0,0,N(INDEX('CURVA PREVISION'!$A$1:$KZ$3000,$C13,10+3*MIN(AM$3,$D$2-1)))))</f>
        <v/>
      </c>
      <c r="AN13" s="121">
        <f>IF(OR($C13="",$B$2="",$D$2=0),0,IF(AN$3&lt;0,0,N(INDEX('CURVA PREVISION'!$A$1:$KZ$3000,$C13,10+3*MIN(AN$3,$D$2-1)))))</f>
        <v/>
      </c>
      <c r="AO13" s="121">
        <f>IF(OR($C13="",$B$2="",$D$2=0),0,IF(AO$3&lt;0,0,N(INDEX('CURVA PREVISION'!$A$1:$KZ$3000,$C13,10+3*MIN(AO$3,$D$2-1)))))</f>
        <v/>
      </c>
      <c r="AP13" s="121">
        <f>IF(OR($C13="",$B$2="",$D$2=0),0,IF(AP$3&lt;0,0,N(INDEX('CURVA PREVISION'!$A$1:$KZ$3000,$C13,10+3*MIN(AP$3,$D$2-1)))))</f>
        <v/>
      </c>
      <c r="AQ13" s="121">
        <f>IF(OR($C13="",$B$2="",$D$2=0),0,IF(AQ$3&lt;0,0,N(INDEX('CURVA PREVISION'!$A$1:$KZ$3000,$C13,10+3*MIN(AQ$3,$D$2-1)))))</f>
        <v/>
      </c>
      <c r="AR13" s="121">
        <f>IF(OR($C13="",$B$2="",$D$2=0),0,IF(AR$3&lt;0,0,N(INDEX('CURVA PREVISION'!$A$1:$KZ$3000,$C13,10+3*MIN(AR$3,$D$2-1)))))</f>
        <v/>
      </c>
      <c r="AS13" s="121">
        <f>IF(OR($C13="",$B$2="",$D$2=0),0,IF(AS$3&lt;0,0,N(INDEX('CURVA PREVISION'!$A$1:$KZ$3000,$C13,10+3*MIN(AS$3,$D$2-1)))))</f>
        <v/>
      </c>
      <c r="AT13" s="121">
        <f>IF(OR($C13="",$B$2="",$D$2=0),0,IF(AT$3&lt;0,0,N(INDEX('CURVA PREVISION'!$A$1:$KZ$3000,$C13,10+3*MIN(AT$3,$D$2-1)))))</f>
        <v/>
      </c>
      <c r="AU13" s="121">
        <f>IF(OR($C13="",$B$2="",$D$2=0),0,IF(AU$3&lt;0,0,N(INDEX('CURVA PREVISION'!$A$1:$KZ$3000,$C13,10+3*MIN(AU$3,$D$2-1)))))</f>
        <v/>
      </c>
      <c r="AV13" s="121">
        <f>IF(OR($C13="",$B$2="",$D$2=0),0,IF(AV$3&lt;0,0,N(INDEX('CURVA PREVISION'!$A$1:$KZ$3000,$C13,10+3*MIN(AV$3,$D$2-1)))))</f>
        <v/>
      </c>
      <c r="AW13" s="121">
        <f>IF(OR($C13="",$B$2="",$D$2=0),0,IF(AW$3&lt;0,0,N(INDEX('CURVA PREVISION'!$A$1:$KZ$3000,$C13,10+3*MIN(AW$3,$D$2-1)))))</f>
        <v/>
      </c>
      <c r="AX13" s="121">
        <f>IF(OR($C13="",$B$2="",$D$2=0),0,IF(AX$3&lt;0,0,N(INDEX('CURVA PREVISION'!$A$1:$KZ$3000,$C13,10+3*MIN(AX$3,$D$2-1)))))</f>
        <v/>
      </c>
      <c r="AY13" s="121">
        <f>IF(OR($C13="",$B$2="",$D$2=0),0,IF(AY$3&lt;0,0,N(INDEX('CURVA PREVISION'!$A$1:$KZ$3000,$C13,10+3*MIN(AY$3,$D$2-1)))))</f>
        <v/>
      </c>
      <c r="AZ13" s="121">
        <f>IF(OR($C13="",$B$2="",$D$2=0),0,IF(AZ$3&lt;0,0,N(INDEX('CURVA PREVISION'!$A$1:$KZ$3000,$C13,10+3*MIN(AZ$3,$D$2-1)))))</f>
        <v/>
      </c>
      <c r="BA13" s="121">
        <f>IF(OR($C13="",$B$2="",$D$2=0),0,IF(BA$3&lt;0,0,N(INDEX('CURVA PREVISION'!$A$1:$KZ$3000,$C13,10+3*MIN(BA$3,$D$2-1)))))</f>
        <v/>
      </c>
      <c r="BB13" s="121">
        <f>IF(OR($C13="",$B$2="",$D$2=0),0,IF(BB$3&lt;0,0,N(INDEX('CURVA PREVISION'!$A$1:$KZ$3000,$C13,10+3*MIN(BB$3,$D$2-1)))))</f>
        <v/>
      </c>
      <c r="BC13" s="121">
        <f>IF(OR($C13="",$B$2="",$D$2=0),0,IF(BC$3&lt;0,0,N(INDEX('CURVA PREVISION'!$A$1:$KZ$3000,$C13,10+3*MIN(BC$3,$D$2-1)))))</f>
        <v/>
      </c>
      <c r="BD13" s="121">
        <f>IF(OR($C13="",$B$2="",$D$2=0),0,IF(BD$3&lt;0,0,N(INDEX('CURVA PREVISION'!$A$1:$KZ$3000,$C13,10+3*MIN(BD$3,$D$2-1)))))</f>
        <v/>
      </c>
      <c r="BE13" s="121">
        <f>IF(OR($C13="",$B$2="",$D$2=0),0,IF(BE$3&lt;0,0,N(INDEX('CURVA PREVISION'!$A$1:$KZ$3000,$C13,10+3*MIN(BE$3,$D$2-1)))))</f>
        <v/>
      </c>
      <c r="BF13" s="121">
        <f>IF(OR($C13="",$B$2="",$D$2=0),0,IF(BF$3&lt;0,0,N(INDEX('CURVA PREVISION'!$A$1:$KZ$3000,$C13,10+3*MIN(BF$3,$D$2-1)))))</f>
        <v/>
      </c>
      <c r="BG13" s="121">
        <f>IF(OR($C13="",$B$2="",$D$2=0),0,IF(BG$3&lt;0,0,N(INDEX('CURVA PREVISION'!$A$1:$KZ$3000,$C13,10+3*MIN(BG$3,$D$2-1)))))</f>
        <v/>
      </c>
      <c r="BH13" s="121">
        <f>IF(OR($C13="",$B$2="",$D$2=0),0,IF(BH$3&lt;0,0,N(INDEX('CURVA PREVISION'!$A$1:$KZ$3000,$C13,10+3*MIN(BH$3,$D$2-1)))))</f>
        <v/>
      </c>
      <c r="BI13" s="121">
        <f>IF(OR($C13="",$B$2="",$D$2=0),0,IF(BI$3&lt;0,0,N(INDEX('CURVA PREVISION'!$A$1:$KZ$3000,$C13,10+3*MIN(BI$3,$D$2-1)))))</f>
        <v/>
      </c>
      <c r="BJ13" s="121">
        <f>IF(OR($C13="",$B$2="",$D$2=0),0,IF(BJ$3&lt;0,0,N(INDEX('CURVA PREVISION'!$A$1:$KZ$3000,$C13,10+3*MIN(BJ$3,$D$2-1)))))</f>
        <v/>
      </c>
      <c r="BK13" s="121">
        <f>IF(OR($C13="",$B$2="",$D$2=0),0,IF(BK$3&lt;0,0,N(INDEX('CURVA PREVISION'!$A$1:$KZ$3000,$C13,10+3*MIN(BK$3,$D$2-1)))))</f>
        <v/>
      </c>
      <c r="BL13" s="121">
        <f>IF(OR($C13="",$B$2="",$D$2=0),0,IF(BL$3&lt;0,0,N(INDEX('CURVA PREVISION'!$A$1:$KZ$3000,$C13,10+3*MIN(BL$3,$D$2-1)))))</f>
        <v/>
      </c>
      <c r="BM13" s="121">
        <f>IF(OR($C13="",$B$2="",$D$2=0),0,IF(BM$3&lt;0,0,N(INDEX('CURVA PREVISION'!$A$1:$KZ$3000,$C13,10+3*MIN(BM$3,$D$2-1)))))</f>
        <v/>
      </c>
      <c r="BN13" s="121">
        <f>IF(OR($C13="",$B$2="",$D$2=0),0,IF(BN$3&lt;0,0,N(INDEX('CURVA PREVISION'!$A$1:$KZ$3000,$C13,10+3*MIN(BN$3,$D$2-1)))))</f>
        <v/>
      </c>
      <c r="BO13" s="121">
        <f>IF(OR($C13="",$B$2="",$D$2=0),0,IF(BO$3&lt;0,0,N(INDEX('CURVA PREVISION'!$A$1:$KZ$3000,$C13,10+3*MIN(BO$3,$D$2-1)))))</f>
        <v/>
      </c>
      <c r="BP13" s="121">
        <f>IF(OR($C13="",$B$2="",$D$2=0),0,IF(BP$3&lt;0,0,N(INDEX('CURVA PREVISION'!$A$1:$KZ$3000,$C13,10+3*MIN(BP$3,$D$2-1)))))</f>
        <v/>
      </c>
      <c r="BQ13" s="121">
        <f>IF(OR($C13="",$B$2="",$D$2=0),0,IF(BQ$3&lt;0,0,N(INDEX('CURVA PREVISION'!$A$1:$KZ$3000,$C13,10+3*MIN(BQ$3,$D$2-1)))))</f>
        <v/>
      </c>
      <c r="BR13" s="121">
        <f>IF(OR($C13="",$B$2="",$D$2=0),0,IF(BR$3&lt;0,0,N(INDEX('CURVA PREVISION'!$A$1:$KZ$3000,$C13,10+3*MIN(BR$3,$D$2-1)))))</f>
        <v/>
      </c>
      <c r="BS13" s="121">
        <f>IF(OR($C13="",$B$2="",$D$2=0),0,IF(BS$3&lt;0,0,N(INDEX('CURVA PREVISION'!$A$1:$KZ$3000,$C13,10+3*MIN(BS$3,$D$2-1)))))</f>
        <v/>
      </c>
      <c r="BT13" s="121">
        <f>IF(OR($C13="",$B$2="",$D$2=0),0,IF(BT$3&lt;0,0,N(INDEX('CURVA PREVISION'!$A$1:$KZ$3000,$C13,10+3*MIN(BT$3,$D$2-1)))))</f>
        <v/>
      </c>
      <c r="BU13" s="121">
        <f>IF(OR($C13="",$B$2="",$D$2=0),0,IF(BU$3&lt;0,0,N(INDEX('CURVA PREVISION'!$A$1:$KZ$3000,$C13,10+3*MIN(BU$3,$D$2-1)))))</f>
        <v/>
      </c>
      <c r="BV13" s="121">
        <f>IF(OR($C13="",$B$2="",$D$2=0),0,IF(BV$3&lt;0,0,N(INDEX('CURVA PREVISION'!$A$1:$KZ$3000,$C13,10+3*MIN(BV$3,$D$2-1)))))</f>
        <v/>
      </c>
      <c r="BW13" s="121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8">
        <f>IFERROR(MATCH(A14,'CURVA PREVISION'!$B$1:$B$3000,0),"")</f>
        <v/>
      </c>
      <c r="D14" s="121">
        <f>IF(OR($C14="",$B$2="",$D$2=0),0,IF(D$3&lt;0,0,N(INDEX('CURVA PREVISION'!$A$1:$KZ$3000,$C14,10+3*MIN(D$3,$D$2-1)))))</f>
        <v/>
      </c>
      <c r="E14" s="121">
        <f>IF(OR($C14="",$B$2="",$D$2=0),0,IF(E$3&lt;0,0,N(INDEX('CURVA PREVISION'!$A$1:$KZ$3000,$C14,10+3*MIN(E$3,$D$2-1)))))</f>
        <v/>
      </c>
      <c r="F14" s="121">
        <f>IF(OR($C14="",$B$2="",$D$2=0),0,IF(F$3&lt;0,0,N(INDEX('CURVA PREVISION'!$A$1:$KZ$3000,$C14,10+3*MIN(F$3,$D$2-1)))))</f>
        <v/>
      </c>
      <c r="G14" s="121">
        <f>IF(OR($C14="",$B$2="",$D$2=0),0,IF(G$3&lt;0,0,N(INDEX('CURVA PREVISION'!$A$1:$KZ$3000,$C14,10+3*MIN(G$3,$D$2-1)))))</f>
        <v/>
      </c>
      <c r="H14" s="121">
        <f>IF(OR($C14="",$B$2="",$D$2=0),0,IF(H$3&lt;0,0,N(INDEX('CURVA PREVISION'!$A$1:$KZ$3000,$C14,10+3*MIN(H$3,$D$2-1)))))</f>
        <v/>
      </c>
      <c r="I14" s="121">
        <f>IF(OR($C14="",$B$2="",$D$2=0),0,IF(I$3&lt;0,0,N(INDEX('CURVA PREVISION'!$A$1:$KZ$3000,$C14,10+3*MIN(I$3,$D$2-1)))))</f>
        <v/>
      </c>
      <c r="J14" s="121">
        <f>IF(OR($C14="",$B$2="",$D$2=0),0,IF(J$3&lt;0,0,N(INDEX('CURVA PREVISION'!$A$1:$KZ$3000,$C14,10+3*MIN(J$3,$D$2-1)))))</f>
        <v/>
      </c>
      <c r="K14" s="121">
        <f>IF(OR($C14="",$B$2="",$D$2=0),0,IF(K$3&lt;0,0,N(INDEX('CURVA PREVISION'!$A$1:$KZ$3000,$C14,10+3*MIN(K$3,$D$2-1)))))</f>
        <v/>
      </c>
      <c r="L14" s="121">
        <f>IF(OR($C14="",$B$2="",$D$2=0),0,IF(L$3&lt;0,0,N(INDEX('CURVA PREVISION'!$A$1:$KZ$3000,$C14,10+3*MIN(L$3,$D$2-1)))))</f>
        <v/>
      </c>
      <c r="M14" s="121">
        <f>IF(OR($C14="",$B$2="",$D$2=0),0,IF(M$3&lt;0,0,N(INDEX('CURVA PREVISION'!$A$1:$KZ$3000,$C14,10+3*MIN(M$3,$D$2-1)))))</f>
        <v/>
      </c>
      <c r="N14" s="121">
        <f>IF(OR($C14="",$B$2="",$D$2=0),0,IF(N$3&lt;0,0,N(INDEX('CURVA PREVISION'!$A$1:$KZ$3000,$C14,10+3*MIN(N$3,$D$2-1)))))</f>
        <v/>
      </c>
      <c r="O14" s="121">
        <f>IF(OR($C14="",$B$2="",$D$2=0),0,IF(O$3&lt;0,0,N(INDEX('CURVA PREVISION'!$A$1:$KZ$3000,$C14,10+3*MIN(O$3,$D$2-1)))))</f>
        <v/>
      </c>
      <c r="P14" s="121">
        <f>IF(OR($C14="",$B$2="",$D$2=0),0,IF(P$3&lt;0,0,N(INDEX('CURVA PREVISION'!$A$1:$KZ$3000,$C14,10+3*MIN(P$3,$D$2-1)))))</f>
        <v/>
      </c>
      <c r="Q14" s="121">
        <f>IF(OR($C14="",$B$2="",$D$2=0),0,IF(Q$3&lt;0,0,N(INDEX('CURVA PREVISION'!$A$1:$KZ$3000,$C14,10+3*MIN(Q$3,$D$2-1)))))</f>
        <v/>
      </c>
      <c r="R14" s="121">
        <f>IF(OR($C14="",$B$2="",$D$2=0),0,IF(R$3&lt;0,0,N(INDEX('CURVA PREVISION'!$A$1:$KZ$3000,$C14,10+3*MIN(R$3,$D$2-1)))))</f>
        <v/>
      </c>
      <c r="S14" s="121">
        <f>IF(OR($C14="",$B$2="",$D$2=0),0,IF(S$3&lt;0,0,N(INDEX('CURVA PREVISION'!$A$1:$KZ$3000,$C14,10+3*MIN(S$3,$D$2-1)))))</f>
        <v/>
      </c>
      <c r="T14" s="121">
        <f>IF(OR($C14="",$B$2="",$D$2=0),0,IF(T$3&lt;0,0,N(INDEX('CURVA PREVISION'!$A$1:$KZ$3000,$C14,10+3*MIN(T$3,$D$2-1)))))</f>
        <v/>
      </c>
      <c r="U14" s="121">
        <f>IF(OR($C14="",$B$2="",$D$2=0),0,IF(U$3&lt;0,0,N(INDEX('CURVA PREVISION'!$A$1:$KZ$3000,$C14,10+3*MIN(U$3,$D$2-1)))))</f>
        <v/>
      </c>
      <c r="V14" s="121">
        <f>IF(OR($C14="",$B$2="",$D$2=0),0,IF(V$3&lt;0,0,N(INDEX('CURVA PREVISION'!$A$1:$KZ$3000,$C14,10+3*MIN(V$3,$D$2-1)))))</f>
        <v/>
      </c>
      <c r="W14" s="121">
        <f>IF(OR($C14="",$B$2="",$D$2=0),0,IF(W$3&lt;0,0,N(INDEX('CURVA PREVISION'!$A$1:$KZ$3000,$C14,10+3*MIN(W$3,$D$2-1)))))</f>
        <v/>
      </c>
      <c r="X14" s="121">
        <f>IF(OR($C14="",$B$2="",$D$2=0),0,IF(X$3&lt;0,0,N(INDEX('CURVA PREVISION'!$A$1:$KZ$3000,$C14,10+3*MIN(X$3,$D$2-1)))))</f>
        <v/>
      </c>
      <c r="Y14" s="121">
        <f>IF(OR($C14="",$B$2="",$D$2=0),0,IF(Y$3&lt;0,0,N(INDEX('CURVA PREVISION'!$A$1:$KZ$3000,$C14,10+3*MIN(Y$3,$D$2-1)))))</f>
        <v/>
      </c>
      <c r="Z14" s="121">
        <f>IF(OR($C14="",$B$2="",$D$2=0),0,IF(Z$3&lt;0,0,N(INDEX('CURVA PREVISION'!$A$1:$KZ$3000,$C14,10+3*MIN(Z$3,$D$2-1)))))</f>
        <v/>
      </c>
      <c r="AA14" s="121">
        <f>IF(OR($C14="",$B$2="",$D$2=0),0,IF(AA$3&lt;0,0,N(INDEX('CURVA PREVISION'!$A$1:$KZ$3000,$C14,10+3*MIN(AA$3,$D$2-1)))))</f>
        <v/>
      </c>
      <c r="AB14" s="121">
        <f>IF(OR($C14="",$B$2="",$D$2=0),0,IF(AB$3&lt;0,0,N(INDEX('CURVA PREVISION'!$A$1:$KZ$3000,$C14,10+3*MIN(AB$3,$D$2-1)))))</f>
        <v/>
      </c>
      <c r="AC14" s="121">
        <f>IF(OR($C14="",$B$2="",$D$2=0),0,IF(AC$3&lt;0,0,N(INDEX('CURVA PREVISION'!$A$1:$KZ$3000,$C14,10+3*MIN(AC$3,$D$2-1)))))</f>
        <v/>
      </c>
      <c r="AD14" s="121">
        <f>IF(OR($C14="",$B$2="",$D$2=0),0,IF(AD$3&lt;0,0,N(INDEX('CURVA PREVISION'!$A$1:$KZ$3000,$C14,10+3*MIN(AD$3,$D$2-1)))))</f>
        <v/>
      </c>
      <c r="AE14" s="121">
        <f>IF(OR($C14="",$B$2="",$D$2=0),0,IF(AE$3&lt;0,0,N(INDEX('CURVA PREVISION'!$A$1:$KZ$3000,$C14,10+3*MIN(AE$3,$D$2-1)))))</f>
        <v/>
      </c>
      <c r="AF14" s="121">
        <f>IF(OR($C14="",$B$2="",$D$2=0),0,IF(AF$3&lt;0,0,N(INDEX('CURVA PREVISION'!$A$1:$KZ$3000,$C14,10+3*MIN(AF$3,$D$2-1)))))</f>
        <v/>
      </c>
      <c r="AG14" s="121">
        <f>IF(OR($C14="",$B$2="",$D$2=0),0,IF(AG$3&lt;0,0,N(INDEX('CURVA PREVISION'!$A$1:$KZ$3000,$C14,10+3*MIN(AG$3,$D$2-1)))))</f>
        <v/>
      </c>
      <c r="AH14" s="121">
        <f>IF(OR($C14="",$B$2="",$D$2=0),0,IF(AH$3&lt;0,0,N(INDEX('CURVA PREVISION'!$A$1:$KZ$3000,$C14,10+3*MIN(AH$3,$D$2-1)))))</f>
        <v/>
      </c>
      <c r="AI14" s="121">
        <f>IF(OR($C14="",$B$2="",$D$2=0),0,IF(AI$3&lt;0,0,N(INDEX('CURVA PREVISION'!$A$1:$KZ$3000,$C14,10+3*MIN(AI$3,$D$2-1)))))</f>
        <v/>
      </c>
      <c r="AJ14" s="121">
        <f>IF(OR($C14="",$B$2="",$D$2=0),0,IF(AJ$3&lt;0,0,N(INDEX('CURVA PREVISION'!$A$1:$KZ$3000,$C14,10+3*MIN(AJ$3,$D$2-1)))))</f>
        <v/>
      </c>
      <c r="AK14" s="121">
        <f>IF(OR($C14="",$B$2="",$D$2=0),0,IF(AK$3&lt;0,0,N(INDEX('CURVA PREVISION'!$A$1:$KZ$3000,$C14,10+3*MIN(AK$3,$D$2-1)))))</f>
        <v/>
      </c>
      <c r="AL14" s="121">
        <f>IF(OR($C14="",$B$2="",$D$2=0),0,IF(AL$3&lt;0,0,N(INDEX('CURVA PREVISION'!$A$1:$KZ$3000,$C14,10+3*MIN(AL$3,$D$2-1)))))</f>
        <v/>
      </c>
      <c r="AM14" s="121">
        <f>IF(OR($C14="",$B$2="",$D$2=0),0,IF(AM$3&lt;0,0,N(INDEX('CURVA PREVISION'!$A$1:$KZ$3000,$C14,10+3*MIN(AM$3,$D$2-1)))))</f>
        <v/>
      </c>
      <c r="AN14" s="121">
        <f>IF(OR($C14="",$B$2="",$D$2=0),0,IF(AN$3&lt;0,0,N(INDEX('CURVA PREVISION'!$A$1:$KZ$3000,$C14,10+3*MIN(AN$3,$D$2-1)))))</f>
        <v/>
      </c>
      <c r="AO14" s="121">
        <f>IF(OR($C14="",$B$2="",$D$2=0),0,IF(AO$3&lt;0,0,N(INDEX('CURVA PREVISION'!$A$1:$KZ$3000,$C14,10+3*MIN(AO$3,$D$2-1)))))</f>
        <v/>
      </c>
      <c r="AP14" s="121">
        <f>IF(OR($C14="",$B$2="",$D$2=0),0,IF(AP$3&lt;0,0,N(INDEX('CURVA PREVISION'!$A$1:$KZ$3000,$C14,10+3*MIN(AP$3,$D$2-1)))))</f>
        <v/>
      </c>
      <c r="AQ14" s="121">
        <f>IF(OR($C14="",$B$2="",$D$2=0),0,IF(AQ$3&lt;0,0,N(INDEX('CURVA PREVISION'!$A$1:$KZ$3000,$C14,10+3*MIN(AQ$3,$D$2-1)))))</f>
        <v/>
      </c>
      <c r="AR14" s="121">
        <f>IF(OR($C14="",$B$2="",$D$2=0),0,IF(AR$3&lt;0,0,N(INDEX('CURVA PREVISION'!$A$1:$KZ$3000,$C14,10+3*MIN(AR$3,$D$2-1)))))</f>
        <v/>
      </c>
      <c r="AS14" s="121">
        <f>IF(OR($C14="",$B$2="",$D$2=0),0,IF(AS$3&lt;0,0,N(INDEX('CURVA PREVISION'!$A$1:$KZ$3000,$C14,10+3*MIN(AS$3,$D$2-1)))))</f>
        <v/>
      </c>
      <c r="AT14" s="121">
        <f>IF(OR($C14="",$B$2="",$D$2=0),0,IF(AT$3&lt;0,0,N(INDEX('CURVA PREVISION'!$A$1:$KZ$3000,$C14,10+3*MIN(AT$3,$D$2-1)))))</f>
        <v/>
      </c>
      <c r="AU14" s="121">
        <f>IF(OR($C14="",$B$2="",$D$2=0),0,IF(AU$3&lt;0,0,N(INDEX('CURVA PREVISION'!$A$1:$KZ$3000,$C14,10+3*MIN(AU$3,$D$2-1)))))</f>
        <v/>
      </c>
      <c r="AV14" s="121">
        <f>IF(OR($C14="",$B$2="",$D$2=0),0,IF(AV$3&lt;0,0,N(INDEX('CURVA PREVISION'!$A$1:$KZ$3000,$C14,10+3*MIN(AV$3,$D$2-1)))))</f>
        <v/>
      </c>
      <c r="AW14" s="121">
        <f>IF(OR($C14="",$B$2="",$D$2=0),0,IF(AW$3&lt;0,0,N(INDEX('CURVA PREVISION'!$A$1:$KZ$3000,$C14,10+3*MIN(AW$3,$D$2-1)))))</f>
        <v/>
      </c>
      <c r="AX14" s="121">
        <f>IF(OR($C14="",$B$2="",$D$2=0),0,IF(AX$3&lt;0,0,N(INDEX('CURVA PREVISION'!$A$1:$KZ$3000,$C14,10+3*MIN(AX$3,$D$2-1)))))</f>
        <v/>
      </c>
      <c r="AY14" s="121">
        <f>IF(OR($C14="",$B$2="",$D$2=0),0,IF(AY$3&lt;0,0,N(INDEX('CURVA PREVISION'!$A$1:$KZ$3000,$C14,10+3*MIN(AY$3,$D$2-1)))))</f>
        <v/>
      </c>
      <c r="AZ14" s="121">
        <f>IF(OR($C14="",$B$2="",$D$2=0),0,IF(AZ$3&lt;0,0,N(INDEX('CURVA PREVISION'!$A$1:$KZ$3000,$C14,10+3*MIN(AZ$3,$D$2-1)))))</f>
        <v/>
      </c>
      <c r="BA14" s="121">
        <f>IF(OR($C14="",$B$2="",$D$2=0),0,IF(BA$3&lt;0,0,N(INDEX('CURVA PREVISION'!$A$1:$KZ$3000,$C14,10+3*MIN(BA$3,$D$2-1)))))</f>
        <v/>
      </c>
      <c r="BB14" s="121">
        <f>IF(OR($C14="",$B$2="",$D$2=0),0,IF(BB$3&lt;0,0,N(INDEX('CURVA PREVISION'!$A$1:$KZ$3000,$C14,10+3*MIN(BB$3,$D$2-1)))))</f>
        <v/>
      </c>
      <c r="BC14" s="121">
        <f>IF(OR($C14="",$B$2="",$D$2=0),0,IF(BC$3&lt;0,0,N(INDEX('CURVA PREVISION'!$A$1:$KZ$3000,$C14,10+3*MIN(BC$3,$D$2-1)))))</f>
        <v/>
      </c>
      <c r="BD14" s="121">
        <f>IF(OR($C14="",$B$2="",$D$2=0),0,IF(BD$3&lt;0,0,N(INDEX('CURVA PREVISION'!$A$1:$KZ$3000,$C14,10+3*MIN(BD$3,$D$2-1)))))</f>
        <v/>
      </c>
      <c r="BE14" s="121">
        <f>IF(OR($C14="",$B$2="",$D$2=0),0,IF(BE$3&lt;0,0,N(INDEX('CURVA PREVISION'!$A$1:$KZ$3000,$C14,10+3*MIN(BE$3,$D$2-1)))))</f>
        <v/>
      </c>
      <c r="BF14" s="121">
        <f>IF(OR($C14="",$B$2="",$D$2=0),0,IF(BF$3&lt;0,0,N(INDEX('CURVA PREVISION'!$A$1:$KZ$3000,$C14,10+3*MIN(BF$3,$D$2-1)))))</f>
        <v/>
      </c>
      <c r="BG14" s="121">
        <f>IF(OR($C14="",$B$2="",$D$2=0),0,IF(BG$3&lt;0,0,N(INDEX('CURVA PREVISION'!$A$1:$KZ$3000,$C14,10+3*MIN(BG$3,$D$2-1)))))</f>
        <v/>
      </c>
      <c r="BH14" s="121">
        <f>IF(OR($C14="",$B$2="",$D$2=0),0,IF(BH$3&lt;0,0,N(INDEX('CURVA PREVISION'!$A$1:$KZ$3000,$C14,10+3*MIN(BH$3,$D$2-1)))))</f>
        <v/>
      </c>
      <c r="BI14" s="121">
        <f>IF(OR($C14="",$B$2="",$D$2=0),0,IF(BI$3&lt;0,0,N(INDEX('CURVA PREVISION'!$A$1:$KZ$3000,$C14,10+3*MIN(BI$3,$D$2-1)))))</f>
        <v/>
      </c>
      <c r="BJ14" s="121">
        <f>IF(OR($C14="",$B$2="",$D$2=0),0,IF(BJ$3&lt;0,0,N(INDEX('CURVA PREVISION'!$A$1:$KZ$3000,$C14,10+3*MIN(BJ$3,$D$2-1)))))</f>
        <v/>
      </c>
      <c r="BK14" s="121">
        <f>IF(OR($C14="",$B$2="",$D$2=0),0,IF(BK$3&lt;0,0,N(INDEX('CURVA PREVISION'!$A$1:$KZ$3000,$C14,10+3*MIN(BK$3,$D$2-1)))))</f>
        <v/>
      </c>
      <c r="BL14" s="121">
        <f>IF(OR($C14="",$B$2="",$D$2=0),0,IF(BL$3&lt;0,0,N(INDEX('CURVA PREVISION'!$A$1:$KZ$3000,$C14,10+3*MIN(BL$3,$D$2-1)))))</f>
        <v/>
      </c>
      <c r="BM14" s="121">
        <f>IF(OR($C14="",$B$2="",$D$2=0),0,IF(BM$3&lt;0,0,N(INDEX('CURVA PREVISION'!$A$1:$KZ$3000,$C14,10+3*MIN(BM$3,$D$2-1)))))</f>
        <v/>
      </c>
      <c r="BN14" s="121">
        <f>IF(OR($C14="",$B$2="",$D$2=0),0,IF(BN$3&lt;0,0,N(INDEX('CURVA PREVISION'!$A$1:$KZ$3000,$C14,10+3*MIN(BN$3,$D$2-1)))))</f>
        <v/>
      </c>
      <c r="BO14" s="121">
        <f>IF(OR($C14="",$B$2="",$D$2=0),0,IF(BO$3&lt;0,0,N(INDEX('CURVA PREVISION'!$A$1:$KZ$3000,$C14,10+3*MIN(BO$3,$D$2-1)))))</f>
        <v/>
      </c>
      <c r="BP14" s="121">
        <f>IF(OR($C14="",$B$2="",$D$2=0),0,IF(BP$3&lt;0,0,N(INDEX('CURVA PREVISION'!$A$1:$KZ$3000,$C14,10+3*MIN(BP$3,$D$2-1)))))</f>
        <v/>
      </c>
      <c r="BQ14" s="121">
        <f>IF(OR($C14="",$B$2="",$D$2=0),0,IF(BQ$3&lt;0,0,N(INDEX('CURVA PREVISION'!$A$1:$KZ$3000,$C14,10+3*MIN(BQ$3,$D$2-1)))))</f>
        <v/>
      </c>
      <c r="BR14" s="121">
        <f>IF(OR($C14="",$B$2="",$D$2=0),0,IF(BR$3&lt;0,0,N(INDEX('CURVA PREVISION'!$A$1:$KZ$3000,$C14,10+3*MIN(BR$3,$D$2-1)))))</f>
        <v/>
      </c>
      <c r="BS14" s="121">
        <f>IF(OR($C14="",$B$2="",$D$2=0),0,IF(BS$3&lt;0,0,N(INDEX('CURVA PREVISION'!$A$1:$KZ$3000,$C14,10+3*MIN(BS$3,$D$2-1)))))</f>
        <v/>
      </c>
      <c r="BT14" s="121">
        <f>IF(OR($C14="",$B$2="",$D$2=0),0,IF(BT$3&lt;0,0,N(INDEX('CURVA PREVISION'!$A$1:$KZ$3000,$C14,10+3*MIN(BT$3,$D$2-1)))))</f>
        <v/>
      </c>
      <c r="BU14" s="121">
        <f>IF(OR($C14="",$B$2="",$D$2=0),0,IF(BU$3&lt;0,0,N(INDEX('CURVA PREVISION'!$A$1:$KZ$3000,$C14,10+3*MIN(BU$3,$D$2-1)))))</f>
        <v/>
      </c>
      <c r="BV14" s="121">
        <f>IF(OR($C14="",$B$2="",$D$2=0),0,IF(BV$3&lt;0,0,N(INDEX('CURVA PREVISION'!$A$1:$KZ$3000,$C14,10+3*MIN(BV$3,$D$2-1)))))</f>
        <v/>
      </c>
      <c r="BW14" s="121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8">
        <f>IFERROR(MATCH(A15,'CURVA PREVISION'!$B$1:$B$3000,0),"")</f>
        <v/>
      </c>
      <c r="D15" s="121">
        <f>IF(OR($C15="",$B$2="",$D$2=0),0,IF(D$3&lt;0,0,N(INDEX('CURVA PREVISION'!$A$1:$KZ$3000,$C15,10+3*MIN(D$3,$D$2-1)))))</f>
        <v/>
      </c>
      <c r="E15" s="121">
        <f>IF(OR($C15="",$B$2="",$D$2=0),0,IF(E$3&lt;0,0,N(INDEX('CURVA PREVISION'!$A$1:$KZ$3000,$C15,10+3*MIN(E$3,$D$2-1)))))</f>
        <v/>
      </c>
      <c r="F15" s="121">
        <f>IF(OR($C15="",$B$2="",$D$2=0),0,IF(F$3&lt;0,0,N(INDEX('CURVA PREVISION'!$A$1:$KZ$3000,$C15,10+3*MIN(F$3,$D$2-1)))))</f>
        <v/>
      </c>
      <c r="G15" s="121">
        <f>IF(OR($C15="",$B$2="",$D$2=0),0,IF(G$3&lt;0,0,N(INDEX('CURVA PREVISION'!$A$1:$KZ$3000,$C15,10+3*MIN(G$3,$D$2-1)))))</f>
        <v/>
      </c>
      <c r="H15" s="121">
        <f>IF(OR($C15="",$B$2="",$D$2=0),0,IF(H$3&lt;0,0,N(INDEX('CURVA PREVISION'!$A$1:$KZ$3000,$C15,10+3*MIN(H$3,$D$2-1)))))</f>
        <v/>
      </c>
      <c r="I15" s="121">
        <f>IF(OR($C15="",$B$2="",$D$2=0),0,IF(I$3&lt;0,0,N(INDEX('CURVA PREVISION'!$A$1:$KZ$3000,$C15,10+3*MIN(I$3,$D$2-1)))))</f>
        <v/>
      </c>
      <c r="J15" s="121">
        <f>IF(OR($C15="",$B$2="",$D$2=0),0,IF(J$3&lt;0,0,N(INDEX('CURVA PREVISION'!$A$1:$KZ$3000,$C15,10+3*MIN(J$3,$D$2-1)))))</f>
        <v/>
      </c>
      <c r="K15" s="121">
        <f>IF(OR($C15="",$B$2="",$D$2=0),0,IF(K$3&lt;0,0,N(INDEX('CURVA PREVISION'!$A$1:$KZ$3000,$C15,10+3*MIN(K$3,$D$2-1)))))</f>
        <v/>
      </c>
      <c r="L15" s="121">
        <f>IF(OR($C15="",$B$2="",$D$2=0),0,IF(L$3&lt;0,0,N(INDEX('CURVA PREVISION'!$A$1:$KZ$3000,$C15,10+3*MIN(L$3,$D$2-1)))))</f>
        <v/>
      </c>
      <c r="M15" s="121">
        <f>IF(OR($C15="",$B$2="",$D$2=0),0,IF(M$3&lt;0,0,N(INDEX('CURVA PREVISION'!$A$1:$KZ$3000,$C15,10+3*MIN(M$3,$D$2-1)))))</f>
        <v/>
      </c>
      <c r="N15" s="121">
        <f>IF(OR($C15="",$B$2="",$D$2=0),0,IF(N$3&lt;0,0,N(INDEX('CURVA PREVISION'!$A$1:$KZ$3000,$C15,10+3*MIN(N$3,$D$2-1)))))</f>
        <v/>
      </c>
      <c r="O15" s="121">
        <f>IF(OR($C15="",$B$2="",$D$2=0),0,IF(O$3&lt;0,0,N(INDEX('CURVA PREVISION'!$A$1:$KZ$3000,$C15,10+3*MIN(O$3,$D$2-1)))))</f>
        <v/>
      </c>
      <c r="P15" s="121">
        <f>IF(OR($C15="",$B$2="",$D$2=0),0,IF(P$3&lt;0,0,N(INDEX('CURVA PREVISION'!$A$1:$KZ$3000,$C15,10+3*MIN(P$3,$D$2-1)))))</f>
        <v/>
      </c>
      <c r="Q15" s="121">
        <f>IF(OR($C15="",$B$2="",$D$2=0),0,IF(Q$3&lt;0,0,N(INDEX('CURVA PREVISION'!$A$1:$KZ$3000,$C15,10+3*MIN(Q$3,$D$2-1)))))</f>
        <v/>
      </c>
      <c r="R15" s="121">
        <f>IF(OR($C15="",$B$2="",$D$2=0),0,IF(R$3&lt;0,0,N(INDEX('CURVA PREVISION'!$A$1:$KZ$3000,$C15,10+3*MIN(R$3,$D$2-1)))))</f>
        <v/>
      </c>
      <c r="S15" s="121">
        <f>IF(OR($C15="",$B$2="",$D$2=0),0,IF(S$3&lt;0,0,N(INDEX('CURVA PREVISION'!$A$1:$KZ$3000,$C15,10+3*MIN(S$3,$D$2-1)))))</f>
        <v/>
      </c>
      <c r="T15" s="121">
        <f>IF(OR($C15="",$B$2="",$D$2=0),0,IF(T$3&lt;0,0,N(INDEX('CURVA PREVISION'!$A$1:$KZ$3000,$C15,10+3*MIN(T$3,$D$2-1)))))</f>
        <v/>
      </c>
      <c r="U15" s="121">
        <f>IF(OR($C15="",$B$2="",$D$2=0),0,IF(U$3&lt;0,0,N(INDEX('CURVA PREVISION'!$A$1:$KZ$3000,$C15,10+3*MIN(U$3,$D$2-1)))))</f>
        <v/>
      </c>
      <c r="V15" s="121">
        <f>IF(OR($C15="",$B$2="",$D$2=0),0,IF(V$3&lt;0,0,N(INDEX('CURVA PREVISION'!$A$1:$KZ$3000,$C15,10+3*MIN(V$3,$D$2-1)))))</f>
        <v/>
      </c>
      <c r="W15" s="121">
        <f>IF(OR($C15="",$B$2="",$D$2=0),0,IF(W$3&lt;0,0,N(INDEX('CURVA PREVISION'!$A$1:$KZ$3000,$C15,10+3*MIN(W$3,$D$2-1)))))</f>
        <v/>
      </c>
      <c r="X15" s="121">
        <f>IF(OR($C15="",$B$2="",$D$2=0),0,IF(X$3&lt;0,0,N(INDEX('CURVA PREVISION'!$A$1:$KZ$3000,$C15,10+3*MIN(X$3,$D$2-1)))))</f>
        <v/>
      </c>
      <c r="Y15" s="121">
        <f>IF(OR($C15="",$B$2="",$D$2=0),0,IF(Y$3&lt;0,0,N(INDEX('CURVA PREVISION'!$A$1:$KZ$3000,$C15,10+3*MIN(Y$3,$D$2-1)))))</f>
        <v/>
      </c>
      <c r="Z15" s="121">
        <f>IF(OR($C15="",$B$2="",$D$2=0),0,IF(Z$3&lt;0,0,N(INDEX('CURVA PREVISION'!$A$1:$KZ$3000,$C15,10+3*MIN(Z$3,$D$2-1)))))</f>
        <v/>
      </c>
      <c r="AA15" s="121">
        <f>IF(OR($C15="",$B$2="",$D$2=0),0,IF(AA$3&lt;0,0,N(INDEX('CURVA PREVISION'!$A$1:$KZ$3000,$C15,10+3*MIN(AA$3,$D$2-1)))))</f>
        <v/>
      </c>
      <c r="AB15" s="121">
        <f>IF(OR($C15="",$B$2="",$D$2=0),0,IF(AB$3&lt;0,0,N(INDEX('CURVA PREVISION'!$A$1:$KZ$3000,$C15,10+3*MIN(AB$3,$D$2-1)))))</f>
        <v/>
      </c>
      <c r="AC15" s="121">
        <f>IF(OR($C15="",$B$2="",$D$2=0),0,IF(AC$3&lt;0,0,N(INDEX('CURVA PREVISION'!$A$1:$KZ$3000,$C15,10+3*MIN(AC$3,$D$2-1)))))</f>
        <v/>
      </c>
      <c r="AD15" s="121">
        <f>IF(OR($C15="",$B$2="",$D$2=0),0,IF(AD$3&lt;0,0,N(INDEX('CURVA PREVISION'!$A$1:$KZ$3000,$C15,10+3*MIN(AD$3,$D$2-1)))))</f>
        <v/>
      </c>
      <c r="AE15" s="121">
        <f>IF(OR($C15="",$B$2="",$D$2=0),0,IF(AE$3&lt;0,0,N(INDEX('CURVA PREVISION'!$A$1:$KZ$3000,$C15,10+3*MIN(AE$3,$D$2-1)))))</f>
        <v/>
      </c>
      <c r="AF15" s="121">
        <f>IF(OR($C15="",$B$2="",$D$2=0),0,IF(AF$3&lt;0,0,N(INDEX('CURVA PREVISION'!$A$1:$KZ$3000,$C15,10+3*MIN(AF$3,$D$2-1)))))</f>
        <v/>
      </c>
      <c r="AG15" s="121">
        <f>IF(OR($C15="",$B$2="",$D$2=0),0,IF(AG$3&lt;0,0,N(INDEX('CURVA PREVISION'!$A$1:$KZ$3000,$C15,10+3*MIN(AG$3,$D$2-1)))))</f>
        <v/>
      </c>
      <c r="AH15" s="121">
        <f>IF(OR($C15="",$B$2="",$D$2=0),0,IF(AH$3&lt;0,0,N(INDEX('CURVA PREVISION'!$A$1:$KZ$3000,$C15,10+3*MIN(AH$3,$D$2-1)))))</f>
        <v/>
      </c>
      <c r="AI15" s="121">
        <f>IF(OR($C15="",$B$2="",$D$2=0),0,IF(AI$3&lt;0,0,N(INDEX('CURVA PREVISION'!$A$1:$KZ$3000,$C15,10+3*MIN(AI$3,$D$2-1)))))</f>
        <v/>
      </c>
      <c r="AJ15" s="121">
        <f>IF(OR($C15="",$B$2="",$D$2=0),0,IF(AJ$3&lt;0,0,N(INDEX('CURVA PREVISION'!$A$1:$KZ$3000,$C15,10+3*MIN(AJ$3,$D$2-1)))))</f>
        <v/>
      </c>
      <c r="AK15" s="121">
        <f>IF(OR($C15="",$B$2="",$D$2=0),0,IF(AK$3&lt;0,0,N(INDEX('CURVA PREVISION'!$A$1:$KZ$3000,$C15,10+3*MIN(AK$3,$D$2-1)))))</f>
        <v/>
      </c>
      <c r="AL15" s="121">
        <f>IF(OR($C15="",$B$2="",$D$2=0),0,IF(AL$3&lt;0,0,N(INDEX('CURVA PREVISION'!$A$1:$KZ$3000,$C15,10+3*MIN(AL$3,$D$2-1)))))</f>
        <v/>
      </c>
      <c r="AM15" s="121">
        <f>IF(OR($C15="",$B$2="",$D$2=0),0,IF(AM$3&lt;0,0,N(INDEX('CURVA PREVISION'!$A$1:$KZ$3000,$C15,10+3*MIN(AM$3,$D$2-1)))))</f>
        <v/>
      </c>
      <c r="AN15" s="121">
        <f>IF(OR($C15="",$B$2="",$D$2=0),0,IF(AN$3&lt;0,0,N(INDEX('CURVA PREVISION'!$A$1:$KZ$3000,$C15,10+3*MIN(AN$3,$D$2-1)))))</f>
        <v/>
      </c>
      <c r="AO15" s="121">
        <f>IF(OR($C15="",$B$2="",$D$2=0),0,IF(AO$3&lt;0,0,N(INDEX('CURVA PREVISION'!$A$1:$KZ$3000,$C15,10+3*MIN(AO$3,$D$2-1)))))</f>
        <v/>
      </c>
      <c r="AP15" s="121">
        <f>IF(OR($C15="",$B$2="",$D$2=0),0,IF(AP$3&lt;0,0,N(INDEX('CURVA PREVISION'!$A$1:$KZ$3000,$C15,10+3*MIN(AP$3,$D$2-1)))))</f>
        <v/>
      </c>
      <c r="AQ15" s="121">
        <f>IF(OR($C15="",$B$2="",$D$2=0),0,IF(AQ$3&lt;0,0,N(INDEX('CURVA PREVISION'!$A$1:$KZ$3000,$C15,10+3*MIN(AQ$3,$D$2-1)))))</f>
        <v/>
      </c>
      <c r="AR15" s="121">
        <f>IF(OR($C15="",$B$2="",$D$2=0),0,IF(AR$3&lt;0,0,N(INDEX('CURVA PREVISION'!$A$1:$KZ$3000,$C15,10+3*MIN(AR$3,$D$2-1)))))</f>
        <v/>
      </c>
      <c r="AS15" s="121">
        <f>IF(OR($C15="",$B$2="",$D$2=0),0,IF(AS$3&lt;0,0,N(INDEX('CURVA PREVISION'!$A$1:$KZ$3000,$C15,10+3*MIN(AS$3,$D$2-1)))))</f>
        <v/>
      </c>
      <c r="AT15" s="121">
        <f>IF(OR($C15="",$B$2="",$D$2=0),0,IF(AT$3&lt;0,0,N(INDEX('CURVA PREVISION'!$A$1:$KZ$3000,$C15,10+3*MIN(AT$3,$D$2-1)))))</f>
        <v/>
      </c>
      <c r="AU15" s="121">
        <f>IF(OR($C15="",$B$2="",$D$2=0),0,IF(AU$3&lt;0,0,N(INDEX('CURVA PREVISION'!$A$1:$KZ$3000,$C15,10+3*MIN(AU$3,$D$2-1)))))</f>
        <v/>
      </c>
      <c r="AV15" s="121">
        <f>IF(OR($C15="",$B$2="",$D$2=0),0,IF(AV$3&lt;0,0,N(INDEX('CURVA PREVISION'!$A$1:$KZ$3000,$C15,10+3*MIN(AV$3,$D$2-1)))))</f>
        <v/>
      </c>
      <c r="AW15" s="121">
        <f>IF(OR($C15="",$B$2="",$D$2=0),0,IF(AW$3&lt;0,0,N(INDEX('CURVA PREVISION'!$A$1:$KZ$3000,$C15,10+3*MIN(AW$3,$D$2-1)))))</f>
        <v/>
      </c>
      <c r="AX15" s="121">
        <f>IF(OR($C15="",$B$2="",$D$2=0),0,IF(AX$3&lt;0,0,N(INDEX('CURVA PREVISION'!$A$1:$KZ$3000,$C15,10+3*MIN(AX$3,$D$2-1)))))</f>
        <v/>
      </c>
      <c r="AY15" s="121">
        <f>IF(OR($C15="",$B$2="",$D$2=0),0,IF(AY$3&lt;0,0,N(INDEX('CURVA PREVISION'!$A$1:$KZ$3000,$C15,10+3*MIN(AY$3,$D$2-1)))))</f>
        <v/>
      </c>
      <c r="AZ15" s="121">
        <f>IF(OR($C15="",$B$2="",$D$2=0),0,IF(AZ$3&lt;0,0,N(INDEX('CURVA PREVISION'!$A$1:$KZ$3000,$C15,10+3*MIN(AZ$3,$D$2-1)))))</f>
        <v/>
      </c>
      <c r="BA15" s="121">
        <f>IF(OR($C15="",$B$2="",$D$2=0),0,IF(BA$3&lt;0,0,N(INDEX('CURVA PREVISION'!$A$1:$KZ$3000,$C15,10+3*MIN(BA$3,$D$2-1)))))</f>
        <v/>
      </c>
      <c r="BB15" s="121">
        <f>IF(OR($C15="",$B$2="",$D$2=0),0,IF(BB$3&lt;0,0,N(INDEX('CURVA PREVISION'!$A$1:$KZ$3000,$C15,10+3*MIN(BB$3,$D$2-1)))))</f>
        <v/>
      </c>
      <c r="BC15" s="121">
        <f>IF(OR($C15="",$B$2="",$D$2=0),0,IF(BC$3&lt;0,0,N(INDEX('CURVA PREVISION'!$A$1:$KZ$3000,$C15,10+3*MIN(BC$3,$D$2-1)))))</f>
        <v/>
      </c>
      <c r="BD15" s="121">
        <f>IF(OR($C15="",$B$2="",$D$2=0),0,IF(BD$3&lt;0,0,N(INDEX('CURVA PREVISION'!$A$1:$KZ$3000,$C15,10+3*MIN(BD$3,$D$2-1)))))</f>
        <v/>
      </c>
      <c r="BE15" s="121">
        <f>IF(OR($C15="",$B$2="",$D$2=0),0,IF(BE$3&lt;0,0,N(INDEX('CURVA PREVISION'!$A$1:$KZ$3000,$C15,10+3*MIN(BE$3,$D$2-1)))))</f>
        <v/>
      </c>
      <c r="BF15" s="121">
        <f>IF(OR($C15="",$B$2="",$D$2=0),0,IF(BF$3&lt;0,0,N(INDEX('CURVA PREVISION'!$A$1:$KZ$3000,$C15,10+3*MIN(BF$3,$D$2-1)))))</f>
        <v/>
      </c>
      <c r="BG15" s="121">
        <f>IF(OR($C15="",$B$2="",$D$2=0),0,IF(BG$3&lt;0,0,N(INDEX('CURVA PREVISION'!$A$1:$KZ$3000,$C15,10+3*MIN(BG$3,$D$2-1)))))</f>
        <v/>
      </c>
      <c r="BH15" s="121">
        <f>IF(OR($C15="",$B$2="",$D$2=0),0,IF(BH$3&lt;0,0,N(INDEX('CURVA PREVISION'!$A$1:$KZ$3000,$C15,10+3*MIN(BH$3,$D$2-1)))))</f>
        <v/>
      </c>
      <c r="BI15" s="121">
        <f>IF(OR($C15="",$B$2="",$D$2=0),0,IF(BI$3&lt;0,0,N(INDEX('CURVA PREVISION'!$A$1:$KZ$3000,$C15,10+3*MIN(BI$3,$D$2-1)))))</f>
        <v/>
      </c>
      <c r="BJ15" s="121">
        <f>IF(OR($C15="",$B$2="",$D$2=0),0,IF(BJ$3&lt;0,0,N(INDEX('CURVA PREVISION'!$A$1:$KZ$3000,$C15,10+3*MIN(BJ$3,$D$2-1)))))</f>
        <v/>
      </c>
      <c r="BK15" s="121">
        <f>IF(OR($C15="",$B$2="",$D$2=0),0,IF(BK$3&lt;0,0,N(INDEX('CURVA PREVISION'!$A$1:$KZ$3000,$C15,10+3*MIN(BK$3,$D$2-1)))))</f>
        <v/>
      </c>
      <c r="BL15" s="121">
        <f>IF(OR($C15="",$B$2="",$D$2=0),0,IF(BL$3&lt;0,0,N(INDEX('CURVA PREVISION'!$A$1:$KZ$3000,$C15,10+3*MIN(BL$3,$D$2-1)))))</f>
        <v/>
      </c>
      <c r="BM15" s="121">
        <f>IF(OR($C15="",$B$2="",$D$2=0),0,IF(BM$3&lt;0,0,N(INDEX('CURVA PREVISION'!$A$1:$KZ$3000,$C15,10+3*MIN(BM$3,$D$2-1)))))</f>
        <v/>
      </c>
      <c r="BN15" s="121">
        <f>IF(OR($C15="",$B$2="",$D$2=0),0,IF(BN$3&lt;0,0,N(INDEX('CURVA PREVISION'!$A$1:$KZ$3000,$C15,10+3*MIN(BN$3,$D$2-1)))))</f>
        <v/>
      </c>
      <c r="BO15" s="121">
        <f>IF(OR($C15="",$B$2="",$D$2=0),0,IF(BO$3&lt;0,0,N(INDEX('CURVA PREVISION'!$A$1:$KZ$3000,$C15,10+3*MIN(BO$3,$D$2-1)))))</f>
        <v/>
      </c>
      <c r="BP15" s="121">
        <f>IF(OR($C15="",$B$2="",$D$2=0),0,IF(BP$3&lt;0,0,N(INDEX('CURVA PREVISION'!$A$1:$KZ$3000,$C15,10+3*MIN(BP$3,$D$2-1)))))</f>
        <v/>
      </c>
      <c r="BQ15" s="121">
        <f>IF(OR($C15="",$B$2="",$D$2=0),0,IF(BQ$3&lt;0,0,N(INDEX('CURVA PREVISION'!$A$1:$KZ$3000,$C15,10+3*MIN(BQ$3,$D$2-1)))))</f>
        <v/>
      </c>
      <c r="BR15" s="121">
        <f>IF(OR($C15="",$B$2="",$D$2=0),0,IF(BR$3&lt;0,0,N(INDEX('CURVA PREVISION'!$A$1:$KZ$3000,$C15,10+3*MIN(BR$3,$D$2-1)))))</f>
        <v/>
      </c>
      <c r="BS15" s="121">
        <f>IF(OR($C15="",$B$2="",$D$2=0),0,IF(BS$3&lt;0,0,N(INDEX('CURVA PREVISION'!$A$1:$KZ$3000,$C15,10+3*MIN(BS$3,$D$2-1)))))</f>
        <v/>
      </c>
      <c r="BT15" s="121">
        <f>IF(OR($C15="",$B$2="",$D$2=0),0,IF(BT$3&lt;0,0,N(INDEX('CURVA PREVISION'!$A$1:$KZ$3000,$C15,10+3*MIN(BT$3,$D$2-1)))))</f>
        <v/>
      </c>
      <c r="BU15" s="121">
        <f>IF(OR($C15="",$B$2="",$D$2=0),0,IF(BU$3&lt;0,0,N(INDEX('CURVA PREVISION'!$A$1:$KZ$3000,$C15,10+3*MIN(BU$3,$D$2-1)))))</f>
        <v/>
      </c>
      <c r="BV15" s="121">
        <f>IF(OR($C15="",$B$2="",$D$2=0),0,IF(BV$3&lt;0,0,N(INDEX('CURVA PREVISION'!$A$1:$KZ$3000,$C15,10+3*MIN(BV$3,$D$2-1)))))</f>
        <v/>
      </c>
      <c r="BW15" s="121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8">
        <f>IFERROR(MATCH(A16,'CURVA PREVISION'!$B$1:$B$3000,0),"")</f>
        <v/>
      </c>
      <c r="D16" s="121">
        <f>IF(OR($C16="",$B$2="",$D$2=0),0,IF(D$3&lt;0,0,N(INDEX('CURVA PREVISION'!$A$1:$KZ$3000,$C16,10+3*MIN(D$3,$D$2-1)))))</f>
        <v/>
      </c>
      <c r="E16" s="121">
        <f>IF(OR($C16="",$B$2="",$D$2=0),0,IF(E$3&lt;0,0,N(INDEX('CURVA PREVISION'!$A$1:$KZ$3000,$C16,10+3*MIN(E$3,$D$2-1)))))</f>
        <v/>
      </c>
      <c r="F16" s="121">
        <f>IF(OR($C16="",$B$2="",$D$2=0),0,IF(F$3&lt;0,0,N(INDEX('CURVA PREVISION'!$A$1:$KZ$3000,$C16,10+3*MIN(F$3,$D$2-1)))))</f>
        <v/>
      </c>
      <c r="G16" s="121">
        <f>IF(OR($C16="",$B$2="",$D$2=0),0,IF(G$3&lt;0,0,N(INDEX('CURVA PREVISION'!$A$1:$KZ$3000,$C16,10+3*MIN(G$3,$D$2-1)))))</f>
        <v/>
      </c>
      <c r="H16" s="121">
        <f>IF(OR($C16="",$B$2="",$D$2=0),0,IF(H$3&lt;0,0,N(INDEX('CURVA PREVISION'!$A$1:$KZ$3000,$C16,10+3*MIN(H$3,$D$2-1)))))</f>
        <v/>
      </c>
      <c r="I16" s="121">
        <f>IF(OR($C16="",$B$2="",$D$2=0),0,IF(I$3&lt;0,0,N(INDEX('CURVA PREVISION'!$A$1:$KZ$3000,$C16,10+3*MIN(I$3,$D$2-1)))))</f>
        <v/>
      </c>
      <c r="J16" s="121">
        <f>IF(OR($C16="",$B$2="",$D$2=0),0,IF(J$3&lt;0,0,N(INDEX('CURVA PREVISION'!$A$1:$KZ$3000,$C16,10+3*MIN(J$3,$D$2-1)))))</f>
        <v/>
      </c>
      <c r="K16" s="121">
        <f>IF(OR($C16="",$B$2="",$D$2=0),0,IF(K$3&lt;0,0,N(INDEX('CURVA PREVISION'!$A$1:$KZ$3000,$C16,10+3*MIN(K$3,$D$2-1)))))</f>
        <v/>
      </c>
      <c r="L16" s="121">
        <f>IF(OR($C16="",$B$2="",$D$2=0),0,IF(L$3&lt;0,0,N(INDEX('CURVA PREVISION'!$A$1:$KZ$3000,$C16,10+3*MIN(L$3,$D$2-1)))))</f>
        <v/>
      </c>
      <c r="M16" s="121">
        <f>IF(OR($C16="",$B$2="",$D$2=0),0,IF(M$3&lt;0,0,N(INDEX('CURVA PREVISION'!$A$1:$KZ$3000,$C16,10+3*MIN(M$3,$D$2-1)))))</f>
        <v/>
      </c>
      <c r="N16" s="121">
        <f>IF(OR($C16="",$B$2="",$D$2=0),0,IF(N$3&lt;0,0,N(INDEX('CURVA PREVISION'!$A$1:$KZ$3000,$C16,10+3*MIN(N$3,$D$2-1)))))</f>
        <v/>
      </c>
      <c r="O16" s="121">
        <f>IF(OR($C16="",$B$2="",$D$2=0),0,IF(O$3&lt;0,0,N(INDEX('CURVA PREVISION'!$A$1:$KZ$3000,$C16,10+3*MIN(O$3,$D$2-1)))))</f>
        <v/>
      </c>
      <c r="P16" s="121">
        <f>IF(OR($C16="",$B$2="",$D$2=0),0,IF(P$3&lt;0,0,N(INDEX('CURVA PREVISION'!$A$1:$KZ$3000,$C16,10+3*MIN(P$3,$D$2-1)))))</f>
        <v/>
      </c>
      <c r="Q16" s="121">
        <f>IF(OR($C16="",$B$2="",$D$2=0),0,IF(Q$3&lt;0,0,N(INDEX('CURVA PREVISION'!$A$1:$KZ$3000,$C16,10+3*MIN(Q$3,$D$2-1)))))</f>
        <v/>
      </c>
      <c r="R16" s="121">
        <f>IF(OR($C16="",$B$2="",$D$2=0),0,IF(R$3&lt;0,0,N(INDEX('CURVA PREVISION'!$A$1:$KZ$3000,$C16,10+3*MIN(R$3,$D$2-1)))))</f>
        <v/>
      </c>
      <c r="S16" s="121">
        <f>IF(OR($C16="",$B$2="",$D$2=0),0,IF(S$3&lt;0,0,N(INDEX('CURVA PREVISION'!$A$1:$KZ$3000,$C16,10+3*MIN(S$3,$D$2-1)))))</f>
        <v/>
      </c>
      <c r="T16" s="121">
        <f>IF(OR($C16="",$B$2="",$D$2=0),0,IF(T$3&lt;0,0,N(INDEX('CURVA PREVISION'!$A$1:$KZ$3000,$C16,10+3*MIN(T$3,$D$2-1)))))</f>
        <v/>
      </c>
      <c r="U16" s="121">
        <f>IF(OR($C16="",$B$2="",$D$2=0),0,IF(U$3&lt;0,0,N(INDEX('CURVA PREVISION'!$A$1:$KZ$3000,$C16,10+3*MIN(U$3,$D$2-1)))))</f>
        <v/>
      </c>
      <c r="V16" s="121">
        <f>IF(OR($C16="",$B$2="",$D$2=0),0,IF(V$3&lt;0,0,N(INDEX('CURVA PREVISION'!$A$1:$KZ$3000,$C16,10+3*MIN(V$3,$D$2-1)))))</f>
        <v/>
      </c>
      <c r="W16" s="121">
        <f>IF(OR($C16="",$B$2="",$D$2=0),0,IF(W$3&lt;0,0,N(INDEX('CURVA PREVISION'!$A$1:$KZ$3000,$C16,10+3*MIN(W$3,$D$2-1)))))</f>
        <v/>
      </c>
      <c r="X16" s="121">
        <f>IF(OR($C16="",$B$2="",$D$2=0),0,IF(X$3&lt;0,0,N(INDEX('CURVA PREVISION'!$A$1:$KZ$3000,$C16,10+3*MIN(X$3,$D$2-1)))))</f>
        <v/>
      </c>
      <c r="Y16" s="121">
        <f>IF(OR($C16="",$B$2="",$D$2=0),0,IF(Y$3&lt;0,0,N(INDEX('CURVA PREVISION'!$A$1:$KZ$3000,$C16,10+3*MIN(Y$3,$D$2-1)))))</f>
        <v/>
      </c>
      <c r="Z16" s="121">
        <f>IF(OR($C16="",$B$2="",$D$2=0),0,IF(Z$3&lt;0,0,N(INDEX('CURVA PREVISION'!$A$1:$KZ$3000,$C16,10+3*MIN(Z$3,$D$2-1)))))</f>
        <v/>
      </c>
      <c r="AA16" s="121">
        <f>IF(OR($C16="",$B$2="",$D$2=0),0,IF(AA$3&lt;0,0,N(INDEX('CURVA PREVISION'!$A$1:$KZ$3000,$C16,10+3*MIN(AA$3,$D$2-1)))))</f>
        <v/>
      </c>
      <c r="AB16" s="121">
        <f>IF(OR($C16="",$B$2="",$D$2=0),0,IF(AB$3&lt;0,0,N(INDEX('CURVA PREVISION'!$A$1:$KZ$3000,$C16,10+3*MIN(AB$3,$D$2-1)))))</f>
        <v/>
      </c>
      <c r="AC16" s="121">
        <f>IF(OR($C16="",$B$2="",$D$2=0),0,IF(AC$3&lt;0,0,N(INDEX('CURVA PREVISION'!$A$1:$KZ$3000,$C16,10+3*MIN(AC$3,$D$2-1)))))</f>
        <v/>
      </c>
      <c r="AD16" s="121">
        <f>IF(OR($C16="",$B$2="",$D$2=0),0,IF(AD$3&lt;0,0,N(INDEX('CURVA PREVISION'!$A$1:$KZ$3000,$C16,10+3*MIN(AD$3,$D$2-1)))))</f>
        <v/>
      </c>
      <c r="AE16" s="121">
        <f>IF(OR($C16="",$B$2="",$D$2=0),0,IF(AE$3&lt;0,0,N(INDEX('CURVA PREVISION'!$A$1:$KZ$3000,$C16,10+3*MIN(AE$3,$D$2-1)))))</f>
        <v/>
      </c>
      <c r="AF16" s="121">
        <f>IF(OR($C16="",$B$2="",$D$2=0),0,IF(AF$3&lt;0,0,N(INDEX('CURVA PREVISION'!$A$1:$KZ$3000,$C16,10+3*MIN(AF$3,$D$2-1)))))</f>
        <v/>
      </c>
      <c r="AG16" s="121">
        <f>IF(OR($C16="",$B$2="",$D$2=0),0,IF(AG$3&lt;0,0,N(INDEX('CURVA PREVISION'!$A$1:$KZ$3000,$C16,10+3*MIN(AG$3,$D$2-1)))))</f>
        <v/>
      </c>
      <c r="AH16" s="121">
        <f>IF(OR($C16="",$B$2="",$D$2=0),0,IF(AH$3&lt;0,0,N(INDEX('CURVA PREVISION'!$A$1:$KZ$3000,$C16,10+3*MIN(AH$3,$D$2-1)))))</f>
        <v/>
      </c>
      <c r="AI16" s="121">
        <f>IF(OR($C16="",$B$2="",$D$2=0),0,IF(AI$3&lt;0,0,N(INDEX('CURVA PREVISION'!$A$1:$KZ$3000,$C16,10+3*MIN(AI$3,$D$2-1)))))</f>
        <v/>
      </c>
      <c r="AJ16" s="121">
        <f>IF(OR($C16="",$B$2="",$D$2=0),0,IF(AJ$3&lt;0,0,N(INDEX('CURVA PREVISION'!$A$1:$KZ$3000,$C16,10+3*MIN(AJ$3,$D$2-1)))))</f>
        <v/>
      </c>
      <c r="AK16" s="121">
        <f>IF(OR($C16="",$B$2="",$D$2=0),0,IF(AK$3&lt;0,0,N(INDEX('CURVA PREVISION'!$A$1:$KZ$3000,$C16,10+3*MIN(AK$3,$D$2-1)))))</f>
        <v/>
      </c>
      <c r="AL16" s="121">
        <f>IF(OR($C16="",$B$2="",$D$2=0),0,IF(AL$3&lt;0,0,N(INDEX('CURVA PREVISION'!$A$1:$KZ$3000,$C16,10+3*MIN(AL$3,$D$2-1)))))</f>
        <v/>
      </c>
      <c r="AM16" s="121">
        <f>IF(OR($C16="",$B$2="",$D$2=0),0,IF(AM$3&lt;0,0,N(INDEX('CURVA PREVISION'!$A$1:$KZ$3000,$C16,10+3*MIN(AM$3,$D$2-1)))))</f>
        <v/>
      </c>
      <c r="AN16" s="121">
        <f>IF(OR($C16="",$B$2="",$D$2=0),0,IF(AN$3&lt;0,0,N(INDEX('CURVA PREVISION'!$A$1:$KZ$3000,$C16,10+3*MIN(AN$3,$D$2-1)))))</f>
        <v/>
      </c>
      <c r="AO16" s="121">
        <f>IF(OR($C16="",$B$2="",$D$2=0),0,IF(AO$3&lt;0,0,N(INDEX('CURVA PREVISION'!$A$1:$KZ$3000,$C16,10+3*MIN(AO$3,$D$2-1)))))</f>
        <v/>
      </c>
      <c r="AP16" s="121">
        <f>IF(OR($C16="",$B$2="",$D$2=0),0,IF(AP$3&lt;0,0,N(INDEX('CURVA PREVISION'!$A$1:$KZ$3000,$C16,10+3*MIN(AP$3,$D$2-1)))))</f>
        <v/>
      </c>
      <c r="AQ16" s="121">
        <f>IF(OR($C16="",$B$2="",$D$2=0),0,IF(AQ$3&lt;0,0,N(INDEX('CURVA PREVISION'!$A$1:$KZ$3000,$C16,10+3*MIN(AQ$3,$D$2-1)))))</f>
        <v/>
      </c>
      <c r="AR16" s="121">
        <f>IF(OR($C16="",$B$2="",$D$2=0),0,IF(AR$3&lt;0,0,N(INDEX('CURVA PREVISION'!$A$1:$KZ$3000,$C16,10+3*MIN(AR$3,$D$2-1)))))</f>
        <v/>
      </c>
      <c r="AS16" s="121">
        <f>IF(OR($C16="",$B$2="",$D$2=0),0,IF(AS$3&lt;0,0,N(INDEX('CURVA PREVISION'!$A$1:$KZ$3000,$C16,10+3*MIN(AS$3,$D$2-1)))))</f>
        <v/>
      </c>
      <c r="AT16" s="121">
        <f>IF(OR($C16="",$B$2="",$D$2=0),0,IF(AT$3&lt;0,0,N(INDEX('CURVA PREVISION'!$A$1:$KZ$3000,$C16,10+3*MIN(AT$3,$D$2-1)))))</f>
        <v/>
      </c>
      <c r="AU16" s="121">
        <f>IF(OR($C16="",$B$2="",$D$2=0),0,IF(AU$3&lt;0,0,N(INDEX('CURVA PREVISION'!$A$1:$KZ$3000,$C16,10+3*MIN(AU$3,$D$2-1)))))</f>
        <v/>
      </c>
      <c r="AV16" s="121">
        <f>IF(OR($C16="",$B$2="",$D$2=0),0,IF(AV$3&lt;0,0,N(INDEX('CURVA PREVISION'!$A$1:$KZ$3000,$C16,10+3*MIN(AV$3,$D$2-1)))))</f>
        <v/>
      </c>
      <c r="AW16" s="121">
        <f>IF(OR($C16="",$B$2="",$D$2=0),0,IF(AW$3&lt;0,0,N(INDEX('CURVA PREVISION'!$A$1:$KZ$3000,$C16,10+3*MIN(AW$3,$D$2-1)))))</f>
        <v/>
      </c>
      <c r="AX16" s="121">
        <f>IF(OR($C16="",$B$2="",$D$2=0),0,IF(AX$3&lt;0,0,N(INDEX('CURVA PREVISION'!$A$1:$KZ$3000,$C16,10+3*MIN(AX$3,$D$2-1)))))</f>
        <v/>
      </c>
      <c r="AY16" s="121">
        <f>IF(OR($C16="",$B$2="",$D$2=0),0,IF(AY$3&lt;0,0,N(INDEX('CURVA PREVISION'!$A$1:$KZ$3000,$C16,10+3*MIN(AY$3,$D$2-1)))))</f>
        <v/>
      </c>
      <c r="AZ16" s="121">
        <f>IF(OR($C16="",$B$2="",$D$2=0),0,IF(AZ$3&lt;0,0,N(INDEX('CURVA PREVISION'!$A$1:$KZ$3000,$C16,10+3*MIN(AZ$3,$D$2-1)))))</f>
        <v/>
      </c>
      <c r="BA16" s="121">
        <f>IF(OR($C16="",$B$2="",$D$2=0),0,IF(BA$3&lt;0,0,N(INDEX('CURVA PREVISION'!$A$1:$KZ$3000,$C16,10+3*MIN(BA$3,$D$2-1)))))</f>
        <v/>
      </c>
      <c r="BB16" s="121">
        <f>IF(OR($C16="",$B$2="",$D$2=0),0,IF(BB$3&lt;0,0,N(INDEX('CURVA PREVISION'!$A$1:$KZ$3000,$C16,10+3*MIN(BB$3,$D$2-1)))))</f>
        <v/>
      </c>
      <c r="BC16" s="121">
        <f>IF(OR($C16="",$B$2="",$D$2=0),0,IF(BC$3&lt;0,0,N(INDEX('CURVA PREVISION'!$A$1:$KZ$3000,$C16,10+3*MIN(BC$3,$D$2-1)))))</f>
        <v/>
      </c>
      <c r="BD16" s="121">
        <f>IF(OR($C16="",$B$2="",$D$2=0),0,IF(BD$3&lt;0,0,N(INDEX('CURVA PREVISION'!$A$1:$KZ$3000,$C16,10+3*MIN(BD$3,$D$2-1)))))</f>
        <v/>
      </c>
      <c r="BE16" s="121">
        <f>IF(OR($C16="",$B$2="",$D$2=0),0,IF(BE$3&lt;0,0,N(INDEX('CURVA PREVISION'!$A$1:$KZ$3000,$C16,10+3*MIN(BE$3,$D$2-1)))))</f>
        <v/>
      </c>
      <c r="BF16" s="121">
        <f>IF(OR($C16="",$B$2="",$D$2=0),0,IF(BF$3&lt;0,0,N(INDEX('CURVA PREVISION'!$A$1:$KZ$3000,$C16,10+3*MIN(BF$3,$D$2-1)))))</f>
        <v/>
      </c>
      <c r="BG16" s="121">
        <f>IF(OR($C16="",$B$2="",$D$2=0),0,IF(BG$3&lt;0,0,N(INDEX('CURVA PREVISION'!$A$1:$KZ$3000,$C16,10+3*MIN(BG$3,$D$2-1)))))</f>
        <v/>
      </c>
      <c r="BH16" s="121">
        <f>IF(OR($C16="",$B$2="",$D$2=0),0,IF(BH$3&lt;0,0,N(INDEX('CURVA PREVISION'!$A$1:$KZ$3000,$C16,10+3*MIN(BH$3,$D$2-1)))))</f>
        <v/>
      </c>
      <c r="BI16" s="121">
        <f>IF(OR($C16="",$B$2="",$D$2=0),0,IF(BI$3&lt;0,0,N(INDEX('CURVA PREVISION'!$A$1:$KZ$3000,$C16,10+3*MIN(BI$3,$D$2-1)))))</f>
        <v/>
      </c>
      <c r="BJ16" s="121">
        <f>IF(OR($C16="",$B$2="",$D$2=0),0,IF(BJ$3&lt;0,0,N(INDEX('CURVA PREVISION'!$A$1:$KZ$3000,$C16,10+3*MIN(BJ$3,$D$2-1)))))</f>
        <v/>
      </c>
      <c r="BK16" s="121">
        <f>IF(OR($C16="",$B$2="",$D$2=0),0,IF(BK$3&lt;0,0,N(INDEX('CURVA PREVISION'!$A$1:$KZ$3000,$C16,10+3*MIN(BK$3,$D$2-1)))))</f>
        <v/>
      </c>
      <c r="BL16" s="121">
        <f>IF(OR($C16="",$B$2="",$D$2=0),0,IF(BL$3&lt;0,0,N(INDEX('CURVA PREVISION'!$A$1:$KZ$3000,$C16,10+3*MIN(BL$3,$D$2-1)))))</f>
        <v/>
      </c>
      <c r="BM16" s="121">
        <f>IF(OR($C16="",$B$2="",$D$2=0),0,IF(BM$3&lt;0,0,N(INDEX('CURVA PREVISION'!$A$1:$KZ$3000,$C16,10+3*MIN(BM$3,$D$2-1)))))</f>
        <v/>
      </c>
      <c r="BN16" s="121">
        <f>IF(OR($C16="",$B$2="",$D$2=0),0,IF(BN$3&lt;0,0,N(INDEX('CURVA PREVISION'!$A$1:$KZ$3000,$C16,10+3*MIN(BN$3,$D$2-1)))))</f>
        <v/>
      </c>
      <c r="BO16" s="121">
        <f>IF(OR($C16="",$B$2="",$D$2=0),0,IF(BO$3&lt;0,0,N(INDEX('CURVA PREVISION'!$A$1:$KZ$3000,$C16,10+3*MIN(BO$3,$D$2-1)))))</f>
        <v/>
      </c>
      <c r="BP16" s="121">
        <f>IF(OR($C16="",$B$2="",$D$2=0),0,IF(BP$3&lt;0,0,N(INDEX('CURVA PREVISION'!$A$1:$KZ$3000,$C16,10+3*MIN(BP$3,$D$2-1)))))</f>
        <v/>
      </c>
      <c r="BQ16" s="121">
        <f>IF(OR($C16="",$B$2="",$D$2=0),0,IF(BQ$3&lt;0,0,N(INDEX('CURVA PREVISION'!$A$1:$KZ$3000,$C16,10+3*MIN(BQ$3,$D$2-1)))))</f>
        <v/>
      </c>
      <c r="BR16" s="121">
        <f>IF(OR($C16="",$B$2="",$D$2=0),0,IF(BR$3&lt;0,0,N(INDEX('CURVA PREVISION'!$A$1:$KZ$3000,$C16,10+3*MIN(BR$3,$D$2-1)))))</f>
        <v/>
      </c>
      <c r="BS16" s="121">
        <f>IF(OR($C16="",$B$2="",$D$2=0),0,IF(BS$3&lt;0,0,N(INDEX('CURVA PREVISION'!$A$1:$KZ$3000,$C16,10+3*MIN(BS$3,$D$2-1)))))</f>
        <v/>
      </c>
      <c r="BT16" s="121">
        <f>IF(OR($C16="",$B$2="",$D$2=0),0,IF(BT$3&lt;0,0,N(INDEX('CURVA PREVISION'!$A$1:$KZ$3000,$C16,10+3*MIN(BT$3,$D$2-1)))))</f>
        <v/>
      </c>
      <c r="BU16" s="121">
        <f>IF(OR($C16="",$B$2="",$D$2=0),0,IF(BU$3&lt;0,0,N(INDEX('CURVA PREVISION'!$A$1:$KZ$3000,$C16,10+3*MIN(BU$3,$D$2-1)))))</f>
        <v/>
      </c>
      <c r="BV16" s="121">
        <f>IF(OR($C16="",$B$2="",$D$2=0),0,IF(BV$3&lt;0,0,N(INDEX('CURVA PREVISION'!$A$1:$KZ$3000,$C16,10+3*MIN(BV$3,$D$2-1)))))</f>
        <v/>
      </c>
      <c r="BW16" s="121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8">
        <f>IFERROR(MATCH(A17,'CURVA PREVISION'!$B$1:$B$3000,0),"")</f>
        <v/>
      </c>
      <c r="D17" s="121">
        <f>IF(OR($C17="",$B$2="",$D$2=0),0,IF(D$3&lt;0,0,N(INDEX('CURVA PREVISION'!$A$1:$KZ$3000,$C17,10+3*MIN(D$3,$D$2-1)))))</f>
        <v/>
      </c>
      <c r="E17" s="121">
        <f>IF(OR($C17="",$B$2="",$D$2=0),0,IF(E$3&lt;0,0,N(INDEX('CURVA PREVISION'!$A$1:$KZ$3000,$C17,10+3*MIN(E$3,$D$2-1)))))</f>
        <v/>
      </c>
      <c r="F17" s="121">
        <f>IF(OR($C17="",$B$2="",$D$2=0),0,IF(F$3&lt;0,0,N(INDEX('CURVA PREVISION'!$A$1:$KZ$3000,$C17,10+3*MIN(F$3,$D$2-1)))))</f>
        <v/>
      </c>
      <c r="G17" s="121">
        <f>IF(OR($C17="",$B$2="",$D$2=0),0,IF(G$3&lt;0,0,N(INDEX('CURVA PREVISION'!$A$1:$KZ$3000,$C17,10+3*MIN(G$3,$D$2-1)))))</f>
        <v/>
      </c>
      <c r="H17" s="121">
        <f>IF(OR($C17="",$B$2="",$D$2=0),0,IF(H$3&lt;0,0,N(INDEX('CURVA PREVISION'!$A$1:$KZ$3000,$C17,10+3*MIN(H$3,$D$2-1)))))</f>
        <v/>
      </c>
      <c r="I17" s="121">
        <f>IF(OR($C17="",$B$2="",$D$2=0),0,IF(I$3&lt;0,0,N(INDEX('CURVA PREVISION'!$A$1:$KZ$3000,$C17,10+3*MIN(I$3,$D$2-1)))))</f>
        <v/>
      </c>
      <c r="J17" s="121">
        <f>IF(OR($C17="",$B$2="",$D$2=0),0,IF(J$3&lt;0,0,N(INDEX('CURVA PREVISION'!$A$1:$KZ$3000,$C17,10+3*MIN(J$3,$D$2-1)))))</f>
        <v/>
      </c>
      <c r="K17" s="121">
        <f>IF(OR($C17="",$B$2="",$D$2=0),0,IF(K$3&lt;0,0,N(INDEX('CURVA PREVISION'!$A$1:$KZ$3000,$C17,10+3*MIN(K$3,$D$2-1)))))</f>
        <v/>
      </c>
      <c r="L17" s="121">
        <f>IF(OR($C17="",$B$2="",$D$2=0),0,IF(L$3&lt;0,0,N(INDEX('CURVA PREVISION'!$A$1:$KZ$3000,$C17,10+3*MIN(L$3,$D$2-1)))))</f>
        <v/>
      </c>
      <c r="M17" s="121">
        <f>IF(OR($C17="",$B$2="",$D$2=0),0,IF(M$3&lt;0,0,N(INDEX('CURVA PREVISION'!$A$1:$KZ$3000,$C17,10+3*MIN(M$3,$D$2-1)))))</f>
        <v/>
      </c>
      <c r="N17" s="121">
        <f>IF(OR($C17="",$B$2="",$D$2=0),0,IF(N$3&lt;0,0,N(INDEX('CURVA PREVISION'!$A$1:$KZ$3000,$C17,10+3*MIN(N$3,$D$2-1)))))</f>
        <v/>
      </c>
      <c r="O17" s="121">
        <f>IF(OR($C17="",$B$2="",$D$2=0),0,IF(O$3&lt;0,0,N(INDEX('CURVA PREVISION'!$A$1:$KZ$3000,$C17,10+3*MIN(O$3,$D$2-1)))))</f>
        <v/>
      </c>
      <c r="P17" s="121">
        <f>IF(OR($C17="",$B$2="",$D$2=0),0,IF(P$3&lt;0,0,N(INDEX('CURVA PREVISION'!$A$1:$KZ$3000,$C17,10+3*MIN(P$3,$D$2-1)))))</f>
        <v/>
      </c>
      <c r="Q17" s="121">
        <f>IF(OR($C17="",$B$2="",$D$2=0),0,IF(Q$3&lt;0,0,N(INDEX('CURVA PREVISION'!$A$1:$KZ$3000,$C17,10+3*MIN(Q$3,$D$2-1)))))</f>
        <v/>
      </c>
      <c r="R17" s="121">
        <f>IF(OR($C17="",$B$2="",$D$2=0),0,IF(R$3&lt;0,0,N(INDEX('CURVA PREVISION'!$A$1:$KZ$3000,$C17,10+3*MIN(R$3,$D$2-1)))))</f>
        <v/>
      </c>
      <c r="S17" s="121">
        <f>IF(OR($C17="",$B$2="",$D$2=0),0,IF(S$3&lt;0,0,N(INDEX('CURVA PREVISION'!$A$1:$KZ$3000,$C17,10+3*MIN(S$3,$D$2-1)))))</f>
        <v/>
      </c>
      <c r="T17" s="121">
        <f>IF(OR($C17="",$B$2="",$D$2=0),0,IF(T$3&lt;0,0,N(INDEX('CURVA PREVISION'!$A$1:$KZ$3000,$C17,10+3*MIN(T$3,$D$2-1)))))</f>
        <v/>
      </c>
      <c r="U17" s="121">
        <f>IF(OR($C17="",$B$2="",$D$2=0),0,IF(U$3&lt;0,0,N(INDEX('CURVA PREVISION'!$A$1:$KZ$3000,$C17,10+3*MIN(U$3,$D$2-1)))))</f>
        <v/>
      </c>
      <c r="V17" s="121">
        <f>IF(OR($C17="",$B$2="",$D$2=0),0,IF(V$3&lt;0,0,N(INDEX('CURVA PREVISION'!$A$1:$KZ$3000,$C17,10+3*MIN(V$3,$D$2-1)))))</f>
        <v/>
      </c>
      <c r="W17" s="121">
        <f>IF(OR($C17="",$B$2="",$D$2=0),0,IF(W$3&lt;0,0,N(INDEX('CURVA PREVISION'!$A$1:$KZ$3000,$C17,10+3*MIN(W$3,$D$2-1)))))</f>
        <v/>
      </c>
      <c r="X17" s="121">
        <f>IF(OR($C17="",$B$2="",$D$2=0),0,IF(X$3&lt;0,0,N(INDEX('CURVA PREVISION'!$A$1:$KZ$3000,$C17,10+3*MIN(X$3,$D$2-1)))))</f>
        <v/>
      </c>
      <c r="Y17" s="121">
        <f>IF(OR($C17="",$B$2="",$D$2=0),0,IF(Y$3&lt;0,0,N(INDEX('CURVA PREVISION'!$A$1:$KZ$3000,$C17,10+3*MIN(Y$3,$D$2-1)))))</f>
        <v/>
      </c>
      <c r="Z17" s="121">
        <f>IF(OR($C17="",$B$2="",$D$2=0),0,IF(Z$3&lt;0,0,N(INDEX('CURVA PREVISION'!$A$1:$KZ$3000,$C17,10+3*MIN(Z$3,$D$2-1)))))</f>
        <v/>
      </c>
      <c r="AA17" s="121">
        <f>IF(OR($C17="",$B$2="",$D$2=0),0,IF(AA$3&lt;0,0,N(INDEX('CURVA PREVISION'!$A$1:$KZ$3000,$C17,10+3*MIN(AA$3,$D$2-1)))))</f>
        <v/>
      </c>
      <c r="AB17" s="121">
        <f>IF(OR($C17="",$B$2="",$D$2=0),0,IF(AB$3&lt;0,0,N(INDEX('CURVA PREVISION'!$A$1:$KZ$3000,$C17,10+3*MIN(AB$3,$D$2-1)))))</f>
        <v/>
      </c>
      <c r="AC17" s="121">
        <f>IF(OR($C17="",$B$2="",$D$2=0),0,IF(AC$3&lt;0,0,N(INDEX('CURVA PREVISION'!$A$1:$KZ$3000,$C17,10+3*MIN(AC$3,$D$2-1)))))</f>
        <v/>
      </c>
      <c r="AD17" s="121">
        <f>IF(OR($C17="",$B$2="",$D$2=0),0,IF(AD$3&lt;0,0,N(INDEX('CURVA PREVISION'!$A$1:$KZ$3000,$C17,10+3*MIN(AD$3,$D$2-1)))))</f>
        <v/>
      </c>
      <c r="AE17" s="121">
        <f>IF(OR($C17="",$B$2="",$D$2=0),0,IF(AE$3&lt;0,0,N(INDEX('CURVA PREVISION'!$A$1:$KZ$3000,$C17,10+3*MIN(AE$3,$D$2-1)))))</f>
        <v/>
      </c>
      <c r="AF17" s="121">
        <f>IF(OR($C17="",$B$2="",$D$2=0),0,IF(AF$3&lt;0,0,N(INDEX('CURVA PREVISION'!$A$1:$KZ$3000,$C17,10+3*MIN(AF$3,$D$2-1)))))</f>
        <v/>
      </c>
      <c r="AG17" s="121">
        <f>IF(OR($C17="",$B$2="",$D$2=0),0,IF(AG$3&lt;0,0,N(INDEX('CURVA PREVISION'!$A$1:$KZ$3000,$C17,10+3*MIN(AG$3,$D$2-1)))))</f>
        <v/>
      </c>
      <c r="AH17" s="121">
        <f>IF(OR($C17="",$B$2="",$D$2=0),0,IF(AH$3&lt;0,0,N(INDEX('CURVA PREVISION'!$A$1:$KZ$3000,$C17,10+3*MIN(AH$3,$D$2-1)))))</f>
        <v/>
      </c>
      <c r="AI17" s="121">
        <f>IF(OR($C17="",$B$2="",$D$2=0),0,IF(AI$3&lt;0,0,N(INDEX('CURVA PREVISION'!$A$1:$KZ$3000,$C17,10+3*MIN(AI$3,$D$2-1)))))</f>
        <v/>
      </c>
      <c r="AJ17" s="121">
        <f>IF(OR($C17="",$B$2="",$D$2=0),0,IF(AJ$3&lt;0,0,N(INDEX('CURVA PREVISION'!$A$1:$KZ$3000,$C17,10+3*MIN(AJ$3,$D$2-1)))))</f>
        <v/>
      </c>
      <c r="AK17" s="121">
        <f>IF(OR($C17="",$B$2="",$D$2=0),0,IF(AK$3&lt;0,0,N(INDEX('CURVA PREVISION'!$A$1:$KZ$3000,$C17,10+3*MIN(AK$3,$D$2-1)))))</f>
        <v/>
      </c>
      <c r="AL17" s="121">
        <f>IF(OR($C17="",$B$2="",$D$2=0),0,IF(AL$3&lt;0,0,N(INDEX('CURVA PREVISION'!$A$1:$KZ$3000,$C17,10+3*MIN(AL$3,$D$2-1)))))</f>
        <v/>
      </c>
      <c r="AM17" s="121">
        <f>IF(OR($C17="",$B$2="",$D$2=0),0,IF(AM$3&lt;0,0,N(INDEX('CURVA PREVISION'!$A$1:$KZ$3000,$C17,10+3*MIN(AM$3,$D$2-1)))))</f>
        <v/>
      </c>
      <c r="AN17" s="121">
        <f>IF(OR($C17="",$B$2="",$D$2=0),0,IF(AN$3&lt;0,0,N(INDEX('CURVA PREVISION'!$A$1:$KZ$3000,$C17,10+3*MIN(AN$3,$D$2-1)))))</f>
        <v/>
      </c>
      <c r="AO17" s="121">
        <f>IF(OR($C17="",$B$2="",$D$2=0),0,IF(AO$3&lt;0,0,N(INDEX('CURVA PREVISION'!$A$1:$KZ$3000,$C17,10+3*MIN(AO$3,$D$2-1)))))</f>
        <v/>
      </c>
      <c r="AP17" s="121">
        <f>IF(OR($C17="",$B$2="",$D$2=0),0,IF(AP$3&lt;0,0,N(INDEX('CURVA PREVISION'!$A$1:$KZ$3000,$C17,10+3*MIN(AP$3,$D$2-1)))))</f>
        <v/>
      </c>
      <c r="AQ17" s="121">
        <f>IF(OR($C17="",$B$2="",$D$2=0),0,IF(AQ$3&lt;0,0,N(INDEX('CURVA PREVISION'!$A$1:$KZ$3000,$C17,10+3*MIN(AQ$3,$D$2-1)))))</f>
        <v/>
      </c>
      <c r="AR17" s="121">
        <f>IF(OR($C17="",$B$2="",$D$2=0),0,IF(AR$3&lt;0,0,N(INDEX('CURVA PREVISION'!$A$1:$KZ$3000,$C17,10+3*MIN(AR$3,$D$2-1)))))</f>
        <v/>
      </c>
      <c r="AS17" s="121">
        <f>IF(OR($C17="",$B$2="",$D$2=0),0,IF(AS$3&lt;0,0,N(INDEX('CURVA PREVISION'!$A$1:$KZ$3000,$C17,10+3*MIN(AS$3,$D$2-1)))))</f>
        <v/>
      </c>
      <c r="AT17" s="121">
        <f>IF(OR($C17="",$B$2="",$D$2=0),0,IF(AT$3&lt;0,0,N(INDEX('CURVA PREVISION'!$A$1:$KZ$3000,$C17,10+3*MIN(AT$3,$D$2-1)))))</f>
        <v/>
      </c>
      <c r="AU17" s="121">
        <f>IF(OR($C17="",$B$2="",$D$2=0),0,IF(AU$3&lt;0,0,N(INDEX('CURVA PREVISION'!$A$1:$KZ$3000,$C17,10+3*MIN(AU$3,$D$2-1)))))</f>
        <v/>
      </c>
      <c r="AV17" s="121">
        <f>IF(OR($C17="",$B$2="",$D$2=0),0,IF(AV$3&lt;0,0,N(INDEX('CURVA PREVISION'!$A$1:$KZ$3000,$C17,10+3*MIN(AV$3,$D$2-1)))))</f>
        <v/>
      </c>
      <c r="AW17" s="121">
        <f>IF(OR($C17="",$B$2="",$D$2=0),0,IF(AW$3&lt;0,0,N(INDEX('CURVA PREVISION'!$A$1:$KZ$3000,$C17,10+3*MIN(AW$3,$D$2-1)))))</f>
        <v/>
      </c>
      <c r="AX17" s="121">
        <f>IF(OR($C17="",$B$2="",$D$2=0),0,IF(AX$3&lt;0,0,N(INDEX('CURVA PREVISION'!$A$1:$KZ$3000,$C17,10+3*MIN(AX$3,$D$2-1)))))</f>
        <v/>
      </c>
      <c r="AY17" s="121">
        <f>IF(OR($C17="",$B$2="",$D$2=0),0,IF(AY$3&lt;0,0,N(INDEX('CURVA PREVISION'!$A$1:$KZ$3000,$C17,10+3*MIN(AY$3,$D$2-1)))))</f>
        <v/>
      </c>
      <c r="AZ17" s="121">
        <f>IF(OR($C17="",$B$2="",$D$2=0),0,IF(AZ$3&lt;0,0,N(INDEX('CURVA PREVISION'!$A$1:$KZ$3000,$C17,10+3*MIN(AZ$3,$D$2-1)))))</f>
        <v/>
      </c>
      <c r="BA17" s="121">
        <f>IF(OR($C17="",$B$2="",$D$2=0),0,IF(BA$3&lt;0,0,N(INDEX('CURVA PREVISION'!$A$1:$KZ$3000,$C17,10+3*MIN(BA$3,$D$2-1)))))</f>
        <v/>
      </c>
      <c r="BB17" s="121">
        <f>IF(OR($C17="",$B$2="",$D$2=0),0,IF(BB$3&lt;0,0,N(INDEX('CURVA PREVISION'!$A$1:$KZ$3000,$C17,10+3*MIN(BB$3,$D$2-1)))))</f>
        <v/>
      </c>
      <c r="BC17" s="121">
        <f>IF(OR($C17="",$B$2="",$D$2=0),0,IF(BC$3&lt;0,0,N(INDEX('CURVA PREVISION'!$A$1:$KZ$3000,$C17,10+3*MIN(BC$3,$D$2-1)))))</f>
        <v/>
      </c>
      <c r="BD17" s="121">
        <f>IF(OR($C17="",$B$2="",$D$2=0),0,IF(BD$3&lt;0,0,N(INDEX('CURVA PREVISION'!$A$1:$KZ$3000,$C17,10+3*MIN(BD$3,$D$2-1)))))</f>
        <v/>
      </c>
      <c r="BE17" s="121">
        <f>IF(OR($C17="",$B$2="",$D$2=0),0,IF(BE$3&lt;0,0,N(INDEX('CURVA PREVISION'!$A$1:$KZ$3000,$C17,10+3*MIN(BE$3,$D$2-1)))))</f>
        <v/>
      </c>
      <c r="BF17" s="121">
        <f>IF(OR($C17="",$B$2="",$D$2=0),0,IF(BF$3&lt;0,0,N(INDEX('CURVA PREVISION'!$A$1:$KZ$3000,$C17,10+3*MIN(BF$3,$D$2-1)))))</f>
        <v/>
      </c>
      <c r="BG17" s="121">
        <f>IF(OR($C17="",$B$2="",$D$2=0),0,IF(BG$3&lt;0,0,N(INDEX('CURVA PREVISION'!$A$1:$KZ$3000,$C17,10+3*MIN(BG$3,$D$2-1)))))</f>
        <v/>
      </c>
      <c r="BH17" s="121">
        <f>IF(OR($C17="",$B$2="",$D$2=0),0,IF(BH$3&lt;0,0,N(INDEX('CURVA PREVISION'!$A$1:$KZ$3000,$C17,10+3*MIN(BH$3,$D$2-1)))))</f>
        <v/>
      </c>
      <c r="BI17" s="121">
        <f>IF(OR($C17="",$B$2="",$D$2=0),0,IF(BI$3&lt;0,0,N(INDEX('CURVA PREVISION'!$A$1:$KZ$3000,$C17,10+3*MIN(BI$3,$D$2-1)))))</f>
        <v/>
      </c>
      <c r="BJ17" s="121">
        <f>IF(OR($C17="",$B$2="",$D$2=0),0,IF(BJ$3&lt;0,0,N(INDEX('CURVA PREVISION'!$A$1:$KZ$3000,$C17,10+3*MIN(BJ$3,$D$2-1)))))</f>
        <v/>
      </c>
      <c r="BK17" s="121">
        <f>IF(OR($C17="",$B$2="",$D$2=0),0,IF(BK$3&lt;0,0,N(INDEX('CURVA PREVISION'!$A$1:$KZ$3000,$C17,10+3*MIN(BK$3,$D$2-1)))))</f>
        <v/>
      </c>
      <c r="BL17" s="121">
        <f>IF(OR($C17="",$B$2="",$D$2=0),0,IF(BL$3&lt;0,0,N(INDEX('CURVA PREVISION'!$A$1:$KZ$3000,$C17,10+3*MIN(BL$3,$D$2-1)))))</f>
        <v/>
      </c>
      <c r="BM17" s="121">
        <f>IF(OR($C17="",$B$2="",$D$2=0),0,IF(BM$3&lt;0,0,N(INDEX('CURVA PREVISION'!$A$1:$KZ$3000,$C17,10+3*MIN(BM$3,$D$2-1)))))</f>
        <v/>
      </c>
      <c r="BN17" s="121">
        <f>IF(OR($C17="",$B$2="",$D$2=0),0,IF(BN$3&lt;0,0,N(INDEX('CURVA PREVISION'!$A$1:$KZ$3000,$C17,10+3*MIN(BN$3,$D$2-1)))))</f>
        <v/>
      </c>
      <c r="BO17" s="121">
        <f>IF(OR($C17="",$B$2="",$D$2=0),0,IF(BO$3&lt;0,0,N(INDEX('CURVA PREVISION'!$A$1:$KZ$3000,$C17,10+3*MIN(BO$3,$D$2-1)))))</f>
        <v/>
      </c>
      <c r="BP17" s="121">
        <f>IF(OR($C17="",$B$2="",$D$2=0),0,IF(BP$3&lt;0,0,N(INDEX('CURVA PREVISION'!$A$1:$KZ$3000,$C17,10+3*MIN(BP$3,$D$2-1)))))</f>
        <v/>
      </c>
      <c r="BQ17" s="121">
        <f>IF(OR($C17="",$B$2="",$D$2=0),0,IF(BQ$3&lt;0,0,N(INDEX('CURVA PREVISION'!$A$1:$KZ$3000,$C17,10+3*MIN(BQ$3,$D$2-1)))))</f>
        <v/>
      </c>
      <c r="BR17" s="121">
        <f>IF(OR($C17="",$B$2="",$D$2=0),0,IF(BR$3&lt;0,0,N(INDEX('CURVA PREVISION'!$A$1:$KZ$3000,$C17,10+3*MIN(BR$3,$D$2-1)))))</f>
        <v/>
      </c>
      <c r="BS17" s="121">
        <f>IF(OR($C17="",$B$2="",$D$2=0),0,IF(BS$3&lt;0,0,N(INDEX('CURVA PREVISION'!$A$1:$KZ$3000,$C17,10+3*MIN(BS$3,$D$2-1)))))</f>
        <v/>
      </c>
      <c r="BT17" s="121">
        <f>IF(OR($C17="",$B$2="",$D$2=0),0,IF(BT$3&lt;0,0,N(INDEX('CURVA PREVISION'!$A$1:$KZ$3000,$C17,10+3*MIN(BT$3,$D$2-1)))))</f>
        <v/>
      </c>
      <c r="BU17" s="121">
        <f>IF(OR($C17="",$B$2="",$D$2=0),0,IF(BU$3&lt;0,0,N(INDEX('CURVA PREVISION'!$A$1:$KZ$3000,$C17,10+3*MIN(BU$3,$D$2-1)))))</f>
        <v/>
      </c>
      <c r="BV17" s="121">
        <f>IF(OR($C17="",$B$2="",$D$2=0),0,IF(BV$3&lt;0,0,N(INDEX('CURVA PREVISION'!$A$1:$KZ$3000,$C17,10+3*MIN(BV$3,$D$2-1)))))</f>
        <v/>
      </c>
      <c r="BW17" s="121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8">
        <f>IFERROR(MATCH(A18,'CURVA PREVISION'!$B$1:$B$3000,0),"")</f>
        <v/>
      </c>
      <c r="D18" s="121">
        <f>IF(OR($C18="",$B$2="",$D$2=0),0,IF(D$3&lt;0,0,N(INDEX('CURVA PREVISION'!$A$1:$KZ$3000,$C18,10+3*MIN(D$3,$D$2-1)))))</f>
        <v/>
      </c>
      <c r="E18" s="121">
        <f>IF(OR($C18="",$B$2="",$D$2=0),0,IF(E$3&lt;0,0,N(INDEX('CURVA PREVISION'!$A$1:$KZ$3000,$C18,10+3*MIN(E$3,$D$2-1)))))</f>
        <v/>
      </c>
      <c r="F18" s="121">
        <f>IF(OR($C18="",$B$2="",$D$2=0),0,IF(F$3&lt;0,0,N(INDEX('CURVA PREVISION'!$A$1:$KZ$3000,$C18,10+3*MIN(F$3,$D$2-1)))))</f>
        <v/>
      </c>
      <c r="G18" s="121">
        <f>IF(OR($C18="",$B$2="",$D$2=0),0,IF(G$3&lt;0,0,N(INDEX('CURVA PREVISION'!$A$1:$KZ$3000,$C18,10+3*MIN(G$3,$D$2-1)))))</f>
        <v/>
      </c>
      <c r="H18" s="121">
        <f>IF(OR($C18="",$B$2="",$D$2=0),0,IF(H$3&lt;0,0,N(INDEX('CURVA PREVISION'!$A$1:$KZ$3000,$C18,10+3*MIN(H$3,$D$2-1)))))</f>
        <v/>
      </c>
      <c r="I18" s="121">
        <f>IF(OR($C18="",$B$2="",$D$2=0),0,IF(I$3&lt;0,0,N(INDEX('CURVA PREVISION'!$A$1:$KZ$3000,$C18,10+3*MIN(I$3,$D$2-1)))))</f>
        <v/>
      </c>
      <c r="J18" s="121">
        <f>IF(OR($C18="",$B$2="",$D$2=0),0,IF(J$3&lt;0,0,N(INDEX('CURVA PREVISION'!$A$1:$KZ$3000,$C18,10+3*MIN(J$3,$D$2-1)))))</f>
        <v/>
      </c>
      <c r="K18" s="121">
        <f>IF(OR($C18="",$B$2="",$D$2=0),0,IF(K$3&lt;0,0,N(INDEX('CURVA PREVISION'!$A$1:$KZ$3000,$C18,10+3*MIN(K$3,$D$2-1)))))</f>
        <v/>
      </c>
      <c r="L18" s="121">
        <f>IF(OR($C18="",$B$2="",$D$2=0),0,IF(L$3&lt;0,0,N(INDEX('CURVA PREVISION'!$A$1:$KZ$3000,$C18,10+3*MIN(L$3,$D$2-1)))))</f>
        <v/>
      </c>
      <c r="M18" s="121">
        <f>IF(OR($C18="",$B$2="",$D$2=0),0,IF(M$3&lt;0,0,N(INDEX('CURVA PREVISION'!$A$1:$KZ$3000,$C18,10+3*MIN(M$3,$D$2-1)))))</f>
        <v/>
      </c>
      <c r="N18" s="121">
        <f>IF(OR($C18="",$B$2="",$D$2=0),0,IF(N$3&lt;0,0,N(INDEX('CURVA PREVISION'!$A$1:$KZ$3000,$C18,10+3*MIN(N$3,$D$2-1)))))</f>
        <v/>
      </c>
      <c r="O18" s="121">
        <f>IF(OR($C18="",$B$2="",$D$2=0),0,IF(O$3&lt;0,0,N(INDEX('CURVA PREVISION'!$A$1:$KZ$3000,$C18,10+3*MIN(O$3,$D$2-1)))))</f>
        <v/>
      </c>
      <c r="P18" s="121">
        <f>IF(OR($C18="",$B$2="",$D$2=0),0,IF(P$3&lt;0,0,N(INDEX('CURVA PREVISION'!$A$1:$KZ$3000,$C18,10+3*MIN(P$3,$D$2-1)))))</f>
        <v/>
      </c>
      <c r="Q18" s="121">
        <f>IF(OR($C18="",$B$2="",$D$2=0),0,IF(Q$3&lt;0,0,N(INDEX('CURVA PREVISION'!$A$1:$KZ$3000,$C18,10+3*MIN(Q$3,$D$2-1)))))</f>
        <v/>
      </c>
      <c r="R18" s="121">
        <f>IF(OR($C18="",$B$2="",$D$2=0),0,IF(R$3&lt;0,0,N(INDEX('CURVA PREVISION'!$A$1:$KZ$3000,$C18,10+3*MIN(R$3,$D$2-1)))))</f>
        <v/>
      </c>
      <c r="S18" s="121">
        <f>IF(OR($C18="",$B$2="",$D$2=0),0,IF(S$3&lt;0,0,N(INDEX('CURVA PREVISION'!$A$1:$KZ$3000,$C18,10+3*MIN(S$3,$D$2-1)))))</f>
        <v/>
      </c>
      <c r="T18" s="121">
        <f>IF(OR($C18="",$B$2="",$D$2=0),0,IF(T$3&lt;0,0,N(INDEX('CURVA PREVISION'!$A$1:$KZ$3000,$C18,10+3*MIN(T$3,$D$2-1)))))</f>
        <v/>
      </c>
      <c r="U18" s="121">
        <f>IF(OR($C18="",$B$2="",$D$2=0),0,IF(U$3&lt;0,0,N(INDEX('CURVA PREVISION'!$A$1:$KZ$3000,$C18,10+3*MIN(U$3,$D$2-1)))))</f>
        <v/>
      </c>
      <c r="V18" s="121">
        <f>IF(OR($C18="",$B$2="",$D$2=0),0,IF(V$3&lt;0,0,N(INDEX('CURVA PREVISION'!$A$1:$KZ$3000,$C18,10+3*MIN(V$3,$D$2-1)))))</f>
        <v/>
      </c>
      <c r="W18" s="121">
        <f>IF(OR($C18="",$B$2="",$D$2=0),0,IF(W$3&lt;0,0,N(INDEX('CURVA PREVISION'!$A$1:$KZ$3000,$C18,10+3*MIN(W$3,$D$2-1)))))</f>
        <v/>
      </c>
      <c r="X18" s="121">
        <f>IF(OR($C18="",$B$2="",$D$2=0),0,IF(X$3&lt;0,0,N(INDEX('CURVA PREVISION'!$A$1:$KZ$3000,$C18,10+3*MIN(X$3,$D$2-1)))))</f>
        <v/>
      </c>
      <c r="Y18" s="121">
        <f>IF(OR($C18="",$B$2="",$D$2=0),0,IF(Y$3&lt;0,0,N(INDEX('CURVA PREVISION'!$A$1:$KZ$3000,$C18,10+3*MIN(Y$3,$D$2-1)))))</f>
        <v/>
      </c>
      <c r="Z18" s="121">
        <f>IF(OR($C18="",$B$2="",$D$2=0),0,IF(Z$3&lt;0,0,N(INDEX('CURVA PREVISION'!$A$1:$KZ$3000,$C18,10+3*MIN(Z$3,$D$2-1)))))</f>
        <v/>
      </c>
      <c r="AA18" s="121">
        <f>IF(OR($C18="",$B$2="",$D$2=0),0,IF(AA$3&lt;0,0,N(INDEX('CURVA PREVISION'!$A$1:$KZ$3000,$C18,10+3*MIN(AA$3,$D$2-1)))))</f>
        <v/>
      </c>
      <c r="AB18" s="121">
        <f>IF(OR($C18="",$B$2="",$D$2=0),0,IF(AB$3&lt;0,0,N(INDEX('CURVA PREVISION'!$A$1:$KZ$3000,$C18,10+3*MIN(AB$3,$D$2-1)))))</f>
        <v/>
      </c>
      <c r="AC18" s="121">
        <f>IF(OR($C18="",$B$2="",$D$2=0),0,IF(AC$3&lt;0,0,N(INDEX('CURVA PREVISION'!$A$1:$KZ$3000,$C18,10+3*MIN(AC$3,$D$2-1)))))</f>
        <v/>
      </c>
      <c r="AD18" s="121">
        <f>IF(OR($C18="",$B$2="",$D$2=0),0,IF(AD$3&lt;0,0,N(INDEX('CURVA PREVISION'!$A$1:$KZ$3000,$C18,10+3*MIN(AD$3,$D$2-1)))))</f>
        <v/>
      </c>
      <c r="AE18" s="121">
        <f>IF(OR($C18="",$B$2="",$D$2=0),0,IF(AE$3&lt;0,0,N(INDEX('CURVA PREVISION'!$A$1:$KZ$3000,$C18,10+3*MIN(AE$3,$D$2-1)))))</f>
        <v/>
      </c>
      <c r="AF18" s="121">
        <f>IF(OR($C18="",$B$2="",$D$2=0),0,IF(AF$3&lt;0,0,N(INDEX('CURVA PREVISION'!$A$1:$KZ$3000,$C18,10+3*MIN(AF$3,$D$2-1)))))</f>
        <v/>
      </c>
      <c r="AG18" s="121">
        <f>IF(OR($C18="",$B$2="",$D$2=0),0,IF(AG$3&lt;0,0,N(INDEX('CURVA PREVISION'!$A$1:$KZ$3000,$C18,10+3*MIN(AG$3,$D$2-1)))))</f>
        <v/>
      </c>
      <c r="AH18" s="121">
        <f>IF(OR($C18="",$B$2="",$D$2=0),0,IF(AH$3&lt;0,0,N(INDEX('CURVA PREVISION'!$A$1:$KZ$3000,$C18,10+3*MIN(AH$3,$D$2-1)))))</f>
        <v/>
      </c>
      <c r="AI18" s="121">
        <f>IF(OR($C18="",$B$2="",$D$2=0),0,IF(AI$3&lt;0,0,N(INDEX('CURVA PREVISION'!$A$1:$KZ$3000,$C18,10+3*MIN(AI$3,$D$2-1)))))</f>
        <v/>
      </c>
      <c r="AJ18" s="121">
        <f>IF(OR($C18="",$B$2="",$D$2=0),0,IF(AJ$3&lt;0,0,N(INDEX('CURVA PREVISION'!$A$1:$KZ$3000,$C18,10+3*MIN(AJ$3,$D$2-1)))))</f>
        <v/>
      </c>
      <c r="AK18" s="121">
        <f>IF(OR($C18="",$B$2="",$D$2=0),0,IF(AK$3&lt;0,0,N(INDEX('CURVA PREVISION'!$A$1:$KZ$3000,$C18,10+3*MIN(AK$3,$D$2-1)))))</f>
        <v/>
      </c>
      <c r="AL18" s="121">
        <f>IF(OR($C18="",$B$2="",$D$2=0),0,IF(AL$3&lt;0,0,N(INDEX('CURVA PREVISION'!$A$1:$KZ$3000,$C18,10+3*MIN(AL$3,$D$2-1)))))</f>
        <v/>
      </c>
      <c r="AM18" s="121">
        <f>IF(OR($C18="",$B$2="",$D$2=0),0,IF(AM$3&lt;0,0,N(INDEX('CURVA PREVISION'!$A$1:$KZ$3000,$C18,10+3*MIN(AM$3,$D$2-1)))))</f>
        <v/>
      </c>
      <c r="AN18" s="121">
        <f>IF(OR($C18="",$B$2="",$D$2=0),0,IF(AN$3&lt;0,0,N(INDEX('CURVA PREVISION'!$A$1:$KZ$3000,$C18,10+3*MIN(AN$3,$D$2-1)))))</f>
        <v/>
      </c>
      <c r="AO18" s="121">
        <f>IF(OR($C18="",$B$2="",$D$2=0),0,IF(AO$3&lt;0,0,N(INDEX('CURVA PREVISION'!$A$1:$KZ$3000,$C18,10+3*MIN(AO$3,$D$2-1)))))</f>
        <v/>
      </c>
      <c r="AP18" s="121">
        <f>IF(OR($C18="",$B$2="",$D$2=0),0,IF(AP$3&lt;0,0,N(INDEX('CURVA PREVISION'!$A$1:$KZ$3000,$C18,10+3*MIN(AP$3,$D$2-1)))))</f>
        <v/>
      </c>
      <c r="AQ18" s="121">
        <f>IF(OR($C18="",$B$2="",$D$2=0),0,IF(AQ$3&lt;0,0,N(INDEX('CURVA PREVISION'!$A$1:$KZ$3000,$C18,10+3*MIN(AQ$3,$D$2-1)))))</f>
        <v/>
      </c>
      <c r="AR18" s="121">
        <f>IF(OR($C18="",$B$2="",$D$2=0),0,IF(AR$3&lt;0,0,N(INDEX('CURVA PREVISION'!$A$1:$KZ$3000,$C18,10+3*MIN(AR$3,$D$2-1)))))</f>
        <v/>
      </c>
      <c r="AS18" s="121">
        <f>IF(OR($C18="",$B$2="",$D$2=0),0,IF(AS$3&lt;0,0,N(INDEX('CURVA PREVISION'!$A$1:$KZ$3000,$C18,10+3*MIN(AS$3,$D$2-1)))))</f>
        <v/>
      </c>
      <c r="AT18" s="121">
        <f>IF(OR($C18="",$B$2="",$D$2=0),0,IF(AT$3&lt;0,0,N(INDEX('CURVA PREVISION'!$A$1:$KZ$3000,$C18,10+3*MIN(AT$3,$D$2-1)))))</f>
        <v/>
      </c>
      <c r="AU18" s="121">
        <f>IF(OR($C18="",$B$2="",$D$2=0),0,IF(AU$3&lt;0,0,N(INDEX('CURVA PREVISION'!$A$1:$KZ$3000,$C18,10+3*MIN(AU$3,$D$2-1)))))</f>
        <v/>
      </c>
      <c r="AV18" s="121">
        <f>IF(OR($C18="",$B$2="",$D$2=0),0,IF(AV$3&lt;0,0,N(INDEX('CURVA PREVISION'!$A$1:$KZ$3000,$C18,10+3*MIN(AV$3,$D$2-1)))))</f>
        <v/>
      </c>
      <c r="AW18" s="121">
        <f>IF(OR($C18="",$B$2="",$D$2=0),0,IF(AW$3&lt;0,0,N(INDEX('CURVA PREVISION'!$A$1:$KZ$3000,$C18,10+3*MIN(AW$3,$D$2-1)))))</f>
        <v/>
      </c>
      <c r="AX18" s="121">
        <f>IF(OR($C18="",$B$2="",$D$2=0),0,IF(AX$3&lt;0,0,N(INDEX('CURVA PREVISION'!$A$1:$KZ$3000,$C18,10+3*MIN(AX$3,$D$2-1)))))</f>
        <v/>
      </c>
      <c r="AY18" s="121">
        <f>IF(OR($C18="",$B$2="",$D$2=0),0,IF(AY$3&lt;0,0,N(INDEX('CURVA PREVISION'!$A$1:$KZ$3000,$C18,10+3*MIN(AY$3,$D$2-1)))))</f>
        <v/>
      </c>
      <c r="AZ18" s="121">
        <f>IF(OR($C18="",$B$2="",$D$2=0),0,IF(AZ$3&lt;0,0,N(INDEX('CURVA PREVISION'!$A$1:$KZ$3000,$C18,10+3*MIN(AZ$3,$D$2-1)))))</f>
        <v/>
      </c>
      <c r="BA18" s="121">
        <f>IF(OR($C18="",$B$2="",$D$2=0),0,IF(BA$3&lt;0,0,N(INDEX('CURVA PREVISION'!$A$1:$KZ$3000,$C18,10+3*MIN(BA$3,$D$2-1)))))</f>
        <v/>
      </c>
      <c r="BB18" s="121">
        <f>IF(OR($C18="",$B$2="",$D$2=0),0,IF(BB$3&lt;0,0,N(INDEX('CURVA PREVISION'!$A$1:$KZ$3000,$C18,10+3*MIN(BB$3,$D$2-1)))))</f>
        <v/>
      </c>
      <c r="BC18" s="121">
        <f>IF(OR($C18="",$B$2="",$D$2=0),0,IF(BC$3&lt;0,0,N(INDEX('CURVA PREVISION'!$A$1:$KZ$3000,$C18,10+3*MIN(BC$3,$D$2-1)))))</f>
        <v/>
      </c>
      <c r="BD18" s="121">
        <f>IF(OR($C18="",$B$2="",$D$2=0),0,IF(BD$3&lt;0,0,N(INDEX('CURVA PREVISION'!$A$1:$KZ$3000,$C18,10+3*MIN(BD$3,$D$2-1)))))</f>
        <v/>
      </c>
      <c r="BE18" s="121">
        <f>IF(OR($C18="",$B$2="",$D$2=0),0,IF(BE$3&lt;0,0,N(INDEX('CURVA PREVISION'!$A$1:$KZ$3000,$C18,10+3*MIN(BE$3,$D$2-1)))))</f>
        <v/>
      </c>
      <c r="BF18" s="121">
        <f>IF(OR($C18="",$B$2="",$D$2=0),0,IF(BF$3&lt;0,0,N(INDEX('CURVA PREVISION'!$A$1:$KZ$3000,$C18,10+3*MIN(BF$3,$D$2-1)))))</f>
        <v/>
      </c>
      <c r="BG18" s="121">
        <f>IF(OR($C18="",$B$2="",$D$2=0),0,IF(BG$3&lt;0,0,N(INDEX('CURVA PREVISION'!$A$1:$KZ$3000,$C18,10+3*MIN(BG$3,$D$2-1)))))</f>
        <v/>
      </c>
      <c r="BH18" s="121">
        <f>IF(OR($C18="",$B$2="",$D$2=0),0,IF(BH$3&lt;0,0,N(INDEX('CURVA PREVISION'!$A$1:$KZ$3000,$C18,10+3*MIN(BH$3,$D$2-1)))))</f>
        <v/>
      </c>
      <c r="BI18" s="121">
        <f>IF(OR($C18="",$B$2="",$D$2=0),0,IF(BI$3&lt;0,0,N(INDEX('CURVA PREVISION'!$A$1:$KZ$3000,$C18,10+3*MIN(BI$3,$D$2-1)))))</f>
        <v/>
      </c>
      <c r="BJ18" s="121">
        <f>IF(OR($C18="",$B$2="",$D$2=0),0,IF(BJ$3&lt;0,0,N(INDEX('CURVA PREVISION'!$A$1:$KZ$3000,$C18,10+3*MIN(BJ$3,$D$2-1)))))</f>
        <v/>
      </c>
      <c r="BK18" s="121">
        <f>IF(OR($C18="",$B$2="",$D$2=0),0,IF(BK$3&lt;0,0,N(INDEX('CURVA PREVISION'!$A$1:$KZ$3000,$C18,10+3*MIN(BK$3,$D$2-1)))))</f>
        <v/>
      </c>
      <c r="BL18" s="121">
        <f>IF(OR($C18="",$B$2="",$D$2=0),0,IF(BL$3&lt;0,0,N(INDEX('CURVA PREVISION'!$A$1:$KZ$3000,$C18,10+3*MIN(BL$3,$D$2-1)))))</f>
        <v/>
      </c>
      <c r="BM18" s="121">
        <f>IF(OR($C18="",$B$2="",$D$2=0),0,IF(BM$3&lt;0,0,N(INDEX('CURVA PREVISION'!$A$1:$KZ$3000,$C18,10+3*MIN(BM$3,$D$2-1)))))</f>
        <v/>
      </c>
      <c r="BN18" s="121">
        <f>IF(OR($C18="",$B$2="",$D$2=0),0,IF(BN$3&lt;0,0,N(INDEX('CURVA PREVISION'!$A$1:$KZ$3000,$C18,10+3*MIN(BN$3,$D$2-1)))))</f>
        <v/>
      </c>
      <c r="BO18" s="121">
        <f>IF(OR($C18="",$B$2="",$D$2=0),0,IF(BO$3&lt;0,0,N(INDEX('CURVA PREVISION'!$A$1:$KZ$3000,$C18,10+3*MIN(BO$3,$D$2-1)))))</f>
        <v/>
      </c>
      <c r="BP18" s="121">
        <f>IF(OR($C18="",$B$2="",$D$2=0),0,IF(BP$3&lt;0,0,N(INDEX('CURVA PREVISION'!$A$1:$KZ$3000,$C18,10+3*MIN(BP$3,$D$2-1)))))</f>
        <v/>
      </c>
      <c r="BQ18" s="121">
        <f>IF(OR($C18="",$B$2="",$D$2=0),0,IF(BQ$3&lt;0,0,N(INDEX('CURVA PREVISION'!$A$1:$KZ$3000,$C18,10+3*MIN(BQ$3,$D$2-1)))))</f>
        <v/>
      </c>
      <c r="BR18" s="121">
        <f>IF(OR($C18="",$B$2="",$D$2=0),0,IF(BR$3&lt;0,0,N(INDEX('CURVA PREVISION'!$A$1:$KZ$3000,$C18,10+3*MIN(BR$3,$D$2-1)))))</f>
        <v/>
      </c>
      <c r="BS18" s="121">
        <f>IF(OR($C18="",$B$2="",$D$2=0),0,IF(BS$3&lt;0,0,N(INDEX('CURVA PREVISION'!$A$1:$KZ$3000,$C18,10+3*MIN(BS$3,$D$2-1)))))</f>
        <v/>
      </c>
      <c r="BT18" s="121">
        <f>IF(OR($C18="",$B$2="",$D$2=0),0,IF(BT$3&lt;0,0,N(INDEX('CURVA PREVISION'!$A$1:$KZ$3000,$C18,10+3*MIN(BT$3,$D$2-1)))))</f>
        <v/>
      </c>
      <c r="BU18" s="121">
        <f>IF(OR($C18="",$B$2="",$D$2=0),0,IF(BU$3&lt;0,0,N(INDEX('CURVA PREVISION'!$A$1:$KZ$3000,$C18,10+3*MIN(BU$3,$D$2-1)))))</f>
        <v/>
      </c>
      <c r="BV18" s="121">
        <f>IF(OR($C18="",$B$2="",$D$2=0),0,IF(BV$3&lt;0,0,N(INDEX('CURVA PREVISION'!$A$1:$KZ$3000,$C18,10+3*MIN(BV$3,$D$2-1)))))</f>
        <v/>
      </c>
      <c r="BW18" s="121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8">
        <f>IFERROR(MATCH(A19,'CURVA PREVISION'!$B$1:$B$3000,0),"")</f>
        <v/>
      </c>
      <c r="D19" s="121">
        <f>IF(OR($C19="",$B$2="",$D$2=0),0,IF(D$3&lt;0,0,N(INDEX('CURVA PREVISION'!$A$1:$KZ$3000,$C19,10+3*MIN(D$3,$D$2-1)))))</f>
        <v/>
      </c>
      <c r="E19" s="121">
        <f>IF(OR($C19="",$B$2="",$D$2=0),0,IF(E$3&lt;0,0,N(INDEX('CURVA PREVISION'!$A$1:$KZ$3000,$C19,10+3*MIN(E$3,$D$2-1)))))</f>
        <v/>
      </c>
      <c r="F19" s="121">
        <f>IF(OR($C19="",$B$2="",$D$2=0),0,IF(F$3&lt;0,0,N(INDEX('CURVA PREVISION'!$A$1:$KZ$3000,$C19,10+3*MIN(F$3,$D$2-1)))))</f>
        <v/>
      </c>
      <c r="G19" s="121">
        <f>IF(OR($C19="",$B$2="",$D$2=0),0,IF(G$3&lt;0,0,N(INDEX('CURVA PREVISION'!$A$1:$KZ$3000,$C19,10+3*MIN(G$3,$D$2-1)))))</f>
        <v/>
      </c>
      <c r="H19" s="121">
        <f>IF(OR($C19="",$B$2="",$D$2=0),0,IF(H$3&lt;0,0,N(INDEX('CURVA PREVISION'!$A$1:$KZ$3000,$C19,10+3*MIN(H$3,$D$2-1)))))</f>
        <v/>
      </c>
      <c r="I19" s="121">
        <f>IF(OR($C19="",$B$2="",$D$2=0),0,IF(I$3&lt;0,0,N(INDEX('CURVA PREVISION'!$A$1:$KZ$3000,$C19,10+3*MIN(I$3,$D$2-1)))))</f>
        <v/>
      </c>
      <c r="J19" s="121">
        <f>IF(OR($C19="",$B$2="",$D$2=0),0,IF(J$3&lt;0,0,N(INDEX('CURVA PREVISION'!$A$1:$KZ$3000,$C19,10+3*MIN(J$3,$D$2-1)))))</f>
        <v/>
      </c>
      <c r="K19" s="121">
        <f>IF(OR($C19="",$B$2="",$D$2=0),0,IF(K$3&lt;0,0,N(INDEX('CURVA PREVISION'!$A$1:$KZ$3000,$C19,10+3*MIN(K$3,$D$2-1)))))</f>
        <v/>
      </c>
      <c r="L19" s="121">
        <f>IF(OR($C19="",$B$2="",$D$2=0),0,IF(L$3&lt;0,0,N(INDEX('CURVA PREVISION'!$A$1:$KZ$3000,$C19,10+3*MIN(L$3,$D$2-1)))))</f>
        <v/>
      </c>
      <c r="M19" s="121">
        <f>IF(OR($C19="",$B$2="",$D$2=0),0,IF(M$3&lt;0,0,N(INDEX('CURVA PREVISION'!$A$1:$KZ$3000,$C19,10+3*MIN(M$3,$D$2-1)))))</f>
        <v/>
      </c>
      <c r="N19" s="121">
        <f>IF(OR($C19="",$B$2="",$D$2=0),0,IF(N$3&lt;0,0,N(INDEX('CURVA PREVISION'!$A$1:$KZ$3000,$C19,10+3*MIN(N$3,$D$2-1)))))</f>
        <v/>
      </c>
      <c r="O19" s="121">
        <f>IF(OR($C19="",$B$2="",$D$2=0),0,IF(O$3&lt;0,0,N(INDEX('CURVA PREVISION'!$A$1:$KZ$3000,$C19,10+3*MIN(O$3,$D$2-1)))))</f>
        <v/>
      </c>
      <c r="P19" s="121">
        <f>IF(OR($C19="",$B$2="",$D$2=0),0,IF(P$3&lt;0,0,N(INDEX('CURVA PREVISION'!$A$1:$KZ$3000,$C19,10+3*MIN(P$3,$D$2-1)))))</f>
        <v/>
      </c>
      <c r="Q19" s="121">
        <f>IF(OR($C19="",$B$2="",$D$2=0),0,IF(Q$3&lt;0,0,N(INDEX('CURVA PREVISION'!$A$1:$KZ$3000,$C19,10+3*MIN(Q$3,$D$2-1)))))</f>
        <v/>
      </c>
      <c r="R19" s="121">
        <f>IF(OR($C19="",$B$2="",$D$2=0),0,IF(R$3&lt;0,0,N(INDEX('CURVA PREVISION'!$A$1:$KZ$3000,$C19,10+3*MIN(R$3,$D$2-1)))))</f>
        <v/>
      </c>
      <c r="S19" s="121">
        <f>IF(OR($C19="",$B$2="",$D$2=0),0,IF(S$3&lt;0,0,N(INDEX('CURVA PREVISION'!$A$1:$KZ$3000,$C19,10+3*MIN(S$3,$D$2-1)))))</f>
        <v/>
      </c>
      <c r="T19" s="121">
        <f>IF(OR($C19="",$B$2="",$D$2=0),0,IF(T$3&lt;0,0,N(INDEX('CURVA PREVISION'!$A$1:$KZ$3000,$C19,10+3*MIN(T$3,$D$2-1)))))</f>
        <v/>
      </c>
      <c r="U19" s="121">
        <f>IF(OR($C19="",$B$2="",$D$2=0),0,IF(U$3&lt;0,0,N(INDEX('CURVA PREVISION'!$A$1:$KZ$3000,$C19,10+3*MIN(U$3,$D$2-1)))))</f>
        <v/>
      </c>
      <c r="V19" s="121">
        <f>IF(OR($C19="",$B$2="",$D$2=0),0,IF(V$3&lt;0,0,N(INDEX('CURVA PREVISION'!$A$1:$KZ$3000,$C19,10+3*MIN(V$3,$D$2-1)))))</f>
        <v/>
      </c>
      <c r="W19" s="121">
        <f>IF(OR($C19="",$B$2="",$D$2=0),0,IF(W$3&lt;0,0,N(INDEX('CURVA PREVISION'!$A$1:$KZ$3000,$C19,10+3*MIN(W$3,$D$2-1)))))</f>
        <v/>
      </c>
      <c r="X19" s="121">
        <f>IF(OR($C19="",$B$2="",$D$2=0),0,IF(X$3&lt;0,0,N(INDEX('CURVA PREVISION'!$A$1:$KZ$3000,$C19,10+3*MIN(X$3,$D$2-1)))))</f>
        <v/>
      </c>
      <c r="Y19" s="121">
        <f>IF(OR($C19="",$B$2="",$D$2=0),0,IF(Y$3&lt;0,0,N(INDEX('CURVA PREVISION'!$A$1:$KZ$3000,$C19,10+3*MIN(Y$3,$D$2-1)))))</f>
        <v/>
      </c>
      <c r="Z19" s="121">
        <f>IF(OR($C19="",$B$2="",$D$2=0),0,IF(Z$3&lt;0,0,N(INDEX('CURVA PREVISION'!$A$1:$KZ$3000,$C19,10+3*MIN(Z$3,$D$2-1)))))</f>
        <v/>
      </c>
      <c r="AA19" s="121">
        <f>IF(OR($C19="",$B$2="",$D$2=0),0,IF(AA$3&lt;0,0,N(INDEX('CURVA PREVISION'!$A$1:$KZ$3000,$C19,10+3*MIN(AA$3,$D$2-1)))))</f>
        <v/>
      </c>
      <c r="AB19" s="121">
        <f>IF(OR($C19="",$B$2="",$D$2=0),0,IF(AB$3&lt;0,0,N(INDEX('CURVA PREVISION'!$A$1:$KZ$3000,$C19,10+3*MIN(AB$3,$D$2-1)))))</f>
        <v/>
      </c>
      <c r="AC19" s="121">
        <f>IF(OR($C19="",$B$2="",$D$2=0),0,IF(AC$3&lt;0,0,N(INDEX('CURVA PREVISION'!$A$1:$KZ$3000,$C19,10+3*MIN(AC$3,$D$2-1)))))</f>
        <v/>
      </c>
      <c r="AD19" s="121">
        <f>IF(OR($C19="",$B$2="",$D$2=0),0,IF(AD$3&lt;0,0,N(INDEX('CURVA PREVISION'!$A$1:$KZ$3000,$C19,10+3*MIN(AD$3,$D$2-1)))))</f>
        <v/>
      </c>
      <c r="AE19" s="121">
        <f>IF(OR($C19="",$B$2="",$D$2=0),0,IF(AE$3&lt;0,0,N(INDEX('CURVA PREVISION'!$A$1:$KZ$3000,$C19,10+3*MIN(AE$3,$D$2-1)))))</f>
        <v/>
      </c>
      <c r="AF19" s="121">
        <f>IF(OR($C19="",$B$2="",$D$2=0),0,IF(AF$3&lt;0,0,N(INDEX('CURVA PREVISION'!$A$1:$KZ$3000,$C19,10+3*MIN(AF$3,$D$2-1)))))</f>
        <v/>
      </c>
      <c r="AG19" s="121">
        <f>IF(OR($C19="",$B$2="",$D$2=0),0,IF(AG$3&lt;0,0,N(INDEX('CURVA PREVISION'!$A$1:$KZ$3000,$C19,10+3*MIN(AG$3,$D$2-1)))))</f>
        <v/>
      </c>
      <c r="AH19" s="121">
        <f>IF(OR($C19="",$B$2="",$D$2=0),0,IF(AH$3&lt;0,0,N(INDEX('CURVA PREVISION'!$A$1:$KZ$3000,$C19,10+3*MIN(AH$3,$D$2-1)))))</f>
        <v/>
      </c>
      <c r="AI19" s="121">
        <f>IF(OR($C19="",$B$2="",$D$2=0),0,IF(AI$3&lt;0,0,N(INDEX('CURVA PREVISION'!$A$1:$KZ$3000,$C19,10+3*MIN(AI$3,$D$2-1)))))</f>
        <v/>
      </c>
      <c r="AJ19" s="121">
        <f>IF(OR($C19="",$B$2="",$D$2=0),0,IF(AJ$3&lt;0,0,N(INDEX('CURVA PREVISION'!$A$1:$KZ$3000,$C19,10+3*MIN(AJ$3,$D$2-1)))))</f>
        <v/>
      </c>
      <c r="AK19" s="121">
        <f>IF(OR($C19="",$B$2="",$D$2=0),0,IF(AK$3&lt;0,0,N(INDEX('CURVA PREVISION'!$A$1:$KZ$3000,$C19,10+3*MIN(AK$3,$D$2-1)))))</f>
        <v/>
      </c>
      <c r="AL19" s="121">
        <f>IF(OR($C19="",$B$2="",$D$2=0),0,IF(AL$3&lt;0,0,N(INDEX('CURVA PREVISION'!$A$1:$KZ$3000,$C19,10+3*MIN(AL$3,$D$2-1)))))</f>
        <v/>
      </c>
      <c r="AM19" s="121">
        <f>IF(OR($C19="",$B$2="",$D$2=0),0,IF(AM$3&lt;0,0,N(INDEX('CURVA PREVISION'!$A$1:$KZ$3000,$C19,10+3*MIN(AM$3,$D$2-1)))))</f>
        <v/>
      </c>
      <c r="AN19" s="121">
        <f>IF(OR($C19="",$B$2="",$D$2=0),0,IF(AN$3&lt;0,0,N(INDEX('CURVA PREVISION'!$A$1:$KZ$3000,$C19,10+3*MIN(AN$3,$D$2-1)))))</f>
        <v/>
      </c>
      <c r="AO19" s="121">
        <f>IF(OR($C19="",$B$2="",$D$2=0),0,IF(AO$3&lt;0,0,N(INDEX('CURVA PREVISION'!$A$1:$KZ$3000,$C19,10+3*MIN(AO$3,$D$2-1)))))</f>
        <v/>
      </c>
      <c r="AP19" s="121">
        <f>IF(OR($C19="",$B$2="",$D$2=0),0,IF(AP$3&lt;0,0,N(INDEX('CURVA PREVISION'!$A$1:$KZ$3000,$C19,10+3*MIN(AP$3,$D$2-1)))))</f>
        <v/>
      </c>
      <c r="AQ19" s="121">
        <f>IF(OR($C19="",$B$2="",$D$2=0),0,IF(AQ$3&lt;0,0,N(INDEX('CURVA PREVISION'!$A$1:$KZ$3000,$C19,10+3*MIN(AQ$3,$D$2-1)))))</f>
        <v/>
      </c>
      <c r="AR19" s="121">
        <f>IF(OR($C19="",$B$2="",$D$2=0),0,IF(AR$3&lt;0,0,N(INDEX('CURVA PREVISION'!$A$1:$KZ$3000,$C19,10+3*MIN(AR$3,$D$2-1)))))</f>
        <v/>
      </c>
      <c r="AS19" s="121">
        <f>IF(OR($C19="",$B$2="",$D$2=0),0,IF(AS$3&lt;0,0,N(INDEX('CURVA PREVISION'!$A$1:$KZ$3000,$C19,10+3*MIN(AS$3,$D$2-1)))))</f>
        <v/>
      </c>
      <c r="AT19" s="121">
        <f>IF(OR($C19="",$B$2="",$D$2=0),0,IF(AT$3&lt;0,0,N(INDEX('CURVA PREVISION'!$A$1:$KZ$3000,$C19,10+3*MIN(AT$3,$D$2-1)))))</f>
        <v/>
      </c>
      <c r="AU19" s="121">
        <f>IF(OR($C19="",$B$2="",$D$2=0),0,IF(AU$3&lt;0,0,N(INDEX('CURVA PREVISION'!$A$1:$KZ$3000,$C19,10+3*MIN(AU$3,$D$2-1)))))</f>
        <v/>
      </c>
      <c r="AV19" s="121">
        <f>IF(OR($C19="",$B$2="",$D$2=0),0,IF(AV$3&lt;0,0,N(INDEX('CURVA PREVISION'!$A$1:$KZ$3000,$C19,10+3*MIN(AV$3,$D$2-1)))))</f>
        <v/>
      </c>
      <c r="AW19" s="121">
        <f>IF(OR($C19="",$B$2="",$D$2=0),0,IF(AW$3&lt;0,0,N(INDEX('CURVA PREVISION'!$A$1:$KZ$3000,$C19,10+3*MIN(AW$3,$D$2-1)))))</f>
        <v/>
      </c>
      <c r="AX19" s="121">
        <f>IF(OR($C19="",$B$2="",$D$2=0),0,IF(AX$3&lt;0,0,N(INDEX('CURVA PREVISION'!$A$1:$KZ$3000,$C19,10+3*MIN(AX$3,$D$2-1)))))</f>
        <v/>
      </c>
      <c r="AY19" s="121">
        <f>IF(OR($C19="",$B$2="",$D$2=0),0,IF(AY$3&lt;0,0,N(INDEX('CURVA PREVISION'!$A$1:$KZ$3000,$C19,10+3*MIN(AY$3,$D$2-1)))))</f>
        <v/>
      </c>
      <c r="AZ19" s="121">
        <f>IF(OR($C19="",$B$2="",$D$2=0),0,IF(AZ$3&lt;0,0,N(INDEX('CURVA PREVISION'!$A$1:$KZ$3000,$C19,10+3*MIN(AZ$3,$D$2-1)))))</f>
        <v/>
      </c>
      <c r="BA19" s="121">
        <f>IF(OR($C19="",$B$2="",$D$2=0),0,IF(BA$3&lt;0,0,N(INDEX('CURVA PREVISION'!$A$1:$KZ$3000,$C19,10+3*MIN(BA$3,$D$2-1)))))</f>
        <v/>
      </c>
      <c r="BB19" s="121">
        <f>IF(OR($C19="",$B$2="",$D$2=0),0,IF(BB$3&lt;0,0,N(INDEX('CURVA PREVISION'!$A$1:$KZ$3000,$C19,10+3*MIN(BB$3,$D$2-1)))))</f>
        <v/>
      </c>
      <c r="BC19" s="121">
        <f>IF(OR($C19="",$B$2="",$D$2=0),0,IF(BC$3&lt;0,0,N(INDEX('CURVA PREVISION'!$A$1:$KZ$3000,$C19,10+3*MIN(BC$3,$D$2-1)))))</f>
        <v/>
      </c>
      <c r="BD19" s="121">
        <f>IF(OR($C19="",$B$2="",$D$2=0),0,IF(BD$3&lt;0,0,N(INDEX('CURVA PREVISION'!$A$1:$KZ$3000,$C19,10+3*MIN(BD$3,$D$2-1)))))</f>
        <v/>
      </c>
      <c r="BE19" s="121">
        <f>IF(OR($C19="",$B$2="",$D$2=0),0,IF(BE$3&lt;0,0,N(INDEX('CURVA PREVISION'!$A$1:$KZ$3000,$C19,10+3*MIN(BE$3,$D$2-1)))))</f>
        <v/>
      </c>
      <c r="BF19" s="121">
        <f>IF(OR($C19="",$B$2="",$D$2=0),0,IF(BF$3&lt;0,0,N(INDEX('CURVA PREVISION'!$A$1:$KZ$3000,$C19,10+3*MIN(BF$3,$D$2-1)))))</f>
        <v/>
      </c>
      <c r="BG19" s="121">
        <f>IF(OR($C19="",$B$2="",$D$2=0),0,IF(BG$3&lt;0,0,N(INDEX('CURVA PREVISION'!$A$1:$KZ$3000,$C19,10+3*MIN(BG$3,$D$2-1)))))</f>
        <v/>
      </c>
      <c r="BH19" s="121">
        <f>IF(OR($C19="",$B$2="",$D$2=0),0,IF(BH$3&lt;0,0,N(INDEX('CURVA PREVISION'!$A$1:$KZ$3000,$C19,10+3*MIN(BH$3,$D$2-1)))))</f>
        <v/>
      </c>
      <c r="BI19" s="121">
        <f>IF(OR($C19="",$B$2="",$D$2=0),0,IF(BI$3&lt;0,0,N(INDEX('CURVA PREVISION'!$A$1:$KZ$3000,$C19,10+3*MIN(BI$3,$D$2-1)))))</f>
        <v/>
      </c>
      <c r="BJ19" s="121">
        <f>IF(OR($C19="",$B$2="",$D$2=0),0,IF(BJ$3&lt;0,0,N(INDEX('CURVA PREVISION'!$A$1:$KZ$3000,$C19,10+3*MIN(BJ$3,$D$2-1)))))</f>
        <v/>
      </c>
      <c r="BK19" s="121">
        <f>IF(OR($C19="",$B$2="",$D$2=0),0,IF(BK$3&lt;0,0,N(INDEX('CURVA PREVISION'!$A$1:$KZ$3000,$C19,10+3*MIN(BK$3,$D$2-1)))))</f>
        <v/>
      </c>
      <c r="BL19" s="121">
        <f>IF(OR($C19="",$B$2="",$D$2=0),0,IF(BL$3&lt;0,0,N(INDEX('CURVA PREVISION'!$A$1:$KZ$3000,$C19,10+3*MIN(BL$3,$D$2-1)))))</f>
        <v/>
      </c>
      <c r="BM19" s="121">
        <f>IF(OR($C19="",$B$2="",$D$2=0),0,IF(BM$3&lt;0,0,N(INDEX('CURVA PREVISION'!$A$1:$KZ$3000,$C19,10+3*MIN(BM$3,$D$2-1)))))</f>
        <v/>
      </c>
      <c r="BN19" s="121">
        <f>IF(OR($C19="",$B$2="",$D$2=0),0,IF(BN$3&lt;0,0,N(INDEX('CURVA PREVISION'!$A$1:$KZ$3000,$C19,10+3*MIN(BN$3,$D$2-1)))))</f>
        <v/>
      </c>
      <c r="BO19" s="121">
        <f>IF(OR($C19="",$B$2="",$D$2=0),0,IF(BO$3&lt;0,0,N(INDEX('CURVA PREVISION'!$A$1:$KZ$3000,$C19,10+3*MIN(BO$3,$D$2-1)))))</f>
        <v/>
      </c>
      <c r="BP19" s="121">
        <f>IF(OR($C19="",$B$2="",$D$2=0),0,IF(BP$3&lt;0,0,N(INDEX('CURVA PREVISION'!$A$1:$KZ$3000,$C19,10+3*MIN(BP$3,$D$2-1)))))</f>
        <v/>
      </c>
      <c r="BQ19" s="121">
        <f>IF(OR($C19="",$B$2="",$D$2=0),0,IF(BQ$3&lt;0,0,N(INDEX('CURVA PREVISION'!$A$1:$KZ$3000,$C19,10+3*MIN(BQ$3,$D$2-1)))))</f>
        <v/>
      </c>
      <c r="BR19" s="121">
        <f>IF(OR($C19="",$B$2="",$D$2=0),0,IF(BR$3&lt;0,0,N(INDEX('CURVA PREVISION'!$A$1:$KZ$3000,$C19,10+3*MIN(BR$3,$D$2-1)))))</f>
        <v/>
      </c>
      <c r="BS19" s="121">
        <f>IF(OR($C19="",$B$2="",$D$2=0),0,IF(BS$3&lt;0,0,N(INDEX('CURVA PREVISION'!$A$1:$KZ$3000,$C19,10+3*MIN(BS$3,$D$2-1)))))</f>
        <v/>
      </c>
      <c r="BT19" s="121">
        <f>IF(OR($C19="",$B$2="",$D$2=0),0,IF(BT$3&lt;0,0,N(INDEX('CURVA PREVISION'!$A$1:$KZ$3000,$C19,10+3*MIN(BT$3,$D$2-1)))))</f>
        <v/>
      </c>
      <c r="BU19" s="121">
        <f>IF(OR($C19="",$B$2="",$D$2=0),0,IF(BU$3&lt;0,0,N(INDEX('CURVA PREVISION'!$A$1:$KZ$3000,$C19,10+3*MIN(BU$3,$D$2-1)))))</f>
        <v/>
      </c>
      <c r="BV19" s="121">
        <f>IF(OR($C19="",$B$2="",$D$2=0),0,IF(BV$3&lt;0,0,N(INDEX('CURVA PREVISION'!$A$1:$KZ$3000,$C19,10+3*MIN(BV$3,$D$2-1)))))</f>
        <v/>
      </c>
      <c r="BW19" s="121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8">
        <f>IFERROR(MATCH(A20,'CURVA PREVISION'!$B$1:$B$3000,0),"")</f>
        <v/>
      </c>
      <c r="D20" s="121">
        <f>IF(OR($C20="",$B$2="",$D$2=0),0,IF(D$3&lt;0,0,N(INDEX('CURVA PREVISION'!$A$1:$KZ$3000,$C20,10+3*MIN(D$3,$D$2-1)))))</f>
        <v/>
      </c>
      <c r="E20" s="121">
        <f>IF(OR($C20="",$B$2="",$D$2=0),0,IF(E$3&lt;0,0,N(INDEX('CURVA PREVISION'!$A$1:$KZ$3000,$C20,10+3*MIN(E$3,$D$2-1)))))</f>
        <v/>
      </c>
      <c r="F20" s="121">
        <f>IF(OR($C20="",$B$2="",$D$2=0),0,IF(F$3&lt;0,0,N(INDEX('CURVA PREVISION'!$A$1:$KZ$3000,$C20,10+3*MIN(F$3,$D$2-1)))))</f>
        <v/>
      </c>
      <c r="G20" s="121">
        <f>IF(OR($C20="",$B$2="",$D$2=0),0,IF(G$3&lt;0,0,N(INDEX('CURVA PREVISION'!$A$1:$KZ$3000,$C20,10+3*MIN(G$3,$D$2-1)))))</f>
        <v/>
      </c>
      <c r="H20" s="121">
        <f>IF(OR($C20="",$B$2="",$D$2=0),0,IF(H$3&lt;0,0,N(INDEX('CURVA PREVISION'!$A$1:$KZ$3000,$C20,10+3*MIN(H$3,$D$2-1)))))</f>
        <v/>
      </c>
      <c r="I20" s="121">
        <f>IF(OR($C20="",$B$2="",$D$2=0),0,IF(I$3&lt;0,0,N(INDEX('CURVA PREVISION'!$A$1:$KZ$3000,$C20,10+3*MIN(I$3,$D$2-1)))))</f>
        <v/>
      </c>
      <c r="J20" s="121">
        <f>IF(OR($C20="",$B$2="",$D$2=0),0,IF(J$3&lt;0,0,N(INDEX('CURVA PREVISION'!$A$1:$KZ$3000,$C20,10+3*MIN(J$3,$D$2-1)))))</f>
        <v/>
      </c>
      <c r="K20" s="121">
        <f>IF(OR($C20="",$B$2="",$D$2=0),0,IF(K$3&lt;0,0,N(INDEX('CURVA PREVISION'!$A$1:$KZ$3000,$C20,10+3*MIN(K$3,$D$2-1)))))</f>
        <v/>
      </c>
      <c r="L20" s="121">
        <f>IF(OR($C20="",$B$2="",$D$2=0),0,IF(L$3&lt;0,0,N(INDEX('CURVA PREVISION'!$A$1:$KZ$3000,$C20,10+3*MIN(L$3,$D$2-1)))))</f>
        <v/>
      </c>
      <c r="M20" s="121">
        <f>IF(OR($C20="",$B$2="",$D$2=0),0,IF(M$3&lt;0,0,N(INDEX('CURVA PREVISION'!$A$1:$KZ$3000,$C20,10+3*MIN(M$3,$D$2-1)))))</f>
        <v/>
      </c>
      <c r="N20" s="121">
        <f>IF(OR($C20="",$B$2="",$D$2=0),0,IF(N$3&lt;0,0,N(INDEX('CURVA PREVISION'!$A$1:$KZ$3000,$C20,10+3*MIN(N$3,$D$2-1)))))</f>
        <v/>
      </c>
      <c r="O20" s="121">
        <f>IF(OR($C20="",$B$2="",$D$2=0),0,IF(O$3&lt;0,0,N(INDEX('CURVA PREVISION'!$A$1:$KZ$3000,$C20,10+3*MIN(O$3,$D$2-1)))))</f>
        <v/>
      </c>
      <c r="P20" s="121">
        <f>IF(OR($C20="",$B$2="",$D$2=0),0,IF(P$3&lt;0,0,N(INDEX('CURVA PREVISION'!$A$1:$KZ$3000,$C20,10+3*MIN(P$3,$D$2-1)))))</f>
        <v/>
      </c>
      <c r="Q20" s="121">
        <f>IF(OR($C20="",$B$2="",$D$2=0),0,IF(Q$3&lt;0,0,N(INDEX('CURVA PREVISION'!$A$1:$KZ$3000,$C20,10+3*MIN(Q$3,$D$2-1)))))</f>
        <v/>
      </c>
      <c r="R20" s="121">
        <f>IF(OR($C20="",$B$2="",$D$2=0),0,IF(R$3&lt;0,0,N(INDEX('CURVA PREVISION'!$A$1:$KZ$3000,$C20,10+3*MIN(R$3,$D$2-1)))))</f>
        <v/>
      </c>
      <c r="S20" s="121">
        <f>IF(OR($C20="",$B$2="",$D$2=0),0,IF(S$3&lt;0,0,N(INDEX('CURVA PREVISION'!$A$1:$KZ$3000,$C20,10+3*MIN(S$3,$D$2-1)))))</f>
        <v/>
      </c>
      <c r="T20" s="121">
        <f>IF(OR($C20="",$B$2="",$D$2=0),0,IF(T$3&lt;0,0,N(INDEX('CURVA PREVISION'!$A$1:$KZ$3000,$C20,10+3*MIN(T$3,$D$2-1)))))</f>
        <v/>
      </c>
      <c r="U20" s="121">
        <f>IF(OR($C20="",$B$2="",$D$2=0),0,IF(U$3&lt;0,0,N(INDEX('CURVA PREVISION'!$A$1:$KZ$3000,$C20,10+3*MIN(U$3,$D$2-1)))))</f>
        <v/>
      </c>
      <c r="V20" s="121">
        <f>IF(OR($C20="",$B$2="",$D$2=0),0,IF(V$3&lt;0,0,N(INDEX('CURVA PREVISION'!$A$1:$KZ$3000,$C20,10+3*MIN(V$3,$D$2-1)))))</f>
        <v/>
      </c>
      <c r="W20" s="121">
        <f>IF(OR($C20="",$B$2="",$D$2=0),0,IF(W$3&lt;0,0,N(INDEX('CURVA PREVISION'!$A$1:$KZ$3000,$C20,10+3*MIN(W$3,$D$2-1)))))</f>
        <v/>
      </c>
      <c r="X20" s="121">
        <f>IF(OR($C20="",$B$2="",$D$2=0),0,IF(X$3&lt;0,0,N(INDEX('CURVA PREVISION'!$A$1:$KZ$3000,$C20,10+3*MIN(X$3,$D$2-1)))))</f>
        <v/>
      </c>
      <c r="Y20" s="121">
        <f>IF(OR($C20="",$B$2="",$D$2=0),0,IF(Y$3&lt;0,0,N(INDEX('CURVA PREVISION'!$A$1:$KZ$3000,$C20,10+3*MIN(Y$3,$D$2-1)))))</f>
        <v/>
      </c>
      <c r="Z20" s="121">
        <f>IF(OR($C20="",$B$2="",$D$2=0),0,IF(Z$3&lt;0,0,N(INDEX('CURVA PREVISION'!$A$1:$KZ$3000,$C20,10+3*MIN(Z$3,$D$2-1)))))</f>
        <v/>
      </c>
      <c r="AA20" s="121">
        <f>IF(OR($C20="",$B$2="",$D$2=0),0,IF(AA$3&lt;0,0,N(INDEX('CURVA PREVISION'!$A$1:$KZ$3000,$C20,10+3*MIN(AA$3,$D$2-1)))))</f>
        <v/>
      </c>
      <c r="AB20" s="121">
        <f>IF(OR($C20="",$B$2="",$D$2=0),0,IF(AB$3&lt;0,0,N(INDEX('CURVA PREVISION'!$A$1:$KZ$3000,$C20,10+3*MIN(AB$3,$D$2-1)))))</f>
        <v/>
      </c>
      <c r="AC20" s="121">
        <f>IF(OR($C20="",$B$2="",$D$2=0),0,IF(AC$3&lt;0,0,N(INDEX('CURVA PREVISION'!$A$1:$KZ$3000,$C20,10+3*MIN(AC$3,$D$2-1)))))</f>
        <v/>
      </c>
      <c r="AD20" s="121">
        <f>IF(OR($C20="",$B$2="",$D$2=0),0,IF(AD$3&lt;0,0,N(INDEX('CURVA PREVISION'!$A$1:$KZ$3000,$C20,10+3*MIN(AD$3,$D$2-1)))))</f>
        <v/>
      </c>
      <c r="AE20" s="121">
        <f>IF(OR($C20="",$B$2="",$D$2=0),0,IF(AE$3&lt;0,0,N(INDEX('CURVA PREVISION'!$A$1:$KZ$3000,$C20,10+3*MIN(AE$3,$D$2-1)))))</f>
        <v/>
      </c>
      <c r="AF20" s="121">
        <f>IF(OR($C20="",$B$2="",$D$2=0),0,IF(AF$3&lt;0,0,N(INDEX('CURVA PREVISION'!$A$1:$KZ$3000,$C20,10+3*MIN(AF$3,$D$2-1)))))</f>
        <v/>
      </c>
      <c r="AG20" s="121">
        <f>IF(OR($C20="",$B$2="",$D$2=0),0,IF(AG$3&lt;0,0,N(INDEX('CURVA PREVISION'!$A$1:$KZ$3000,$C20,10+3*MIN(AG$3,$D$2-1)))))</f>
        <v/>
      </c>
      <c r="AH20" s="121">
        <f>IF(OR($C20="",$B$2="",$D$2=0),0,IF(AH$3&lt;0,0,N(INDEX('CURVA PREVISION'!$A$1:$KZ$3000,$C20,10+3*MIN(AH$3,$D$2-1)))))</f>
        <v/>
      </c>
      <c r="AI20" s="121">
        <f>IF(OR($C20="",$B$2="",$D$2=0),0,IF(AI$3&lt;0,0,N(INDEX('CURVA PREVISION'!$A$1:$KZ$3000,$C20,10+3*MIN(AI$3,$D$2-1)))))</f>
        <v/>
      </c>
      <c r="AJ20" s="121">
        <f>IF(OR($C20="",$B$2="",$D$2=0),0,IF(AJ$3&lt;0,0,N(INDEX('CURVA PREVISION'!$A$1:$KZ$3000,$C20,10+3*MIN(AJ$3,$D$2-1)))))</f>
        <v/>
      </c>
      <c r="AK20" s="121">
        <f>IF(OR($C20="",$B$2="",$D$2=0),0,IF(AK$3&lt;0,0,N(INDEX('CURVA PREVISION'!$A$1:$KZ$3000,$C20,10+3*MIN(AK$3,$D$2-1)))))</f>
        <v/>
      </c>
      <c r="AL20" s="121">
        <f>IF(OR($C20="",$B$2="",$D$2=0),0,IF(AL$3&lt;0,0,N(INDEX('CURVA PREVISION'!$A$1:$KZ$3000,$C20,10+3*MIN(AL$3,$D$2-1)))))</f>
        <v/>
      </c>
      <c r="AM20" s="121">
        <f>IF(OR($C20="",$B$2="",$D$2=0),0,IF(AM$3&lt;0,0,N(INDEX('CURVA PREVISION'!$A$1:$KZ$3000,$C20,10+3*MIN(AM$3,$D$2-1)))))</f>
        <v/>
      </c>
      <c r="AN20" s="121">
        <f>IF(OR($C20="",$B$2="",$D$2=0),0,IF(AN$3&lt;0,0,N(INDEX('CURVA PREVISION'!$A$1:$KZ$3000,$C20,10+3*MIN(AN$3,$D$2-1)))))</f>
        <v/>
      </c>
      <c r="AO20" s="121">
        <f>IF(OR($C20="",$B$2="",$D$2=0),0,IF(AO$3&lt;0,0,N(INDEX('CURVA PREVISION'!$A$1:$KZ$3000,$C20,10+3*MIN(AO$3,$D$2-1)))))</f>
        <v/>
      </c>
      <c r="AP20" s="121">
        <f>IF(OR($C20="",$B$2="",$D$2=0),0,IF(AP$3&lt;0,0,N(INDEX('CURVA PREVISION'!$A$1:$KZ$3000,$C20,10+3*MIN(AP$3,$D$2-1)))))</f>
        <v/>
      </c>
      <c r="AQ20" s="121">
        <f>IF(OR($C20="",$B$2="",$D$2=0),0,IF(AQ$3&lt;0,0,N(INDEX('CURVA PREVISION'!$A$1:$KZ$3000,$C20,10+3*MIN(AQ$3,$D$2-1)))))</f>
        <v/>
      </c>
      <c r="AR20" s="121">
        <f>IF(OR($C20="",$B$2="",$D$2=0),0,IF(AR$3&lt;0,0,N(INDEX('CURVA PREVISION'!$A$1:$KZ$3000,$C20,10+3*MIN(AR$3,$D$2-1)))))</f>
        <v/>
      </c>
      <c r="AS20" s="121">
        <f>IF(OR($C20="",$B$2="",$D$2=0),0,IF(AS$3&lt;0,0,N(INDEX('CURVA PREVISION'!$A$1:$KZ$3000,$C20,10+3*MIN(AS$3,$D$2-1)))))</f>
        <v/>
      </c>
      <c r="AT20" s="121">
        <f>IF(OR($C20="",$B$2="",$D$2=0),0,IF(AT$3&lt;0,0,N(INDEX('CURVA PREVISION'!$A$1:$KZ$3000,$C20,10+3*MIN(AT$3,$D$2-1)))))</f>
        <v/>
      </c>
      <c r="AU20" s="121">
        <f>IF(OR($C20="",$B$2="",$D$2=0),0,IF(AU$3&lt;0,0,N(INDEX('CURVA PREVISION'!$A$1:$KZ$3000,$C20,10+3*MIN(AU$3,$D$2-1)))))</f>
        <v/>
      </c>
      <c r="AV20" s="121">
        <f>IF(OR($C20="",$B$2="",$D$2=0),0,IF(AV$3&lt;0,0,N(INDEX('CURVA PREVISION'!$A$1:$KZ$3000,$C20,10+3*MIN(AV$3,$D$2-1)))))</f>
        <v/>
      </c>
      <c r="AW20" s="121">
        <f>IF(OR($C20="",$B$2="",$D$2=0),0,IF(AW$3&lt;0,0,N(INDEX('CURVA PREVISION'!$A$1:$KZ$3000,$C20,10+3*MIN(AW$3,$D$2-1)))))</f>
        <v/>
      </c>
      <c r="AX20" s="121">
        <f>IF(OR($C20="",$B$2="",$D$2=0),0,IF(AX$3&lt;0,0,N(INDEX('CURVA PREVISION'!$A$1:$KZ$3000,$C20,10+3*MIN(AX$3,$D$2-1)))))</f>
        <v/>
      </c>
      <c r="AY20" s="121">
        <f>IF(OR($C20="",$B$2="",$D$2=0),0,IF(AY$3&lt;0,0,N(INDEX('CURVA PREVISION'!$A$1:$KZ$3000,$C20,10+3*MIN(AY$3,$D$2-1)))))</f>
        <v/>
      </c>
      <c r="AZ20" s="121">
        <f>IF(OR($C20="",$B$2="",$D$2=0),0,IF(AZ$3&lt;0,0,N(INDEX('CURVA PREVISION'!$A$1:$KZ$3000,$C20,10+3*MIN(AZ$3,$D$2-1)))))</f>
        <v/>
      </c>
      <c r="BA20" s="121">
        <f>IF(OR($C20="",$B$2="",$D$2=0),0,IF(BA$3&lt;0,0,N(INDEX('CURVA PREVISION'!$A$1:$KZ$3000,$C20,10+3*MIN(BA$3,$D$2-1)))))</f>
        <v/>
      </c>
      <c r="BB20" s="121">
        <f>IF(OR($C20="",$B$2="",$D$2=0),0,IF(BB$3&lt;0,0,N(INDEX('CURVA PREVISION'!$A$1:$KZ$3000,$C20,10+3*MIN(BB$3,$D$2-1)))))</f>
        <v/>
      </c>
      <c r="BC20" s="121">
        <f>IF(OR($C20="",$B$2="",$D$2=0),0,IF(BC$3&lt;0,0,N(INDEX('CURVA PREVISION'!$A$1:$KZ$3000,$C20,10+3*MIN(BC$3,$D$2-1)))))</f>
        <v/>
      </c>
      <c r="BD20" s="121">
        <f>IF(OR($C20="",$B$2="",$D$2=0),0,IF(BD$3&lt;0,0,N(INDEX('CURVA PREVISION'!$A$1:$KZ$3000,$C20,10+3*MIN(BD$3,$D$2-1)))))</f>
        <v/>
      </c>
      <c r="BE20" s="121">
        <f>IF(OR($C20="",$B$2="",$D$2=0),0,IF(BE$3&lt;0,0,N(INDEX('CURVA PREVISION'!$A$1:$KZ$3000,$C20,10+3*MIN(BE$3,$D$2-1)))))</f>
        <v/>
      </c>
      <c r="BF20" s="121">
        <f>IF(OR($C20="",$B$2="",$D$2=0),0,IF(BF$3&lt;0,0,N(INDEX('CURVA PREVISION'!$A$1:$KZ$3000,$C20,10+3*MIN(BF$3,$D$2-1)))))</f>
        <v/>
      </c>
      <c r="BG20" s="121">
        <f>IF(OR($C20="",$B$2="",$D$2=0),0,IF(BG$3&lt;0,0,N(INDEX('CURVA PREVISION'!$A$1:$KZ$3000,$C20,10+3*MIN(BG$3,$D$2-1)))))</f>
        <v/>
      </c>
      <c r="BH20" s="121">
        <f>IF(OR($C20="",$B$2="",$D$2=0),0,IF(BH$3&lt;0,0,N(INDEX('CURVA PREVISION'!$A$1:$KZ$3000,$C20,10+3*MIN(BH$3,$D$2-1)))))</f>
        <v/>
      </c>
      <c r="BI20" s="121">
        <f>IF(OR($C20="",$B$2="",$D$2=0),0,IF(BI$3&lt;0,0,N(INDEX('CURVA PREVISION'!$A$1:$KZ$3000,$C20,10+3*MIN(BI$3,$D$2-1)))))</f>
        <v/>
      </c>
      <c r="BJ20" s="121">
        <f>IF(OR($C20="",$B$2="",$D$2=0),0,IF(BJ$3&lt;0,0,N(INDEX('CURVA PREVISION'!$A$1:$KZ$3000,$C20,10+3*MIN(BJ$3,$D$2-1)))))</f>
        <v/>
      </c>
      <c r="BK20" s="121">
        <f>IF(OR($C20="",$B$2="",$D$2=0),0,IF(BK$3&lt;0,0,N(INDEX('CURVA PREVISION'!$A$1:$KZ$3000,$C20,10+3*MIN(BK$3,$D$2-1)))))</f>
        <v/>
      </c>
      <c r="BL20" s="121">
        <f>IF(OR($C20="",$B$2="",$D$2=0),0,IF(BL$3&lt;0,0,N(INDEX('CURVA PREVISION'!$A$1:$KZ$3000,$C20,10+3*MIN(BL$3,$D$2-1)))))</f>
        <v/>
      </c>
      <c r="BM20" s="121">
        <f>IF(OR($C20="",$B$2="",$D$2=0),0,IF(BM$3&lt;0,0,N(INDEX('CURVA PREVISION'!$A$1:$KZ$3000,$C20,10+3*MIN(BM$3,$D$2-1)))))</f>
        <v/>
      </c>
      <c r="BN20" s="121">
        <f>IF(OR($C20="",$B$2="",$D$2=0),0,IF(BN$3&lt;0,0,N(INDEX('CURVA PREVISION'!$A$1:$KZ$3000,$C20,10+3*MIN(BN$3,$D$2-1)))))</f>
        <v/>
      </c>
      <c r="BO20" s="121">
        <f>IF(OR($C20="",$B$2="",$D$2=0),0,IF(BO$3&lt;0,0,N(INDEX('CURVA PREVISION'!$A$1:$KZ$3000,$C20,10+3*MIN(BO$3,$D$2-1)))))</f>
        <v/>
      </c>
      <c r="BP20" s="121">
        <f>IF(OR($C20="",$B$2="",$D$2=0),0,IF(BP$3&lt;0,0,N(INDEX('CURVA PREVISION'!$A$1:$KZ$3000,$C20,10+3*MIN(BP$3,$D$2-1)))))</f>
        <v/>
      </c>
      <c r="BQ20" s="121">
        <f>IF(OR($C20="",$B$2="",$D$2=0),0,IF(BQ$3&lt;0,0,N(INDEX('CURVA PREVISION'!$A$1:$KZ$3000,$C20,10+3*MIN(BQ$3,$D$2-1)))))</f>
        <v/>
      </c>
      <c r="BR20" s="121">
        <f>IF(OR($C20="",$B$2="",$D$2=0),0,IF(BR$3&lt;0,0,N(INDEX('CURVA PREVISION'!$A$1:$KZ$3000,$C20,10+3*MIN(BR$3,$D$2-1)))))</f>
        <v/>
      </c>
      <c r="BS20" s="121">
        <f>IF(OR($C20="",$B$2="",$D$2=0),0,IF(BS$3&lt;0,0,N(INDEX('CURVA PREVISION'!$A$1:$KZ$3000,$C20,10+3*MIN(BS$3,$D$2-1)))))</f>
        <v/>
      </c>
      <c r="BT20" s="121">
        <f>IF(OR($C20="",$B$2="",$D$2=0),0,IF(BT$3&lt;0,0,N(INDEX('CURVA PREVISION'!$A$1:$KZ$3000,$C20,10+3*MIN(BT$3,$D$2-1)))))</f>
        <v/>
      </c>
      <c r="BU20" s="121">
        <f>IF(OR($C20="",$B$2="",$D$2=0),0,IF(BU$3&lt;0,0,N(INDEX('CURVA PREVISION'!$A$1:$KZ$3000,$C20,10+3*MIN(BU$3,$D$2-1)))))</f>
        <v/>
      </c>
      <c r="BV20" s="121">
        <f>IF(OR($C20="",$B$2="",$D$2=0),0,IF(BV$3&lt;0,0,N(INDEX('CURVA PREVISION'!$A$1:$KZ$3000,$C20,10+3*MIN(BV$3,$D$2-1)))))</f>
        <v/>
      </c>
      <c r="BW20" s="121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8">
        <f>IFERROR(MATCH(A21,'CURVA PREVISION'!$B$1:$B$3000,0),"")</f>
        <v/>
      </c>
      <c r="D21" s="121">
        <f>IF(OR($C21="",$B$2="",$D$2=0),0,IF(D$3&lt;0,0,N(INDEX('CURVA PREVISION'!$A$1:$KZ$3000,$C21,10+3*MIN(D$3,$D$2-1)))))</f>
        <v/>
      </c>
      <c r="E21" s="121">
        <f>IF(OR($C21="",$B$2="",$D$2=0),0,IF(E$3&lt;0,0,N(INDEX('CURVA PREVISION'!$A$1:$KZ$3000,$C21,10+3*MIN(E$3,$D$2-1)))))</f>
        <v/>
      </c>
      <c r="F21" s="121">
        <f>IF(OR($C21="",$B$2="",$D$2=0),0,IF(F$3&lt;0,0,N(INDEX('CURVA PREVISION'!$A$1:$KZ$3000,$C21,10+3*MIN(F$3,$D$2-1)))))</f>
        <v/>
      </c>
      <c r="G21" s="121">
        <f>IF(OR($C21="",$B$2="",$D$2=0),0,IF(G$3&lt;0,0,N(INDEX('CURVA PREVISION'!$A$1:$KZ$3000,$C21,10+3*MIN(G$3,$D$2-1)))))</f>
        <v/>
      </c>
      <c r="H21" s="121">
        <f>IF(OR($C21="",$B$2="",$D$2=0),0,IF(H$3&lt;0,0,N(INDEX('CURVA PREVISION'!$A$1:$KZ$3000,$C21,10+3*MIN(H$3,$D$2-1)))))</f>
        <v/>
      </c>
      <c r="I21" s="121">
        <f>IF(OR($C21="",$B$2="",$D$2=0),0,IF(I$3&lt;0,0,N(INDEX('CURVA PREVISION'!$A$1:$KZ$3000,$C21,10+3*MIN(I$3,$D$2-1)))))</f>
        <v/>
      </c>
      <c r="J21" s="121">
        <f>IF(OR($C21="",$B$2="",$D$2=0),0,IF(J$3&lt;0,0,N(INDEX('CURVA PREVISION'!$A$1:$KZ$3000,$C21,10+3*MIN(J$3,$D$2-1)))))</f>
        <v/>
      </c>
      <c r="K21" s="121">
        <f>IF(OR($C21="",$B$2="",$D$2=0),0,IF(K$3&lt;0,0,N(INDEX('CURVA PREVISION'!$A$1:$KZ$3000,$C21,10+3*MIN(K$3,$D$2-1)))))</f>
        <v/>
      </c>
      <c r="L21" s="121">
        <f>IF(OR($C21="",$B$2="",$D$2=0),0,IF(L$3&lt;0,0,N(INDEX('CURVA PREVISION'!$A$1:$KZ$3000,$C21,10+3*MIN(L$3,$D$2-1)))))</f>
        <v/>
      </c>
      <c r="M21" s="121">
        <f>IF(OR($C21="",$B$2="",$D$2=0),0,IF(M$3&lt;0,0,N(INDEX('CURVA PREVISION'!$A$1:$KZ$3000,$C21,10+3*MIN(M$3,$D$2-1)))))</f>
        <v/>
      </c>
      <c r="N21" s="121">
        <f>IF(OR($C21="",$B$2="",$D$2=0),0,IF(N$3&lt;0,0,N(INDEX('CURVA PREVISION'!$A$1:$KZ$3000,$C21,10+3*MIN(N$3,$D$2-1)))))</f>
        <v/>
      </c>
      <c r="O21" s="121">
        <f>IF(OR($C21="",$B$2="",$D$2=0),0,IF(O$3&lt;0,0,N(INDEX('CURVA PREVISION'!$A$1:$KZ$3000,$C21,10+3*MIN(O$3,$D$2-1)))))</f>
        <v/>
      </c>
      <c r="P21" s="121">
        <f>IF(OR($C21="",$B$2="",$D$2=0),0,IF(P$3&lt;0,0,N(INDEX('CURVA PREVISION'!$A$1:$KZ$3000,$C21,10+3*MIN(P$3,$D$2-1)))))</f>
        <v/>
      </c>
      <c r="Q21" s="121">
        <f>IF(OR($C21="",$B$2="",$D$2=0),0,IF(Q$3&lt;0,0,N(INDEX('CURVA PREVISION'!$A$1:$KZ$3000,$C21,10+3*MIN(Q$3,$D$2-1)))))</f>
        <v/>
      </c>
      <c r="R21" s="121">
        <f>IF(OR($C21="",$B$2="",$D$2=0),0,IF(R$3&lt;0,0,N(INDEX('CURVA PREVISION'!$A$1:$KZ$3000,$C21,10+3*MIN(R$3,$D$2-1)))))</f>
        <v/>
      </c>
      <c r="S21" s="121">
        <f>IF(OR($C21="",$B$2="",$D$2=0),0,IF(S$3&lt;0,0,N(INDEX('CURVA PREVISION'!$A$1:$KZ$3000,$C21,10+3*MIN(S$3,$D$2-1)))))</f>
        <v/>
      </c>
      <c r="T21" s="121">
        <f>IF(OR($C21="",$B$2="",$D$2=0),0,IF(T$3&lt;0,0,N(INDEX('CURVA PREVISION'!$A$1:$KZ$3000,$C21,10+3*MIN(T$3,$D$2-1)))))</f>
        <v/>
      </c>
      <c r="U21" s="121">
        <f>IF(OR($C21="",$B$2="",$D$2=0),0,IF(U$3&lt;0,0,N(INDEX('CURVA PREVISION'!$A$1:$KZ$3000,$C21,10+3*MIN(U$3,$D$2-1)))))</f>
        <v/>
      </c>
      <c r="V21" s="121">
        <f>IF(OR($C21="",$B$2="",$D$2=0),0,IF(V$3&lt;0,0,N(INDEX('CURVA PREVISION'!$A$1:$KZ$3000,$C21,10+3*MIN(V$3,$D$2-1)))))</f>
        <v/>
      </c>
      <c r="W21" s="121">
        <f>IF(OR($C21="",$B$2="",$D$2=0),0,IF(W$3&lt;0,0,N(INDEX('CURVA PREVISION'!$A$1:$KZ$3000,$C21,10+3*MIN(W$3,$D$2-1)))))</f>
        <v/>
      </c>
      <c r="X21" s="121">
        <f>IF(OR($C21="",$B$2="",$D$2=0),0,IF(X$3&lt;0,0,N(INDEX('CURVA PREVISION'!$A$1:$KZ$3000,$C21,10+3*MIN(X$3,$D$2-1)))))</f>
        <v/>
      </c>
      <c r="Y21" s="121">
        <f>IF(OR($C21="",$B$2="",$D$2=0),0,IF(Y$3&lt;0,0,N(INDEX('CURVA PREVISION'!$A$1:$KZ$3000,$C21,10+3*MIN(Y$3,$D$2-1)))))</f>
        <v/>
      </c>
      <c r="Z21" s="121">
        <f>IF(OR($C21="",$B$2="",$D$2=0),0,IF(Z$3&lt;0,0,N(INDEX('CURVA PREVISION'!$A$1:$KZ$3000,$C21,10+3*MIN(Z$3,$D$2-1)))))</f>
        <v/>
      </c>
      <c r="AA21" s="121">
        <f>IF(OR($C21="",$B$2="",$D$2=0),0,IF(AA$3&lt;0,0,N(INDEX('CURVA PREVISION'!$A$1:$KZ$3000,$C21,10+3*MIN(AA$3,$D$2-1)))))</f>
        <v/>
      </c>
      <c r="AB21" s="121">
        <f>IF(OR($C21="",$B$2="",$D$2=0),0,IF(AB$3&lt;0,0,N(INDEX('CURVA PREVISION'!$A$1:$KZ$3000,$C21,10+3*MIN(AB$3,$D$2-1)))))</f>
        <v/>
      </c>
      <c r="AC21" s="121">
        <f>IF(OR($C21="",$B$2="",$D$2=0),0,IF(AC$3&lt;0,0,N(INDEX('CURVA PREVISION'!$A$1:$KZ$3000,$C21,10+3*MIN(AC$3,$D$2-1)))))</f>
        <v/>
      </c>
      <c r="AD21" s="121">
        <f>IF(OR($C21="",$B$2="",$D$2=0),0,IF(AD$3&lt;0,0,N(INDEX('CURVA PREVISION'!$A$1:$KZ$3000,$C21,10+3*MIN(AD$3,$D$2-1)))))</f>
        <v/>
      </c>
      <c r="AE21" s="121">
        <f>IF(OR($C21="",$B$2="",$D$2=0),0,IF(AE$3&lt;0,0,N(INDEX('CURVA PREVISION'!$A$1:$KZ$3000,$C21,10+3*MIN(AE$3,$D$2-1)))))</f>
        <v/>
      </c>
      <c r="AF21" s="121">
        <f>IF(OR($C21="",$B$2="",$D$2=0),0,IF(AF$3&lt;0,0,N(INDEX('CURVA PREVISION'!$A$1:$KZ$3000,$C21,10+3*MIN(AF$3,$D$2-1)))))</f>
        <v/>
      </c>
      <c r="AG21" s="121">
        <f>IF(OR($C21="",$B$2="",$D$2=0),0,IF(AG$3&lt;0,0,N(INDEX('CURVA PREVISION'!$A$1:$KZ$3000,$C21,10+3*MIN(AG$3,$D$2-1)))))</f>
        <v/>
      </c>
      <c r="AH21" s="121">
        <f>IF(OR($C21="",$B$2="",$D$2=0),0,IF(AH$3&lt;0,0,N(INDEX('CURVA PREVISION'!$A$1:$KZ$3000,$C21,10+3*MIN(AH$3,$D$2-1)))))</f>
        <v/>
      </c>
      <c r="AI21" s="121">
        <f>IF(OR($C21="",$B$2="",$D$2=0),0,IF(AI$3&lt;0,0,N(INDEX('CURVA PREVISION'!$A$1:$KZ$3000,$C21,10+3*MIN(AI$3,$D$2-1)))))</f>
        <v/>
      </c>
      <c r="AJ21" s="121">
        <f>IF(OR($C21="",$B$2="",$D$2=0),0,IF(AJ$3&lt;0,0,N(INDEX('CURVA PREVISION'!$A$1:$KZ$3000,$C21,10+3*MIN(AJ$3,$D$2-1)))))</f>
        <v/>
      </c>
      <c r="AK21" s="121">
        <f>IF(OR($C21="",$B$2="",$D$2=0),0,IF(AK$3&lt;0,0,N(INDEX('CURVA PREVISION'!$A$1:$KZ$3000,$C21,10+3*MIN(AK$3,$D$2-1)))))</f>
        <v/>
      </c>
      <c r="AL21" s="121">
        <f>IF(OR($C21="",$B$2="",$D$2=0),0,IF(AL$3&lt;0,0,N(INDEX('CURVA PREVISION'!$A$1:$KZ$3000,$C21,10+3*MIN(AL$3,$D$2-1)))))</f>
        <v/>
      </c>
      <c r="AM21" s="121">
        <f>IF(OR($C21="",$B$2="",$D$2=0),0,IF(AM$3&lt;0,0,N(INDEX('CURVA PREVISION'!$A$1:$KZ$3000,$C21,10+3*MIN(AM$3,$D$2-1)))))</f>
        <v/>
      </c>
      <c r="AN21" s="121">
        <f>IF(OR($C21="",$B$2="",$D$2=0),0,IF(AN$3&lt;0,0,N(INDEX('CURVA PREVISION'!$A$1:$KZ$3000,$C21,10+3*MIN(AN$3,$D$2-1)))))</f>
        <v/>
      </c>
      <c r="AO21" s="121">
        <f>IF(OR($C21="",$B$2="",$D$2=0),0,IF(AO$3&lt;0,0,N(INDEX('CURVA PREVISION'!$A$1:$KZ$3000,$C21,10+3*MIN(AO$3,$D$2-1)))))</f>
        <v/>
      </c>
      <c r="AP21" s="121">
        <f>IF(OR($C21="",$B$2="",$D$2=0),0,IF(AP$3&lt;0,0,N(INDEX('CURVA PREVISION'!$A$1:$KZ$3000,$C21,10+3*MIN(AP$3,$D$2-1)))))</f>
        <v/>
      </c>
      <c r="AQ21" s="121">
        <f>IF(OR($C21="",$B$2="",$D$2=0),0,IF(AQ$3&lt;0,0,N(INDEX('CURVA PREVISION'!$A$1:$KZ$3000,$C21,10+3*MIN(AQ$3,$D$2-1)))))</f>
        <v/>
      </c>
      <c r="AR21" s="121">
        <f>IF(OR($C21="",$B$2="",$D$2=0),0,IF(AR$3&lt;0,0,N(INDEX('CURVA PREVISION'!$A$1:$KZ$3000,$C21,10+3*MIN(AR$3,$D$2-1)))))</f>
        <v/>
      </c>
      <c r="AS21" s="121">
        <f>IF(OR($C21="",$B$2="",$D$2=0),0,IF(AS$3&lt;0,0,N(INDEX('CURVA PREVISION'!$A$1:$KZ$3000,$C21,10+3*MIN(AS$3,$D$2-1)))))</f>
        <v/>
      </c>
      <c r="AT21" s="121">
        <f>IF(OR($C21="",$B$2="",$D$2=0),0,IF(AT$3&lt;0,0,N(INDEX('CURVA PREVISION'!$A$1:$KZ$3000,$C21,10+3*MIN(AT$3,$D$2-1)))))</f>
        <v/>
      </c>
      <c r="AU21" s="121">
        <f>IF(OR($C21="",$B$2="",$D$2=0),0,IF(AU$3&lt;0,0,N(INDEX('CURVA PREVISION'!$A$1:$KZ$3000,$C21,10+3*MIN(AU$3,$D$2-1)))))</f>
        <v/>
      </c>
      <c r="AV21" s="121">
        <f>IF(OR($C21="",$B$2="",$D$2=0),0,IF(AV$3&lt;0,0,N(INDEX('CURVA PREVISION'!$A$1:$KZ$3000,$C21,10+3*MIN(AV$3,$D$2-1)))))</f>
        <v/>
      </c>
      <c r="AW21" s="121">
        <f>IF(OR($C21="",$B$2="",$D$2=0),0,IF(AW$3&lt;0,0,N(INDEX('CURVA PREVISION'!$A$1:$KZ$3000,$C21,10+3*MIN(AW$3,$D$2-1)))))</f>
        <v/>
      </c>
      <c r="AX21" s="121">
        <f>IF(OR($C21="",$B$2="",$D$2=0),0,IF(AX$3&lt;0,0,N(INDEX('CURVA PREVISION'!$A$1:$KZ$3000,$C21,10+3*MIN(AX$3,$D$2-1)))))</f>
        <v/>
      </c>
      <c r="AY21" s="121">
        <f>IF(OR($C21="",$B$2="",$D$2=0),0,IF(AY$3&lt;0,0,N(INDEX('CURVA PREVISION'!$A$1:$KZ$3000,$C21,10+3*MIN(AY$3,$D$2-1)))))</f>
        <v/>
      </c>
      <c r="AZ21" s="121">
        <f>IF(OR($C21="",$B$2="",$D$2=0),0,IF(AZ$3&lt;0,0,N(INDEX('CURVA PREVISION'!$A$1:$KZ$3000,$C21,10+3*MIN(AZ$3,$D$2-1)))))</f>
        <v/>
      </c>
      <c r="BA21" s="121">
        <f>IF(OR($C21="",$B$2="",$D$2=0),0,IF(BA$3&lt;0,0,N(INDEX('CURVA PREVISION'!$A$1:$KZ$3000,$C21,10+3*MIN(BA$3,$D$2-1)))))</f>
        <v/>
      </c>
      <c r="BB21" s="121">
        <f>IF(OR($C21="",$B$2="",$D$2=0),0,IF(BB$3&lt;0,0,N(INDEX('CURVA PREVISION'!$A$1:$KZ$3000,$C21,10+3*MIN(BB$3,$D$2-1)))))</f>
        <v/>
      </c>
      <c r="BC21" s="121">
        <f>IF(OR($C21="",$B$2="",$D$2=0),0,IF(BC$3&lt;0,0,N(INDEX('CURVA PREVISION'!$A$1:$KZ$3000,$C21,10+3*MIN(BC$3,$D$2-1)))))</f>
        <v/>
      </c>
      <c r="BD21" s="121">
        <f>IF(OR($C21="",$B$2="",$D$2=0),0,IF(BD$3&lt;0,0,N(INDEX('CURVA PREVISION'!$A$1:$KZ$3000,$C21,10+3*MIN(BD$3,$D$2-1)))))</f>
        <v/>
      </c>
      <c r="BE21" s="121">
        <f>IF(OR($C21="",$B$2="",$D$2=0),0,IF(BE$3&lt;0,0,N(INDEX('CURVA PREVISION'!$A$1:$KZ$3000,$C21,10+3*MIN(BE$3,$D$2-1)))))</f>
        <v/>
      </c>
      <c r="BF21" s="121">
        <f>IF(OR($C21="",$B$2="",$D$2=0),0,IF(BF$3&lt;0,0,N(INDEX('CURVA PREVISION'!$A$1:$KZ$3000,$C21,10+3*MIN(BF$3,$D$2-1)))))</f>
        <v/>
      </c>
      <c r="BG21" s="121">
        <f>IF(OR($C21="",$B$2="",$D$2=0),0,IF(BG$3&lt;0,0,N(INDEX('CURVA PREVISION'!$A$1:$KZ$3000,$C21,10+3*MIN(BG$3,$D$2-1)))))</f>
        <v/>
      </c>
      <c r="BH21" s="121">
        <f>IF(OR($C21="",$B$2="",$D$2=0),0,IF(BH$3&lt;0,0,N(INDEX('CURVA PREVISION'!$A$1:$KZ$3000,$C21,10+3*MIN(BH$3,$D$2-1)))))</f>
        <v/>
      </c>
      <c r="BI21" s="121">
        <f>IF(OR($C21="",$B$2="",$D$2=0),0,IF(BI$3&lt;0,0,N(INDEX('CURVA PREVISION'!$A$1:$KZ$3000,$C21,10+3*MIN(BI$3,$D$2-1)))))</f>
        <v/>
      </c>
      <c r="BJ21" s="121">
        <f>IF(OR($C21="",$B$2="",$D$2=0),0,IF(BJ$3&lt;0,0,N(INDEX('CURVA PREVISION'!$A$1:$KZ$3000,$C21,10+3*MIN(BJ$3,$D$2-1)))))</f>
        <v/>
      </c>
      <c r="BK21" s="121">
        <f>IF(OR($C21="",$B$2="",$D$2=0),0,IF(BK$3&lt;0,0,N(INDEX('CURVA PREVISION'!$A$1:$KZ$3000,$C21,10+3*MIN(BK$3,$D$2-1)))))</f>
        <v/>
      </c>
      <c r="BL21" s="121">
        <f>IF(OR($C21="",$B$2="",$D$2=0),0,IF(BL$3&lt;0,0,N(INDEX('CURVA PREVISION'!$A$1:$KZ$3000,$C21,10+3*MIN(BL$3,$D$2-1)))))</f>
        <v/>
      </c>
      <c r="BM21" s="121">
        <f>IF(OR($C21="",$B$2="",$D$2=0),0,IF(BM$3&lt;0,0,N(INDEX('CURVA PREVISION'!$A$1:$KZ$3000,$C21,10+3*MIN(BM$3,$D$2-1)))))</f>
        <v/>
      </c>
      <c r="BN21" s="121">
        <f>IF(OR($C21="",$B$2="",$D$2=0),0,IF(BN$3&lt;0,0,N(INDEX('CURVA PREVISION'!$A$1:$KZ$3000,$C21,10+3*MIN(BN$3,$D$2-1)))))</f>
        <v/>
      </c>
      <c r="BO21" s="121">
        <f>IF(OR($C21="",$B$2="",$D$2=0),0,IF(BO$3&lt;0,0,N(INDEX('CURVA PREVISION'!$A$1:$KZ$3000,$C21,10+3*MIN(BO$3,$D$2-1)))))</f>
        <v/>
      </c>
      <c r="BP21" s="121">
        <f>IF(OR($C21="",$B$2="",$D$2=0),0,IF(BP$3&lt;0,0,N(INDEX('CURVA PREVISION'!$A$1:$KZ$3000,$C21,10+3*MIN(BP$3,$D$2-1)))))</f>
        <v/>
      </c>
      <c r="BQ21" s="121">
        <f>IF(OR($C21="",$B$2="",$D$2=0),0,IF(BQ$3&lt;0,0,N(INDEX('CURVA PREVISION'!$A$1:$KZ$3000,$C21,10+3*MIN(BQ$3,$D$2-1)))))</f>
        <v/>
      </c>
      <c r="BR21" s="121">
        <f>IF(OR($C21="",$B$2="",$D$2=0),0,IF(BR$3&lt;0,0,N(INDEX('CURVA PREVISION'!$A$1:$KZ$3000,$C21,10+3*MIN(BR$3,$D$2-1)))))</f>
        <v/>
      </c>
      <c r="BS21" s="121">
        <f>IF(OR($C21="",$B$2="",$D$2=0),0,IF(BS$3&lt;0,0,N(INDEX('CURVA PREVISION'!$A$1:$KZ$3000,$C21,10+3*MIN(BS$3,$D$2-1)))))</f>
        <v/>
      </c>
      <c r="BT21" s="121">
        <f>IF(OR($C21="",$B$2="",$D$2=0),0,IF(BT$3&lt;0,0,N(INDEX('CURVA PREVISION'!$A$1:$KZ$3000,$C21,10+3*MIN(BT$3,$D$2-1)))))</f>
        <v/>
      </c>
      <c r="BU21" s="121">
        <f>IF(OR($C21="",$B$2="",$D$2=0),0,IF(BU$3&lt;0,0,N(INDEX('CURVA PREVISION'!$A$1:$KZ$3000,$C21,10+3*MIN(BU$3,$D$2-1)))))</f>
        <v/>
      </c>
      <c r="BV21" s="121">
        <f>IF(OR($C21="",$B$2="",$D$2=0),0,IF(BV$3&lt;0,0,N(INDEX('CURVA PREVISION'!$A$1:$KZ$3000,$C21,10+3*MIN(BV$3,$D$2-1)))))</f>
        <v/>
      </c>
      <c r="BW21" s="121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8">
        <f>IFERROR(MATCH(A22,'CURVA PREVISION'!$B$1:$B$3000,0),"")</f>
        <v/>
      </c>
      <c r="D22" s="121">
        <f>IF(OR($C22="",$B$2="",$D$2=0),0,IF(D$3&lt;0,0,N(INDEX('CURVA PREVISION'!$A$1:$KZ$3000,$C22,10+3*MIN(D$3,$D$2-1)))))</f>
        <v/>
      </c>
      <c r="E22" s="121">
        <f>IF(OR($C22="",$B$2="",$D$2=0),0,IF(E$3&lt;0,0,N(INDEX('CURVA PREVISION'!$A$1:$KZ$3000,$C22,10+3*MIN(E$3,$D$2-1)))))</f>
        <v/>
      </c>
      <c r="F22" s="121">
        <f>IF(OR($C22="",$B$2="",$D$2=0),0,IF(F$3&lt;0,0,N(INDEX('CURVA PREVISION'!$A$1:$KZ$3000,$C22,10+3*MIN(F$3,$D$2-1)))))</f>
        <v/>
      </c>
      <c r="G22" s="121">
        <f>IF(OR($C22="",$B$2="",$D$2=0),0,IF(G$3&lt;0,0,N(INDEX('CURVA PREVISION'!$A$1:$KZ$3000,$C22,10+3*MIN(G$3,$D$2-1)))))</f>
        <v/>
      </c>
      <c r="H22" s="121">
        <f>IF(OR($C22="",$B$2="",$D$2=0),0,IF(H$3&lt;0,0,N(INDEX('CURVA PREVISION'!$A$1:$KZ$3000,$C22,10+3*MIN(H$3,$D$2-1)))))</f>
        <v/>
      </c>
      <c r="I22" s="121">
        <f>IF(OR($C22="",$B$2="",$D$2=0),0,IF(I$3&lt;0,0,N(INDEX('CURVA PREVISION'!$A$1:$KZ$3000,$C22,10+3*MIN(I$3,$D$2-1)))))</f>
        <v/>
      </c>
      <c r="J22" s="121">
        <f>IF(OR($C22="",$B$2="",$D$2=0),0,IF(J$3&lt;0,0,N(INDEX('CURVA PREVISION'!$A$1:$KZ$3000,$C22,10+3*MIN(J$3,$D$2-1)))))</f>
        <v/>
      </c>
      <c r="K22" s="121">
        <f>IF(OR($C22="",$B$2="",$D$2=0),0,IF(K$3&lt;0,0,N(INDEX('CURVA PREVISION'!$A$1:$KZ$3000,$C22,10+3*MIN(K$3,$D$2-1)))))</f>
        <v/>
      </c>
      <c r="L22" s="121">
        <f>IF(OR($C22="",$B$2="",$D$2=0),0,IF(L$3&lt;0,0,N(INDEX('CURVA PREVISION'!$A$1:$KZ$3000,$C22,10+3*MIN(L$3,$D$2-1)))))</f>
        <v/>
      </c>
      <c r="M22" s="121">
        <f>IF(OR($C22="",$B$2="",$D$2=0),0,IF(M$3&lt;0,0,N(INDEX('CURVA PREVISION'!$A$1:$KZ$3000,$C22,10+3*MIN(M$3,$D$2-1)))))</f>
        <v/>
      </c>
      <c r="N22" s="121">
        <f>IF(OR($C22="",$B$2="",$D$2=0),0,IF(N$3&lt;0,0,N(INDEX('CURVA PREVISION'!$A$1:$KZ$3000,$C22,10+3*MIN(N$3,$D$2-1)))))</f>
        <v/>
      </c>
      <c r="O22" s="121">
        <f>IF(OR($C22="",$B$2="",$D$2=0),0,IF(O$3&lt;0,0,N(INDEX('CURVA PREVISION'!$A$1:$KZ$3000,$C22,10+3*MIN(O$3,$D$2-1)))))</f>
        <v/>
      </c>
      <c r="P22" s="121">
        <f>IF(OR($C22="",$B$2="",$D$2=0),0,IF(P$3&lt;0,0,N(INDEX('CURVA PREVISION'!$A$1:$KZ$3000,$C22,10+3*MIN(P$3,$D$2-1)))))</f>
        <v/>
      </c>
      <c r="Q22" s="121">
        <f>IF(OR($C22="",$B$2="",$D$2=0),0,IF(Q$3&lt;0,0,N(INDEX('CURVA PREVISION'!$A$1:$KZ$3000,$C22,10+3*MIN(Q$3,$D$2-1)))))</f>
        <v/>
      </c>
      <c r="R22" s="121">
        <f>IF(OR($C22="",$B$2="",$D$2=0),0,IF(R$3&lt;0,0,N(INDEX('CURVA PREVISION'!$A$1:$KZ$3000,$C22,10+3*MIN(R$3,$D$2-1)))))</f>
        <v/>
      </c>
      <c r="S22" s="121">
        <f>IF(OR($C22="",$B$2="",$D$2=0),0,IF(S$3&lt;0,0,N(INDEX('CURVA PREVISION'!$A$1:$KZ$3000,$C22,10+3*MIN(S$3,$D$2-1)))))</f>
        <v/>
      </c>
      <c r="T22" s="121">
        <f>IF(OR($C22="",$B$2="",$D$2=0),0,IF(T$3&lt;0,0,N(INDEX('CURVA PREVISION'!$A$1:$KZ$3000,$C22,10+3*MIN(T$3,$D$2-1)))))</f>
        <v/>
      </c>
      <c r="U22" s="121">
        <f>IF(OR($C22="",$B$2="",$D$2=0),0,IF(U$3&lt;0,0,N(INDEX('CURVA PREVISION'!$A$1:$KZ$3000,$C22,10+3*MIN(U$3,$D$2-1)))))</f>
        <v/>
      </c>
      <c r="V22" s="121">
        <f>IF(OR($C22="",$B$2="",$D$2=0),0,IF(V$3&lt;0,0,N(INDEX('CURVA PREVISION'!$A$1:$KZ$3000,$C22,10+3*MIN(V$3,$D$2-1)))))</f>
        <v/>
      </c>
      <c r="W22" s="121">
        <f>IF(OR($C22="",$B$2="",$D$2=0),0,IF(W$3&lt;0,0,N(INDEX('CURVA PREVISION'!$A$1:$KZ$3000,$C22,10+3*MIN(W$3,$D$2-1)))))</f>
        <v/>
      </c>
      <c r="X22" s="121">
        <f>IF(OR($C22="",$B$2="",$D$2=0),0,IF(X$3&lt;0,0,N(INDEX('CURVA PREVISION'!$A$1:$KZ$3000,$C22,10+3*MIN(X$3,$D$2-1)))))</f>
        <v/>
      </c>
      <c r="Y22" s="121">
        <f>IF(OR($C22="",$B$2="",$D$2=0),0,IF(Y$3&lt;0,0,N(INDEX('CURVA PREVISION'!$A$1:$KZ$3000,$C22,10+3*MIN(Y$3,$D$2-1)))))</f>
        <v/>
      </c>
      <c r="Z22" s="121">
        <f>IF(OR($C22="",$B$2="",$D$2=0),0,IF(Z$3&lt;0,0,N(INDEX('CURVA PREVISION'!$A$1:$KZ$3000,$C22,10+3*MIN(Z$3,$D$2-1)))))</f>
        <v/>
      </c>
      <c r="AA22" s="121">
        <f>IF(OR($C22="",$B$2="",$D$2=0),0,IF(AA$3&lt;0,0,N(INDEX('CURVA PREVISION'!$A$1:$KZ$3000,$C22,10+3*MIN(AA$3,$D$2-1)))))</f>
        <v/>
      </c>
      <c r="AB22" s="121">
        <f>IF(OR($C22="",$B$2="",$D$2=0),0,IF(AB$3&lt;0,0,N(INDEX('CURVA PREVISION'!$A$1:$KZ$3000,$C22,10+3*MIN(AB$3,$D$2-1)))))</f>
        <v/>
      </c>
      <c r="AC22" s="121">
        <f>IF(OR($C22="",$B$2="",$D$2=0),0,IF(AC$3&lt;0,0,N(INDEX('CURVA PREVISION'!$A$1:$KZ$3000,$C22,10+3*MIN(AC$3,$D$2-1)))))</f>
        <v/>
      </c>
      <c r="AD22" s="121">
        <f>IF(OR($C22="",$B$2="",$D$2=0),0,IF(AD$3&lt;0,0,N(INDEX('CURVA PREVISION'!$A$1:$KZ$3000,$C22,10+3*MIN(AD$3,$D$2-1)))))</f>
        <v/>
      </c>
      <c r="AE22" s="121">
        <f>IF(OR($C22="",$B$2="",$D$2=0),0,IF(AE$3&lt;0,0,N(INDEX('CURVA PREVISION'!$A$1:$KZ$3000,$C22,10+3*MIN(AE$3,$D$2-1)))))</f>
        <v/>
      </c>
      <c r="AF22" s="121">
        <f>IF(OR($C22="",$B$2="",$D$2=0),0,IF(AF$3&lt;0,0,N(INDEX('CURVA PREVISION'!$A$1:$KZ$3000,$C22,10+3*MIN(AF$3,$D$2-1)))))</f>
        <v/>
      </c>
      <c r="AG22" s="121">
        <f>IF(OR($C22="",$B$2="",$D$2=0),0,IF(AG$3&lt;0,0,N(INDEX('CURVA PREVISION'!$A$1:$KZ$3000,$C22,10+3*MIN(AG$3,$D$2-1)))))</f>
        <v/>
      </c>
      <c r="AH22" s="121">
        <f>IF(OR($C22="",$B$2="",$D$2=0),0,IF(AH$3&lt;0,0,N(INDEX('CURVA PREVISION'!$A$1:$KZ$3000,$C22,10+3*MIN(AH$3,$D$2-1)))))</f>
        <v/>
      </c>
      <c r="AI22" s="121">
        <f>IF(OR($C22="",$B$2="",$D$2=0),0,IF(AI$3&lt;0,0,N(INDEX('CURVA PREVISION'!$A$1:$KZ$3000,$C22,10+3*MIN(AI$3,$D$2-1)))))</f>
        <v/>
      </c>
      <c r="AJ22" s="121">
        <f>IF(OR($C22="",$B$2="",$D$2=0),0,IF(AJ$3&lt;0,0,N(INDEX('CURVA PREVISION'!$A$1:$KZ$3000,$C22,10+3*MIN(AJ$3,$D$2-1)))))</f>
        <v/>
      </c>
      <c r="AK22" s="121">
        <f>IF(OR($C22="",$B$2="",$D$2=0),0,IF(AK$3&lt;0,0,N(INDEX('CURVA PREVISION'!$A$1:$KZ$3000,$C22,10+3*MIN(AK$3,$D$2-1)))))</f>
        <v/>
      </c>
      <c r="AL22" s="121">
        <f>IF(OR($C22="",$B$2="",$D$2=0),0,IF(AL$3&lt;0,0,N(INDEX('CURVA PREVISION'!$A$1:$KZ$3000,$C22,10+3*MIN(AL$3,$D$2-1)))))</f>
        <v/>
      </c>
      <c r="AM22" s="121">
        <f>IF(OR($C22="",$B$2="",$D$2=0),0,IF(AM$3&lt;0,0,N(INDEX('CURVA PREVISION'!$A$1:$KZ$3000,$C22,10+3*MIN(AM$3,$D$2-1)))))</f>
        <v/>
      </c>
      <c r="AN22" s="121">
        <f>IF(OR($C22="",$B$2="",$D$2=0),0,IF(AN$3&lt;0,0,N(INDEX('CURVA PREVISION'!$A$1:$KZ$3000,$C22,10+3*MIN(AN$3,$D$2-1)))))</f>
        <v/>
      </c>
      <c r="AO22" s="121">
        <f>IF(OR($C22="",$B$2="",$D$2=0),0,IF(AO$3&lt;0,0,N(INDEX('CURVA PREVISION'!$A$1:$KZ$3000,$C22,10+3*MIN(AO$3,$D$2-1)))))</f>
        <v/>
      </c>
      <c r="AP22" s="121">
        <f>IF(OR($C22="",$B$2="",$D$2=0),0,IF(AP$3&lt;0,0,N(INDEX('CURVA PREVISION'!$A$1:$KZ$3000,$C22,10+3*MIN(AP$3,$D$2-1)))))</f>
        <v/>
      </c>
      <c r="AQ22" s="121">
        <f>IF(OR($C22="",$B$2="",$D$2=0),0,IF(AQ$3&lt;0,0,N(INDEX('CURVA PREVISION'!$A$1:$KZ$3000,$C22,10+3*MIN(AQ$3,$D$2-1)))))</f>
        <v/>
      </c>
      <c r="AR22" s="121">
        <f>IF(OR($C22="",$B$2="",$D$2=0),0,IF(AR$3&lt;0,0,N(INDEX('CURVA PREVISION'!$A$1:$KZ$3000,$C22,10+3*MIN(AR$3,$D$2-1)))))</f>
        <v/>
      </c>
      <c r="AS22" s="121">
        <f>IF(OR($C22="",$B$2="",$D$2=0),0,IF(AS$3&lt;0,0,N(INDEX('CURVA PREVISION'!$A$1:$KZ$3000,$C22,10+3*MIN(AS$3,$D$2-1)))))</f>
        <v/>
      </c>
      <c r="AT22" s="121">
        <f>IF(OR($C22="",$B$2="",$D$2=0),0,IF(AT$3&lt;0,0,N(INDEX('CURVA PREVISION'!$A$1:$KZ$3000,$C22,10+3*MIN(AT$3,$D$2-1)))))</f>
        <v/>
      </c>
      <c r="AU22" s="121">
        <f>IF(OR($C22="",$B$2="",$D$2=0),0,IF(AU$3&lt;0,0,N(INDEX('CURVA PREVISION'!$A$1:$KZ$3000,$C22,10+3*MIN(AU$3,$D$2-1)))))</f>
        <v/>
      </c>
      <c r="AV22" s="121">
        <f>IF(OR($C22="",$B$2="",$D$2=0),0,IF(AV$3&lt;0,0,N(INDEX('CURVA PREVISION'!$A$1:$KZ$3000,$C22,10+3*MIN(AV$3,$D$2-1)))))</f>
        <v/>
      </c>
      <c r="AW22" s="121">
        <f>IF(OR($C22="",$B$2="",$D$2=0),0,IF(AW$3&lt;0,0,N(INDEX('CURVA PREVISION'!$A$1:$KZ$3000,$C22,10+3*MIN(AW$3,$D$2-1)))))</f>
        <v/>
      </c>
      <c r="AX22" s="121">
        <f>IF(OR($C22="",$B$2="",$D$2=0),0,IF(AX$3&lt;0,0,N(INDEX('CURVA PREVISION'!$A$1:$KZ$3000,$C22,10+3*MIN(AX$3,$D$2-1)))))</f>
        <v/>
      </c>
      <c r="AY22" s="121">
        <f>IF(OR($C22="",$B$2="",$D$2=0),0,IF(AY$3&lt;0,0,N(INDEX('CURVA PREVISION'!$A$1:$KZ$3000,$C22,10+3*MIN(AY$3,$D$2-1)))))</f>
        <v/>
      </c>
      <c r="AZ22" s="121">
        <f>IF(OR($C22="",$B$2="",$D$2=0),0,IF(AZ$3&lt;0,0,N(INDEX('CURVA PREVISION'!$A$1:$KZ$3000,$C22,10+3*MIN(AZ$3,$D$2-1)))))</f>
        <v/>
      </c>
      <c r="BA22" s="121">
        <f>IF(OR($C22="",$B$2="",$D$2=0),0,IF(BA$3&lt;0,0,N(INDEX('CURVA PREVISION'!$A$1:$KZ$3000,$C22,10+3*MIN(BA$3,$D$2-1)))))</f>
        <v/>
      </c>
      <c r="BB22" s="121">
        <f>IF(OR($C22="",$B$2="",$D$2=0),0,IF(BB$3&lt;0,0,N(INDEX('CURVA PREVISION'!$A$1:$KZ$3000,$C22,10+3*MIN(BB$3,$D$2-1)))))</f>
        <v/>
      </c>
      <c r="BC22" s="121">
        <f>IF(OR($C22="",$B$2="",$D$2=0),0,IF(BC$3&lt;0,0,N(INDEX('CURVA PREVISION'!$A$1:$KZ$3000,$C22,10+3*MIN(BC$3,$D$2-1)))))</f>
        <v/>
      </c>
      <c r="BD22" s="121">
        <f>IF(OR($C22="",$B$2="",$D$2=0),0,IF(BD$3&lt;0,0,N(INDEX('CURVA PREVISION'!$A$1:$KZ$3000,$C22,10+3*MIN(BD$3,$D$2-1)))))</f>
        <v/>
      </c>
      <c r="BE22" s="121">
        <f>IF(OR($C22="",$B$2="",$D$2=0),0,IF(BE$3&lt;0,0,N(INDEX('CURVA PREVISION'!$A$1:$KZ$3000,$C22,10+3*MIN(BE$3,$D$2-1)))))</f>
        <v/>
      </c>
      <c r="BF22" s="121">
        <f>IF(OR($C22="",$B$2="",$D$2=0),0,IF(BF$3&lt;0,0,N(INDEX('CURVA PREVISION'!$A$1:$KZ$3000,$C22,10+3*MIN(BF$3,$D$2-1)))))</f>
        <v/>
      </c>
      <c r="BG22" s="121">
        <f>IF(OR($C22="",$B$2="",$D$2=0),0,IF(BG$3&lt;0,0,N(INDEX('CURVA PREVISION'!$A$1:$KZ$3000,$C22,10+3*MIN(BG$3,$D$2-1)))))</f>
        <v/>
      </c>
      <c r="BH22" s="121">
        <f>IF(OR($C22="",$B$2="",$D$2=0),0,IF(BH$3&lt;0,0,N(INDEX('CURVA PREVISION'!$A$1:$KZ$3000,$C22,10+3*MIN(BH$3,$D$2-1)))))</f>
        <v/>
      </c>
      <c r="BI22" s="121">
        <f>IF(OR($C22="",$B$2="",$D$2=0),0,IF(BI$3&lt;0,0,N(INDEX('CURVA PREVISION'!$A$1:$KZ$3000,$C22,10+3*MIN(BI$3,$D$2-1)))))</f>
        <v/>
      </c>
      <c r="BJ22" s="121">
        <f>IF(OR($C22="",$B$2="",$D$2=0),0,IF(BJ$3&lt;0,0,N(INDEX('CURVA PREVISION'!$A$1:$KZ$3000,$C22,10+3*MIN(BJ$3,$D$2-1)))))</f>
        <v/>
      </c>
      <c r="BK22" s="121">
        <f>IF(OR($C22="",$B$2="",$D$2=0),0,IF(BK$3&lt;0,0,N(INDEX('CURVA PREVISION'!$A$1:$KZ$3000,$C22,10+3*MIN(BK$3,$D$2-1)))))</f>
        <v/>
      </c>
      <c r="BL22" s="121">
        <f>IF(OR($C22="",$B$2="",$D$2=0),0,IF(BL$3&lt;0,0,N(INDEX('CURVA PREVISION'!$A$1:$KZ$3000,$C22,10+3*MIN(BL$3,$D$2-1)))))</f>
        <v/>
      </c>
      <c r="BM22" s="121">
        <f>IF(OR($C22="",$B$2="",$D$2=0),0,IF(BM$3&lt;0,0,N(INDEX('CURVA PREVISION'!$A$1:$KZ$3000,$C22,10+3*MIN(BM$3,$D$2-1)))))</f>
        <v/>
      </c>
      <c r="BN22" s="121">
        <f>IF(OR($C22="",$B$2="",$D$2=0),0,IF(BN$3&lt;0,0,N(INDEX('CURVA PREVISION'!$A$1:$KZ$3000,$C22,10+3*MIN(BN$3,$D$2-1)))))</f>
        <v/>
      </c>
      <c r="BO22" s="121">
        <f>IF(OR($C22="",$B$2="",$D$2=0),0,IF(BO$3&lt;0,0,N(INDEX('CURVA PREVISION'!$A$1:$KZ$3000,$C22,10+3*MIN(BO$3,$D$2-1)))))</f>
        <v/>
      </c>
      <c r="BP22" s="121">
        <f>IF(OR($C22="",$B$2="",$D$2=0),0,IF(BP$3&lt;0,0,N(INDEX('CURVA PREVISION'!$A$1:$KZ$3000,$C22,10+3*MIN(BP$3,$D$2-1)))))</f>
        <v/>
      </c>
      <c r="BQ22" s="121">
        <f>IF(OR($C22="",$B$2="",$D$2=0),0,IF(BQ$3&lt;0,0,N(INDEX('CURVA PREVISION'!$A$1:$KZ$3000,$C22,10+3*MIN(BQ$3,$D$2-1)))))</f>
        <v/>
      </c>
      <c r="BR22" s="121">
        <f>IF(OR($C22="",$B$2="",$D$2=0),0,IF(BR$3&lt;0,0,N(INDEX('CURVA PREVISION'!$A$1:$KZ$3000,$C22,10+3*MIN(BR$3,$D$2-1)))))</f>
        <v/>
      </c>
      <c r="BS22" s="121">
        <f>IF(OR($C22="",$B$2="",$D$2=0),0,IF(BS$3&lt;0,0,N(INDEX('CURVA PREVISION'!$A$1:$KZ$3000,$C22,10+3*MIN(BS$3,$D$2-1)))))</f>
        <v/>
      </c>
      <c r="BT22" s="121">
        <f>IF(OR($C22="",$B$2="",$D$2=0),0,IF(BT$3&lt;0,0,N(INDEX('CURVA PREVISION'!$A$1:$KZ$3000,$C22,10+3*MIN(BT$3,$D$2-1)))))</f>
        <v/>
      </c>
      <c r="BU22" s="121">
        <f>IF(OR($C22="",$B$2="",$D$2=0),0,IF(BU$3&lt;0,0,N(INDEX('CURVA PREVISION'!$A$1:$KZ$3000,$C22,10+3*MIN(BU$3,$D$2-1)))))</f>
        <v/>
      </c>
      <c r="BV22" s="121">
        <f>IF(OR($C22="",$B$2="",$D$2=0),0,IF(BV$3&lt;0,0,N(INDEX('CURVA PREVISION'!$A$1:$KZ$3000,$C22,10+3*MIN(BV$3,$D$2-1)))))</f>
        <v/>
      </c>
      <c r="BW22" s="121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8">
        <f>IFERROR(MATCH(A23,'CURVA PREVISION'!$B$1:$B$3000,0),"")</f>
        <v/>
      </c>
      <c r="D23" s="121">
        <f>IF(OR($C23="",$B$2="",$D$2=0),0,IF(D$3&lt;0,0,N(INDEX('CURVA PREVISION'!$A$1:$KZ$3000,$C23,10+3*MIN(D$3,$D$2-1)))))</f>
        <v/>
      </c>
      <c r="E23" s="121">
        <f>IF(OR($C23="",$B$2="",$D$2=0),0,IF(E$3&lt;0,0,N(INDEX('CURVA PREVISION'!$A$1:$KZ$3000,$C23,10+3*MIN(E$3,$D$2-1)))))</f>
        <v/>
      </c>
      <c r="F23" s="121">
        <f>IF(OR($C23="",$B$2="",$D$2=0),0,IF(F$3&lt;0,0,N(INDEX('CURVA PREVISION'!$A$1:$KZ$3000,$C23,10+3*MIN(F$3,$D$2-1)))))</f>
        <v/>
      </c>
      <c r="G23" s="121">
        <f>IF(OR($C23="",$B$2="",$D$2=0),0,IF(G$3&lt;0,0,N(INDEX('CURVA PREVISION'!$A$1:$KZ$3000,$C23,10+3*MIN(G$3,$D$2-1)))))</f>
        <v/>
      </c>
      <c r="H23" s="121">
        <f>IF(OR($C23="",$B$2="",$D$2=0),0,IF(H$3&lt;0,0,N(INDEX('CURVA PREVISION'!$A$1:$KZ$3000,$C23,10+3*MIN(H$3,$D$2-1)))))</f>
        <v/>
      </c>
      <c r="I23" s="121">
        <f>IF(OR($C23="",$B$2="",$D$2=0),0,IF(I$3&lt;0,0,N(INDEX('CURVA PREVISION'!$A$1:$KZ$3000,$C23,10+3*MIN(I$3,$D$2-1)))))</f>
        <v/>
      </c>
      <c r="J23" s="121">
        <f>IF(OR($C23="",$B$2="",$D$2=0),0,IF(J$3&lt;0,0,N(INDEX('CURVA PREVISION'!$A$1:$KZ$3000,$C23,10+3*MIN(J$3,$D$2-1)))))</f>
        <v/>
      </c>
      <c r="K23" s="121">
        <f>IF(OR($C23="",$B$2="",$D$2=0),0,IF(K$3&lt;0,0,N(INDEX('CURVA PREVISION'!$A$1:$KZ$3000,$C23,10+3*MIN(K$3,$D$2-1)))))</f>
        <v/>
      </c>
      <c r="L23" s="121">
        <f>IF(OR($C23="",$B$2="",$D$2=0),0,IF(L$3&lt;0,0,N(INDEX('CURVA PREVISION'!$A$1:$KZ$3000,$C23,10+3*MIN(L$3,$D$2-1)))))</f>
        <v/>
      </c>
      <c r="M23" s="121">
        <f>IF(OR($C23="",$B$2="",$D$2=0),0,IF(M$3&lt;0,0,N(INDEX('CURVA PREVISION'!$A$1:$KZ$3000,$C23,10+3*MIN(M$3,$D$2-1)))))</f>
        <v/>
      </c>
      <c r="N23" s="121">
        <f>IF(OR($C23="",$B$2="",$D$2=0),0,IF(N$3&lt;0,0,N(INDEX('CURVA PREVISION'!$A$1:$KZ$3000,$C23,10+3*MIN(N$3,$D$2-1)))))</f>
        <v/>
      </c>
      <c r="O23" s="121">
        <f>IF(OR($C23="",$B$2="",$D$2=0),0,IF(O$3&lt;0,0,N(INDEX('CURVA PREVISION'!$A$1:$KZ$3000,$C23,10+3*MIN(O$3,$D$2-1)))))</f>
        <v/>
      </c>
      <c r="P23" s="121">
        <f>IF(OR($C23="",$B$2="",$D$2=0),0,IF(P$3&lt;0,0,N(INDEX('CURVA PREVISION'!$A$1:$KZ$3000,$C23,10+3*MIN(P$3,$D$2-1)))))</f>
        <v/>
      </c>
      <c r="Q23" s="121">
        <f>IF(OR($C23="",$B$2="",$D$2=0),0,IF(Q$3&lt;0,0,N(INDEX('CURVA PREVISION'!$A$1:$KZ$3000,$C23,10+3*MIN(Q$3,$D$2-1)))))</f>
        <v/>
      </c>
      <c r="R23" s="121">
        <f>IF(OR($C23="",$B$2="",$D$2=0),0,IF(R$3&lt;0,0,N(INDEX('CURVA PREVISION'!$A$1:$KZ$3000,$C23,10+3*MIN(R$3,$D$2-1)))))</f>
        <v/>
      </c>
      <c r="S23" s="121">
        <f>IF(OR($C23="",$B$2="",$D$2=0),0,IF(S$3&lt;0,0,N(INDEX('CURVA PREVISION'!$A$1:$KZ$3000,$C23,10+3*MIN(S$3,$D$2-1)))))</f>
        <v/>
      </c>
      <c r="T23" s="121">
        <f>IF(OR($C23="",$B$2="",$D$2=0),0,IF(T$3&lt;0,0,N(INDEX('CURVA PREVISION'!$A$1:$KZ$3000,$C23,10+3*MIN(T$3,$D$2-1)))))</f>
        <v/>
      </c>
      <c r="U23" s="121">
        <f>IF(OR($C23="",$B$2="",$D$2=0),0,IF(U$3&lt;0,0,N(INDEX('CURVA PREVISION'!$A$1:$KZ$3000,$C23,10+3*MIN(U$3,$D$2-1)))))</f>
        <v/>
      </c>
      <c r="V23" s="121">
        <f>IF(OR($C23="",$B$2="",$D$2=0),0,IF(V$3&lt;0,0,N(INDEX('CURVA PREVISION'!$A$1:$KZ$3000,$C23,10+3*MIN(V$3,$D$2-1)))))</f>
        <v/>
      </c>
      <c r="W23" s="121">
        <f>IF(OR($C23="",$B$2="",$D$2=0),0,IF(W$3&lt;0,0,N(INDEX('CURVA PREVISION'!$A$1:$KZ$3000,$C23,10+3*MIN(W$3,$D$2-1)))))</f>
        <v/>
      </c>
      <c r="X23" s="121">
        <f>IF(OR($C23="",$B$2="",$D$2=0),0,IF(X$3&lt;0,0,N(INDEX('CURVA PREVISION'!$A$1:$KZ$3000,$C23,10+3*MIN(X$3,$D$2-1)))))</f>
        <v/>
      </c>
      <c r="Y23" s="121">
        <f>IF(OR($C23="",$B$2="",$D$2=0),0,IF(Y$3&lt;0,0,N(INDEX('CURVA PREVISION'!$A$1:$KZ$3000,$C23,10+3*MIN(Y$3,$D$2-1)))))</f>
        <v/>
      </c>
      <c r="Z23" s="121">
        <f>IF(OR($C23="",$B$2="",$D$2=0),0,IF(Z$3&lt;0,0,N(INDEX('CURVA PREVISION'!$A$1:$KZ$3000,$C23,10+3*MIN(Z$3,$D$2-1)))))</f>
        <v/>
      </c>
      <c r="AA23" s="121">
        <f>IF(OR($C23="",$B$2="",$D$2=0),0,IF(AA$3&lt;0,0,N(INDEX('CURVA PREVISION'!$A$1:$KZ$3000,$C23,10+3*MIN(AA$3,$D$2-1)))))</f>
        <v/>
      </c>
      <c r="AB23" s="121">
        <f>IF(OR($C23="",$B$2="",$D$2=0),0,IF(AB$3&lt;0,0,N(INDEX('CURVA PREVISION'!$A$1:$KZ$3000,$C23,10+3*MIN(AB$3,$D$2-1)))))</f>
        <v/>
      </c>
      <c r="AC23" s="121">
        <f>IF(OR($C23="",$B$2="",$D$2=0),0,IF(AC$3&lt;0,0,N(INDEX('CURVA PREVISION'!$A$1:$KZ$3000,$C23,10+3*MIN(AC$3,$D$2-1)))))</f>
        <v/>
      </c>
      <c r="AD23" s="121">
        <f>IF(OR($C23="",$B$2="",$D$2=0),0,IF(AD$3&lt;0,0,N(INDEX('CURVA PREVISION'!$A$1:$KZ$3000,$C23,10+3*MIN(AD$3,$D$2-1)))))</f>
        <v/>
      </c>
      <c r="AE23" s="121">
        <f>IF(OR($C23="",$B$2="",$D$2=0),0,IF(AE$3&lt;0,0,N(INDEX('CURVA PREVISION'!$A$1:$KZ$3000,$C23,10+3*MIN(AE$3,$D$2-1)))))</f>
        <v/>
      </c>
      <c r="AF23" s="121">
        <f>IF(OR($C23="",$B$2="",$D$2=0),0,IF(AF$3&lt;0,0,N(INDEX('CURVA PREVISION'!$A$1:$KZ$3000,$C23,10+3*MIN(AF$3,$D$2-1)))))</f>
        <v/>
      </c>
      <c r="AG23" s="121">
        <f>IF(OR($C23="",$B$2="",$D$2=0),0,IF(AG$3&lt;0,0,N(INDEX('CURVA PREVISION'!$A$1:$KZ$3000,$C23,10+3*MIN(AG$3,$D$2-1)))))</f>
        <v/>
      </c>
      <c r="AH23" s="121">
        <f>IF(OR($C23="",$B$2="",$D$2=0),0,IF(AH$3&lt;0,0,N(INDEX('CURVA PREVISION'!$A$1:$KZ$3000,$C23,10+3*MIN(AH$3,$D$2-1)))))</f>
        <v/>
      </c>
      <c r="AI23" s="121">
        <f>IF(OR($C23="",$B$2="",$D$2=0),0,IF(AI$3&lt;0,0,N(INDEX('CURVA PREVISION'!$A$1:$KZ$3000,$C23,10+3*MIN(AI$3,$D$2-1)))))</f>
        <v/>
      </c>
      <c r="AJ23" s="121">
        <f>IF(OR($C23="",$B$2="",$D$2=0),0,IF(AJ$3&lt;0,0,N(INDEX('CURVA PREVISION'!$A$1:$KZ$3000,$C23,10+3*MIN(AJ$3,$D$2-1)))))</f>
        <v/>
      </c>
      <c r="AK23" s="121">
        <f>IF(OR($C23="",$B$2="",$D$2=0),0,IF(AK$3&lt;0,0,N(INDEX('CURVA PREVISION'!$A$1:$KZ$3000,$C23,10+3*MIN(AK$3,$D$2-1)))))</f>
        <v/>
      </c>
      <c r="AL23" s="121">
        <f>IF(OR($C23="",$B$2="",$D$2=0),0,IF(AL$3&lt;0,0,N(INDEX('CURVA PREVISION'!$A$1:$KZ$3000,$C23,10+3*MIN(AL$3,$D$2-1)))))</f>
        <v/>
      </c>
      <c r="AM23" s="121">
        <f>IF(OR($C23="",$B$2="",$D$2=0),0,IF(AM$3&lt;0,0,N(INDEX('CURVA PREVISION'!$A$1:$KZ$3000,$C23,10+3*MIN(AM$3,$D$2-1)))))</f>
        <v/>
      </c>
      <c r="AN23" s="121">
        <f>IF(OR($C23="",$B$2="",$D$2=0),0,IF(AN$3&lt;0,0,N(INDEX('CURVA PREVISION'!$A$1:$KZ$3000,$C23,10+3*MIN(AN$3,$D$2-1)))))</f>
        <v/>
      </c>
      <c r="AO23" s="121">
        <f>IF(OR($C23="",$B$2="",$D$2=0),0,IF(AO$3&lt;0,0,N(INDEX('CURVA PREVISION'!$A$1:$KZ$3000,$C23,10+3*MIN(AO$3,$D$2-1)))))</f>
        <v/>
      </c>
      <c r="AP23" s="121">
        <f>IF(OR($C23="",$B$2="",$D$2=0),0,IF(AP$3&lt;0,0,N(INDEX('CURVA PREVISION'!$A$1:$KZ$3000,$C23,10+3*MIN(AP$3,$D$2-1)))))</f>
        <v/>
      </c>
      <c r="AQ23" s="121">
        <f>IF(OR($C23="",$B$2="",$D$2=0),0,IF(AQ$3&lt;0,0,N(INDEX('CURVA PREVISION'!$A$1:$KZ$3000,$C23,10+3*MIN(AQ$3,$D$2-1)))))</f>
        <v/>
      </c>
      <c r="AR23" s="121">
        <f>IF(OR($C23="",$B$2="",$D$2=0),0,IF(AR$3&lt;0,0,N(INDEX('CURVA PREVISION'!$A$1:$KZ$3000,$C23,10+3*MIN(AR$3,$D$2-1)))))</f>
        <v/>
      </c>
      <c r="AS23" s="121">
        <f>IF(OR($C23="",$B$2="",$D$2=0),0,IF(AS$3&lt;0,0,N(INDEX('CURVA PREVISION'!$A$1:$KZ$3000,$C23,10+3*MIN(AS$3,$D$2-1)))))</f>
        <v/>
      </c>
      <c r="AT23" s="121">
        <f>IF(OR($C23="",$B$2="",$D$2=0),0,IF(AT$3&lt;0,0,N(INDEX('CURVA PREVISION'!$A$1:$KZ$3000,$C23,10+3*MIN(AT$3,$D$2-1)))))</f>
        <v/>
      </c>
      <c r="AU23" s="121">
        <f>IF(OR($C23="",$B$2="",$D$2=0),0,IF(AU$3&lt;0,0,N(INDEX('CURVA PREVISION'!$A$1:$KZ$3000,$C23,10+3*MIN(AU$3,$D$2-1)))))</f>
        <v/>
      </c>
      <c r="AV23" s="121">
        <f>IF(OR($C23="",$B$2="",$D$2=0),0,IF(AV$3&lt;0,0,N(INDEX('CURVA PREVISION'!$A$1:$KZ$3000,$C23,10+3*MIN(AV$3,$D$2-1)))))</f>
        <v/>
      </c>
      <c r="AW23" s="121">
        <f>IF(OR($C23="",$B$2="",$D$2=0),0,IF(AW$3&lt;0,0,N(INDEX('CURVA PREVISION'!$A$1:$KZ$3000,$C23,10+3*MIN(AW$3,$D$2-1)))))</f>
        <v/>
      </c>
      <c r="AX23" s="121">
        <f>IF(OR($C23="",$B$2="",$D$2=0),0,IF(AX$3&lt;0,0,N(INDEX('CURVA PREVISION'!$A$1:$KZ$3000,$C23,10+3*MIN(AX$3,$D$2-1)))))</f>
        <v/>
      </c>
      <c r="AY23" s="121">
        <f>IF(OR($C23="",$B$2="",$D$2=0),0,IF(AY$3&lt;0,0,N(INDEX('CURVA PREVISION'!$A$1:$KZ$3000,$C23,10+3*MIN(AY$3,$D$2-1)))))</f>
        <v/>
      </c>
      <c r="AZ23" s="121">
        <f>IF(OR($C23="",$B$2="",$D$2=0),0,IF(AZ$3&lt;0,0,N(INDEX('CURVA PREVISION'!$A$1:$KZ$3000,$C23,10+3*MIN(AZ$3,$D$2-1)))))</f>
        <v/>
      </c>
      <c r="BA23" s="121">
        <f>IF(OR($C23="",$B$2="",$D$2=0),0,IF(BA$3&lt;0,0,N(INDEX('CURVA PREVISION'!$A$1:$KZ$3000,$C23,10+3*MIN(BA$3,$D$2-1)))))</f>
        <v/>
      </c>
      <c r="BB23" s="121">
        <f>IF(OR($C23="",$B$2="",$D$2=0),0,IF(BB$3&lt;0,0,N(INDEX('CURVA PREVISION'!$A$1:$KZ$3000,$C23,10+3*MIN(BB$3,$D$2-1)))))</f>
        <v/>
      </c>
      <c r="BC23" s="121">
        <f>IF(OR($C23="",$B$2="",$D$2=0),0,IF(BC$3&lt;0,0,N(INDEX('CURVA PREVISION'!$A$1:$KZ$3000,$C23,10+3*MIN(BC$3,$D$2-1)))))</f>
        <v/>
      </c>
      <c r="BD23" s="121">
        <f>IF(OR($C23="",$B$2="",$D$2=0),0,IF(BD$3&lt;0,0,N(INDEX('CURVA PREVISION'!$A$1:$KZ$3000,$C23,10+3*MIN(BD$3,$D$2-1)))))</f>
        <v/>
      </c>
      <c r="BE23" s="121">
        <f>IF(OR($C23="",$B$2="",$D$2=0),0,IF(BE$3&lt;0,0,N(INDEX('CURVA PREVISION'!$A$1:$KZ$3000,$C23,10+3*MIN(BE$3,$D$2-1)))))</f>
        <v/>
      </c>
      <c r="BF23" s="121">
        <f>IF(OR($C23="",$B$2="",$D$2=0),0,IF(BF$3&lt;0,0,N(INDEX('CURVA PREVISION'!$A$1:$KZ$3000,$C23,10+3*MIN(BF$3,$D$2-1)))))</f>
        <v/>
      </c>
      <c r="BG23" s="121">
        <f>IF(OR($C23="",$B$2="",$D$2=0),0,IF(BG$3&lt;0,0,N(INDEX('CURVA PREVISION'!$A$1:$KZ$3000,$C23,10+3*MIN(BG$3,$D$2-1)))))</f>
        <v/>
      </c>
      <c r="BH23" s="121">
        <f>IF(OR($C23="",$B$2="",$D$2=0),0,IF(BH$3&lt;0,0,N(INDEX('CURVA PREVISION'!$A$1:$KZ$3000,$C23,10+3*MIN(BH$3,$D$2-1)))))</f>
        <v/>
      </c>
      <c r="BI23" s="121">
        <f>IF(OR($C23="",$B$2="",$D$2=0),0,IF(BI$3&lt;0,0,N(INDEX('CURVA PREVISION'!$A$1:$KZ$3000,$C23,10+3*MIN(BI$3,$D$2-1)))))</f>
        <v/>
      </c>
      <c r="BJ23" s="121">
        <f>IF(OR($C23="",$B$2="",$D$2=0),0,IF(BJ$3&lt;0,0,N(INDEX('CURVA PREVISION'!$A$1:$KZ$3000,$C23,10+3*MIN(BJ$3,$D$2-1)))))</f>
        <v/>
      </c>
      <c r="BK23" s="121">
        <f>IF(OR($C23="",$B$2="",$D$2=0),0,IF(BK$3&lt;0,0,N(INDEX('CURVA PREVISION'!$A$1:$KZ$3000,$C23,10+3*MIN(BK$3,$D$2-1)))))</f>
        <v/>
      </c>
      <c r="BL23" s="121">
        <f>IF(OR($C23="",$B$2="",$D$2=0),0,IF(BL$3&lt;0,0,N(INDEX('CURVA PREVISION'!$A$1:$KZ$3000,$C23,10+3*MIN(BL$3,$D$2-1)))))</f>
        <v/>
      </c>
      <c r="BM23" s="121">
        <f>IF(OR($C23="",$B$2="",$D$2=0),0,IF(BM$3&lt;0,0,N(INDEX('CURVA PREVISION'!$A$1:$KZ$3000,$C23,10+3*MIN(BM$3,$D$2-1)))))</f>
        <v/>
      </c>
      <c r="BN23" s="121">
        <f>IF(OR($C23="",$B$2="",$D$2=0),0,IF(BN$3&lt;0,0,N(INDEX('CURVA PREVISION'!$A$1:$KZ$3000,$C23,10+3*MIN(BN$3,$D$2-1)))))</f>
        <v/>
      </c>
      <c r="BO23" s="121">
        <f>IF(OR($C23="",$B$2="",$D$2=0),0,IF(BO$3&lt;0,0,N(INDEX('CURVA PREVISION'!$A$1:$KZ$3000,$C23,10+3*MIN(BO$3,$D$2-1)))))</f>
        <v/>
      </c>
      <c r="BP23" s="121">
        <f>IF(OR($C23="",$B$2="",$D$2=0),0,IF(BP$3&lt;0,0,N(INDEX('CURVA PREVISION'!$A$1:$KZ$3000,$C23,10+3*MIN(BP$3,$D$2-1)))))</f>
        <v/>
      </c>
      <c r="BQ23" s="121">
        <f>IF(OR($C23="",$B$2="",$D$2=0),0,IF(BQ$3&lt;0,0,N(INDEX('CURVA PREVISION'!$A$1:$KZ$3000,$C23,10+3*MIN(BQ$3,$D$2-1)))))</f>
        <v/>
      </c>
      <c r="BR23" s="121">
        <f>IF(OR($C23="",$B$2="",$D$2=0),0,IF(BR$3&lt;0,0,N(INDEX('CURVA PREVISION'!$A$1:$KZ$3000,$C23,10+3*MIN(BR$3,$D$2-1)))))</f>
        <v/>
      </c>
      <c r="BS23" s="121">
        <f>IF(OR($C23="",$B$2="",$D$2=0),0,IF(BS$3&lt;0,0,N(INDEX('CURVA PREVISION'!$A$1:$KZ$3000,$C23,10+3*MIN(BS$3,$D$2-1)))))</f>
        <v/>
      </c>
      <c r="BT23" s="121">
        <f>IF(OR($C23="",$B$2="",$D$2=0),0,IF(BT$3&lt;0,0,N(INDEX('CURVA PREVISION'!$A$1:$KZ$3000,$C23,10+3*MIN(BT$3,$D$2-1)))))</f>
        <v/>
      </c>
      <c r="BU23" s="121">
        <f>IF(OR($C23="",$B$2="",$D$2=0),0,IF(BU$3&lt;0,0,N(INDEX('CURVA PREVISION'!$A$1:$KZ$3000,$C23,10+3*MIN(BU$3,$D$2-1)))))</f>
        <v/>
      </c>
      <c r="BV23" s="121">
        <f>IF(OR($C23="",$B$2="",$D$2=0),0,IF(BV$3&lt;0,0,N(INDEX('CURVA PREVISION'!$A$1:$KZ$3000,$C23,10+3*MIN(BV$3,$D$2-1)))))</f>
        <v/>
      </c>
      <c r="BW23" s="121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8">
        <f>IFERROR(MATCH(A24,'CURVA PREVISION'!$B$1:$B$3000,0),"")</f>
        <v/>
      </c>
      <c r="D24" s="121">
        <f>IF(OR($C24="",$B$2="",$D$2=0),0,IF(D$3&lt;0,0,N(INDEX('CURVA PREVISION'!$A$1:$KZ$3000,$C24,10+3*MIN(D$3,$D$2-1)))))</f>
        <v/>
      </c>
      <c r="E24" s="121">
        <f>IF(OR($C24="",$B$2="",$D$2=0),0,IF(E$3&lt;0,0,N(INDEX('CURVA PREVISION'!$A$1:$KZ$3000,$C24,10+3*MIN(E$3,$D$2-1)))))</f>
        <v/>
      </c>
      <c r="F24" s="121">
        <f>IF(OR($C24="",$B$2="",$D$2=0),0,IF(F$3&lt;0,0,N(INDEX('CURVA PREVISION'!$A$1:$KZ$3000,$C24,10+3*MIN(F$3,$D$2-1)))))</f>
        <v/>
      </c>
      <c r="G24" s="121">
        <f>IF(OR($C24="",$B$2="",$D$2=0),0,IF(G$3&lt;0,0,N(INDEX('CURVA PREVISION'!$A$1:$KZ$3000,$C24,10+3*MIN(G$3,$D$2-1)))))</f>
        <v/>
      </c>
      <c r="H24" s="121">
        <f>IF(OR($C24="",$B$2="",$D$2=0),0,IF(H$3&lt;0,0,N(INDEX('CURVA PREVISION'!$A$1:$KZ$3000,$C24,10+3*MIN(H$3,$D$2-1)))))</f>
        <v/>
      </c>
      <c r="I24" s="121">
        <f>IF(OR($C24="",$B$2="",$D$2=0),0,IF(I$3&lt;0,0,N(INDEX('CURVA PREVISION'!$A$1:$KZ$3000,$C24,10+3*MIN(I$3,$D$2-1)))))</f>
        <v/>
      </c>
      <c r="J24" s="121">
        <f>IF(OR($C24="",$B$2="",$D$2=0),0,IF(J$3&lt;0,0,N(INDEX('CURVA PREVISION'!$A$1:$KZ$3000,$C24,10+3*MIN(J$3,$D$2-1)))))</f>
        <v/>
      </c>
      <c r="K24" s="121">
        <f>IF(OR($C24="",$B$2="",$D$2=0),0,IF(K$3&lt;0,0,N(INDEX('CURVA PREVISION'!$A$1:$KZ$3000,$C24,10+3*MIN(K$3,$D$2-1)))))</f>
        <v/>
      </c>
      <c r="L24" s="121">
        <f>IF(OR($C24="",$B$2="",$D$2=0),0,IF(L$3&lt;0,0,N(INDEX('CURVA PREVISION'!$A$1:$KZ$3000,$C24,10+3*MIN(L$3,$D$2-1)))))</f>
        <v/>
      </c>
      <c r="M24" s="121">
        <f>IF(OR($C24="",$B$2="",$D$2=0),0,IF(M$3&lt;0,0,N(INDEX('CURVA PREVISION'!$A$1:$KZ$3000,$C24,10+3*MIN(M$3,$D$2-1)))))</f>
        <v/>
      </c>
      <c r="N24" s="121">
        <f>IF(OR($C24="",$B$2="",$D$2=0),0,IF(N$3&lt;0,0,N(INDEX('CURVA PREVISION'!$A$1:$KZ$3000,$C24,10+3*MIN(N$3,$D$2-1)))))</f>
        <v/>
      </c>
      <c r="O24" s="121">
        <f>IF(OR($C24="",$B$2="",$D$2=0),0,IF(O$3&lt;0,0,N(INDEX('CURVA PREVISION'!$A$1:$KZ$3000,$C24,10+3*MIN(O$3,$D$2-1)))))</f>
        <v/>
      </c>
      <c r="P24" s="121">
        <f>IF(OR($C24="",$B$2="",$D$2=0),0,IF(P$3&lt;0,0,N(INDEX('CURVA PREVISION'!$A$1:$KZ$3000,$C24,10+3*MIN(P$3,$D$2-1)))))</f>
        <v/>
      </c>
      <c r="Q24" s="121">
        <f>IF(OR($C24="",$B$2="",$D$2=0),0,IF(Q$3&lt;0,0,N(INDEX('CURVA PREVISION'!$A$1:$KZ$3000,$C24,10+3*MIN(Q$3,$D$2-1)))))</f>
        <v/>
      </c>
      <c r="R24" s="121">
        <f>IF(OR($C24="",$B$2="",$D$2=0),0,IF(R$3&lt;0,0,N(INDEX('CURVA PREVISION'!$A$1:$KZ$3000,$C24,10+3*MIN(R$3,$D$2-1)))))</f>
        <v/>
      </c>
      <c r="S24" s="121">
        <f>IF(OR($C24="",$B$2="",$D$2=0),0,IF(S$3&lt;0,0,N(INDEX('CURVA PREVISION'!$A$1:$KZ$3000,$C24,10+3*MIN(S$3,$D$2-1)))))</f>
        <v/>
      </c>
      <c r="T24" s="121">
        <f>IF(OR($C24="",$B$2="",$D$2=0),0,IF(T$3&lt;0,0,N(INDEX('CURVA PREVISION'!$A$1:$KZ$3000,$C24,10+3*MIN(T$3,$D$2-1)))))</f>
        <v/>
      </c>
      <c r="U24" s="121">
        <f>IF(OR($C24="",$B$2="",$D$2=0),0,IF(U$3&lt;0,0,N(INDEX('CURVA PREVISION'!$A$1:$KZ$3000,$C24,10+3*MIN(U$3,$D$2-1)))))</f>
        <v/>
      </c>
      <c r="V24" s="121">
        <f>IF(OR($C24="",$B$2="",$D$2=0),0,IF(V$3&lt;0,0,N(INDEX('CURVA PREVISION'!$A$1:$KZ$3000,$C24,10+3*MIN(V$3,$D$2-1)))))</f>
        <v/>
      </c>
      <c r="W24" s="121">
        <f>IF(OR($C24="",$B$2="",$D$2=0),0,IF(W$3&lt;0,0,N(INDEX('CURVA PREVISION'!$A$1:$KZ$3000,$C24,10+3*MIN(W$3,$D$2-1)))))</f>
        <v/>
      </c>
      <c r="X24" s="121">
        <f>IF(OR($C24="",$B$2="",$D$2=0),0,IF(X$3&lt;0,0,N(INDEX('CURVA PREVISION'!$A$1:$KZ$3000,$C24,10+3*MIN(X$3,$D$2-1)))))</f>
        <v/>
      </c>
      <c r="Y24" s="121">
        <f>IF(OR($C24="",$B$2="",$D$2=0),0,IF(Y$3&lt;0,0,N(INDEX('CURVA PREVISION'!$A$1:$KZ$3000,$C24,10+3*MIN(Y$3,$D$2-1)))))</f>
        <v/>
      </c>
      <c r="Z24" s="121">
        <f>IF(OR($C24="",$B$2="",$D$2=0),0,IF(Z$3&lt;0,0,N(INDEX('CURVA PREVISION'!$A$1:$KZ$3000,$C24,10+3*MIN(Z$3,$D$2-1)))))</f>
        <v/>
      </c>
      <c r="AA24" s="121">
        <f>IF(OR($C24="",$B$2="",$D$2=0),0,IF(AA$3&lt;0,0,N(INDEX('CURVA PREVISION'!$A$1:$KZ$3000,$C24,10+3*MIN(AA$3,$D$2-1)))))</f>
        <v/>
      </c>
      <c r="AB24" s="121">
        <f>IF(OR($C24="",$B$2="",$D$2=0),0,IF(AB$3&lt;0,0,N(INDEX('CURVA PREVISION'!$A$1:$KZ$3000,$C24,10+3*MIN(AB$3,$D$2-1)))))</f>
        <v/>
      </c>
      <c r="AC24" s="121">
        <f>IF(OR($C24="",$B$2="",$D$2=0),0,IF(AC$3&lt;0,0,N(INDEX('CURVA PREVISION'!$A$1:$KZ$3000,$C24,10+3*MIN(AC$3,$D$2-1)))))</f>
        <v/>
      </c>
      <c r="AD24" s="121">
        <f>IF(OR($C24="",$B$2="",$D$2=0),0,IF(AD$3&lt;0,0,N(INDEX('CURVA PREVISION'!$A$1:$KZ$3000,$C24,10+3*MIN(AD$3,$D$2-1)))))</f>
        <v/>
      </c>
      <c r="AE24" s="121">
        <f>IF(OR($C24="",$B$2="",$D$2=0),0,IF(AE$3&lt;0,0,N(INDEX('CURVA PREVISION'!$A$1:$KZ$3000,$C24,10+3*MIN(AE$3,$D$2-1)))))</f>
        <v/>
      </c>
      <c r="AF24" s="121">
        <f>IF(OR($C24="",$B$2="",$D$2=0),0,IF(AF$3&lt;0,0,N(INDEX('CURVA PREVISION'!$A$1:$KZ$3000,$C24,10+3*MIN(AF$3,$D$2-1)))))</f>
        <v/>
      </c>
      <c r="AG24" s="121">
        <f>IF(OR($C24="",$B$2="",$D$2=0),0,IF(AG$3&lt;0,0,N(INDEX('CURVA PREVISION'!$A$1:$KZ$3000,$C24,10+3*MIN(AG$3,$D$2-1)))))</f>
        <v/>
      </c>
      <c r="AH24" s="121">
        <f>IF(OR($C24="",$B$2="",$D$2=0),0,IF(AH$3&lt;0,0,N(INDEX('CURVA PREVISION'!$A$1:$KZ$3000,$C24,10+3*MIN(AH$3,$D$2-1)))))</f>
        <v/>
      </c>
      <c r="AI24" s="121">
        <f>IF(OR($C24="",$B$2="",$D$2=0),0,IF(AI$3&lt;0,0,N(INDEX('CURVA PREVISION'!$A$1:$KZ$3000,$C24,10+3*MIN(AI$3,$D$2-1)))))</f>
        <v/>
      </c>
      <c r="AJ24" s="121">
        <f>IF(OR($C24="",$B$2="",$D$2=0),0,IF(AJ$3&lt;0,0,N(INDEX('CURVA PREVISION'!$A$1:$KZ$3000,$C24,10+3*MIN(AJ$3,$D$2-1)))))</f>
        <v/>
      </c>
      <c r="AK24" s="121">
        <f>IF(OR($C24="",$B$2="",$D$2=0),0,IF(AK$3&lt;0,0,N(INDEX('CURVA PREVISION'!$A$1:$KZ$3000,$C24,10+3*MIN(AK$3,$D$2-1)))))</f>
        <v/>
      </c>
      <c r="AL24" s="121">
        <f>IF(OR($C24="",$B$2="",$D$2=0),0,IF(AL$3&lt;0,0,N(INDEX('CURVA PREVISION'!$A$1:$KZ$3000,$C24,10+3*MIN(AL$3,$D$2-1)))))</f>
        <v/>
      </c>
      <c r="AM24" s="121">
        <f>IF(OR($C24="",$B$2="",$D$2=0),0,IF(AM$3&lt;0,0,N(INDEX('CURVA PREVISION'!$A$1:$KZ$3000,$C24,10+3*MIN(AM$3,$D$2-1)))))</f>
        <v/>
      </c>
      <c r="AN24" s="121">
        <f>IF(OR($C24="",$B$2="",$D$2=0),0,IF(AN$3&lt;0,0,N(INDEX('CURVA PREVISION'!$A$1:$KZ$3000,$C24,10+3*MIN(AN$3,$D$2-1)))))</f>
        <v/>
      </c>
      <c r="AO24" s="121">
        <f>IF(OR($C24="",$B$2="",$D$2=0),0,IF(AO$3&lt;0,0,N(INDEX('CURVA PREVISION'!$A$1:$KZ$3000,$C24,10+3*MIN(AO$3,$D$2-1)))))</f>
        <v/>
      </c>
      <c r="AP24" s="121">
        <f>IF(OR($C24="",$B$2="",$D$2=0),0,IF(AP$3&lt;0,0,N(INDEX('CURVA PREVISION'!$A$1:$KZ$3000,$C24,10+3*MIN(AP$3,$D$2-1)))))</f>
        <v/>
      </c>
      <c r="AQ24" s="121">
        <f>IF(OR($C24="",$B$2="",$D$2=0),0,IF(AQ$3&lt;0,0,N(INDEX('CURVA PREVISION'!$A$1:$KZ$3000,$C24,10+3*MIN(AQ$3,$D$2-1)))))</f>
        <v/>
      </c>
      <c r="AR24" s="121">
        <f>IF(OR($C24="",$B$2="",$D$2=0),0,IF(AR$3&lt;0,0,N(INDEX('CURVA PREVISION'!$A$1:$KZ$3000,$C24,10+3*MIN(AR$3,$D$2-1)))))</f>
        <v/>
      </c>
      <c r="AS24" s="121">
        <f>IF(OR($C24="",$B$2="",$D$2=0),0,IF(AS$3&lt;0,0,N(INDEX('CURVA PREVISION'!$A$1:$KZ$3000,$C24,10+3*MIN(AS$3,$D$2-1)))))</f>
        <v/>
      </c>
      <c r="AT24" s="121">
        <f>IF(OR($C24="",$B$2="",$D$2=0),0,IF(AT$3&lt;0,0,N(INDEX('CURVA PREVISION'!$A$1:$KZ$3000,$C24,10+3*MIN(AT$3,$D$2-1)))))</f>
        <v/>
      </c>
      <c r="AU24" s="121">
        <f>IF(OR($C24="",$B$2="",$D$2=0),0,IF(AU$3&lt;0,0,N(INDEX('CURVA PREVISION'!$A$1:$KZ$3000,$C24,10+3*MIN(AU$3,$D$2-1)))))</f>
        <v/>
      </c>
      <c r="AV24" s="121">
        <f>IF(OR($C24="",$B$2="",$D$2=0),0,IF(AV$3&lt;0,0,N(INDEX('CURVA PREVISION'!$A$1:$KZ$3000,$C24,10+3*MIN(AV$3,$D$2-1)))))</f>
        <v/>
      </c>
      <c r="AW24" s="121">
        <f>IF(OR($C24="",$B$2="",$D$2=0),0,IF(AW$3&lt;0,0,N(INDEX('CURVA PREVISION'!$A$1:$KZ$3000,$C24,10+3*MIN(AW$3,$D$2-1)))))</f>
        <v/>
      </c>
      <c r="AX24" s="121">
        <f>IF(OR($C24="",$B$2="",$D$2=0),0,IF(AX$3&lt;0,0,N(INDEX('CURVA PREVISION'!$A$1:$KZ$3000,$C24,10+3*MIN(AX$3,$D$2-1)))))</f>
        <v/>
      </c>
      <c r="AY24" s="121">
        <f>IF(OR($C24="",$B$2="",$D$2=0),0,IF(AY$3&lt;0,0,N(INDEX('CURVA PREVISION'!$A$1:$KZ$3000,$C24,10+3*MIN(AY$3,$D$2-1)))))</f>
        <v/>
      </c>
      <c r="AZ24" s="121">
        <f>IF(OR($C24="",$B$2="",$D$2=0),0,IF(AZ$3&lt;0,0,N(INDEX('CURVA PREVISION'!$A$1:$KZ$3000,$C24,10+3*MIN(AZ$3,$D$2-1)))))</f>
        <v/>
      </c>
      <c r="BA24" s="121">
        <f>IF(OR($C24="",$B$2="",$D$2=0),0,IF(BA$3&lt;0,0,N(INDEX('CURVA PREVISION'!$A$1:$KZ$3000,$C24,10+3*MIN(BA$3,$D$2-1)))))</f>
        <v/>
      </c>
      <c r="BB24" s="121">
        <f>IF(OR($C24="",$B$2="",$D$2=0),0,IF(BB$3&lt;0,0,N(INDEX('CURVA PREVISION'!$A$1:$KZ$3000,$C24,10+3*MIN(BB$3,$D$2-1)))))</f>
        <v/>
      </c>
      <c r="BC24" s="121">
        <f>IF(OR($C24="",$B$2="",$D$2=0),0,IF(BC$3&lt;0,0,N(INDEX('CURVA PREVISION'!$A$1:$KZ$3000,$C24,10+3*MIN(BC$3,$D$2-1)))))</f>
        <v/>
      </c>
      <c r="BD24" s="121">
        <f>IF(OR($C24="",$B$2="",$D$2=0),0,IF(BD$3&lt;0,0,N(INDEX('CURVA PREVISION'!$A$1:$KZ$3000,$C24,10+3*MIN(BD$3,$D$2-1)))))</f>
        <v/>
      </c>
      <c r="BE24" s="121">
        <f>IF(OR($C24="",$B$2="",$D$2=0),0,IF(BE$3&lt;0,0,N(INDEX('CURVA PREVISION'!$A$1:$KZ$3000,$C24,10+3*MIN(BE$3,$D$2-1)))))</f>
        <v/>
      </c>
      <c r="BF24" s="121">
        <f>IF(OR($C24="",$B$2="",$D$2=0),0,IF(BF$3&lt;0,0,N(INDEX('CURVA PREVISION'!$A$1:$KZ$3000,$C24,10+3*MIN(BF$3,$D$2-1)))))</f>
        <v/>
      </c>
      <c r="BG24" s="121">
        <f>IF(OR($C24="",$B$2="",$D$2=0),0,IF(BG$3&lt;0,0,N(INDEX('CURVA PREVISION'!$A$1:$KZ$3000,$C24,10+3*MIN(BG$3,$D$2-1)))))</f>
        <v/>
      </c>
      <c r="BH24" s="121">
        <f>IF(OR($C24="",$B$2="",$D$2=0),0,IF(BH$3&lt;0,0,N(INDEX('CURVA PREVISION'!$A$1:$KZ$3000,$C24,10+3*MIN(BH$3,$D$2-1)))))</f>
        <v/>
      </c>
      <c r="BI24" s="121">
        <f>IF(OR($C24="",$B$2="",$D$2=0),0,IF(BI$3&lt;0,0,N(INDEX('CURVA PREVISION'!$A$1:$KZ$3000,$C24,10+3*MIN(BI$3,$D$2-1)))))</f>
        <v/>
      </c>
      <c r="BJ24" s="121">
        <f>IF(OR($C24="",$B$2="",$D$2=0),0,IF(BJ$3&lt;0,0,N(INDEX('CURVA PREVISION'!$A$1:$KZ$3000,$C24,10+3*MIN(BJ$3,$D$2-1)))))</f>
        <v/>
      </c>
      <c r="BK24" s="121">
        <f>IF(OR($C24="",$B$2="",$D$2=0),0,IF(BK$3&lt;0,0,N(INDEX('CURVA PREVISION'!$A$1:$KZ$3000,$C24,10+3*MIN(BK$3,$D$2-1)))))</f>
        <v/>
      </c>
      <c r="BL24" s="121">
        <f>IF(OR($C24="",$B$2="",$D$2=0),0,IF(BL$3&lt;0,0,N(INDEX('CURVA PREVISION'!$A$1:$KZ$3000,$C24,10+3*MIN(BL$3,$D$2-1)))))</f>
        <v/>
      </c>
      <c r="BM24" s="121">
        <f>IF(OR($C24="",$B$2="",$D$2=0),0,IF(BM$3&lt;0,0,N(INDEX('CURVA PREVISION'!$A$1:$KZ$3000,$C24,10+3*MIN(BM$3,$D$2-1)))))</f>
        <v/>
      </c>
      <c r="BN24" s="121">
        <f>IF(OR($C24="",$B$2="",$D$2=0),0,IF(BN$3&lt;0,0,N(INDEX('CURVA PREVISION'!$A$1:$KZ$3000,$C24,10+3*MIN(BN$3,$D$2-1)))))</f>
        <v/>
      </c>
      <c r="BO24" s="121">
        <f>IF(OR($C24="",$B$2="",$D$2=0),0,IF(BO$3&lt;0,0,N(INDEX('CURVA PREVISION'!$A$1:$KZ$3000,$C24,10+3*MIN(BO$3,$D$2-1)))))</f>
        <v/>
      </c>
      <c r="BP24" s="121">
        <f>IF(OR($C24="",$B$2="",$D$2=0),0,IF(BP$3&lt;0,0,N(INDEX('CURVA PREVISION'!$A$1:$KZ$3000,$C24,10+3*MIN(BP$3,$D$2-1)))))</f>
        <v/>
      </c>
      <c r="BQ24" s="121">
        <f>IF(OR($C24="",$B$2="",$D$2=0),0,IF(BQ$3&lt;0,0,N(INDEX('CURVA PREVISION'!$A$1:$KZ$3000,$C24,10+3*MIN(BQ$3,$D$2-1)))))</f>
        <v/>
      </c>
      <c r="BR24" s="121">
        <f>IF(OR($C24="",$B$2="",$D$2=0),0,IF(BR$3&lt;0,0,N(INDEX('CURVA PREVISION'!$A$1:$KZ$3000,$C24,10+3*MIN(BR$3,$D$2-1)))))</f>
        <v/>
      </c>
      <c r="BS24" s="121">
        <f>IF(OR($C24="",$B$2="",$D$2=0),0,IF(BS$3&lt;0,0,N(INDEX('CURVA PREVISION'!$A$1:$KZ$3000,$C24,10+3*MIN(BS$3,$D$2-1)))))</f>
        <v/>
      </c>
      <c r="BT24" s="121">
        <f>IF(OR($C24="",$B$2="",$D$2=0),0,IF(BT$3&lt;0,0,N(INDEX('CURVA PREVISION'!$A$1:$KZ$3000,$C24,10+3*MIN(BT$3,$D$2-1)))))</f>
        <v/>
      </c>
      <c r="BU24" s="121">
        <f>IF(OR($C24="",$B$2="",$D$2=0),0,IF(BU$3&lt;0,0,N(INDEX('CURVA PREVISION'!$A$1:$KZ$3000,$C24,10+3*MIN(BU$3,$D$2-1)))))</f>
        <v/>
      </c>
      <c r="BV24" s="121">
        <f>IF(OR($C24="",$B$2="",$D$2=0),0,IF(BV$3&lt;0,0,N(INDEX('CURVA PREVISION'!$A$1:$KZ$3000,$C24,10+3*MIN(BV$3,$D$2-1)))))</f>
        <v/>
      </c>
      <c r="BW24" s="121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8">
        <f>IFERROR(MATCH(A25,'CURVA PREVISION'!$B$1:$B$3000,0),"")</f>
        <v/>
      </c>
      <c r="D25" s="121">
        <f>IF(OR($C25="",$B$2="",$D$2=0),0,IF(D$3&lt;0,0,N(INDEX('CURVA PREVISION'!$A$1:$KZ$3000,$C25,10+3*MIN(D$3,$D$2-1)))))</f>
        <v/>
      </c>
      <c r="E25" s="121">
        <f>IF(OR($C25="",$B$2="",$D$2=0),0,IF(E$3&lt;0,0,N(INDEX('CURVA PREVISION'!$A$1:$KZ$3000,$C25,10+3*MIN(E$3,$D$2-1)))))</f>
        <v/>
      </c>
      <c r="F25" s="121">
        <f>IF(OR($C25="",$B$2="",$D$2=0),0,IF(F$3&lt;0,0,N(INDEX('CURVA PREVISION'!$A$1:$KZ$3000,$C25,10+3*MIN(F$3,$D$2-1)))))</f>
        <v/>
      </c>
      <c r="G25" s="121">
        <f>IF(OR($C25="",$B$2="",$D$2=0),0,IF(G$3&lt;0,0,N(INDEX('CURVA PREVISION'!$A$1:$KZ$3000,$C25,10+3*MIN(G$3,$D$2-1)))))</f>
        <v/>
      </c>
      <c r="H25" s="121">
        <f>IF(OR($C25="",$B$2="",$D$2=0),0,IF(H$3&lt;0,0,N(INDEX('CURVA PREVISION'!$A$1:$KZ$3000,$C25,10+3*MIN(H$3,$D$2-1)))))</f>
        <v/>
      </c>
      <c r="I25" s="121">
        <f>IF(OR($C25="",$B$2="",$D$2=0),0,IF(I$3&lt;0,0,N(INDEX('CURVA PREVISION'!$A$1:$KZ$3000,$C25,10+3*MIN(I$3,$D$2-1)))))</f>
        <v/>
      </c>
      <c r="J25" s="121">
        <f>IF(OR($C25="",$B$2="",$D$2=0),0,IF(J$3&lt;0,0,N(INDEX('CURVA PREVISION'!$A$1:$KZ$3000,$C25,10+3*MIN(J$3,$D$2-1)))))</f>
        <v/>
      </c>
      <c r="K25" s="121">
        <f>IF(OR($C25="",$B$2="",$D$2=0),0,IF(K$3&lt;0,0,N(INDEX('CURVA PREVISION'!$A$1:$KZ$3000,$C25,10+3*MIN(K$3,$D$2-1)))))</f>
        <v/>
      </c>
      <c r="L25" s="121">
        <f>IF(OR($C25="",$B$2="",$D$2=0),0,IF(L$3&lt;0,0,N(INDEX('CURVA PREVISION'!$A$1:$KZ$3000,$C25,10+3*MIN(L$3,$D$2-1)))))</f>
        <v/>
      </c>
      <c r="M25" s="121">
        <f>IF(OR($C25="",$B$2="",$D$2=0),0,IF(M$3&lt;0,0,N(INDEX('CURVA PREVISION'!$A$1:$KZ$3000,$C25,10+3*MIN(M$3,$D$2-1)))))</f>
        <v/>
      </c>
      <c r="N25" s="121">
        <f>IF(OR($C25="",$B$2="",$D$2=0),0,IF(N$3&lt;0,0,N(INDEX('CURVA PREVISION'!$A$1:$KZ$3000,$C25,10+3*MIN(N$3,$D$2-1)))))</f>
        <v/>
      </c>
      <c r="O25" s="121">
        <f>IF(OR($C25="",$B$2="",$D$2=0),0,IF(O$3&lt;0,0,N(INDEX('CURVA PREVISION'!$A$1:$KZ$3000,$C25,10+3*MIN(O$3,$D$2-1)))))</f>
        <v/>
      </c>
      <c r="P25" s="121">
        <f>IF(OR($C25="",$B$2="",$D$2=0),0,IF(P$3&lt;0,0,N(INDEX('CURVA PREVISION'!$A$1:$KZ$3000,$C25,10+3*MIN(P$3,$D$2-1)))))</f>
        <v/>
      </c>
      <c r="Q25" s="121">
        <f>IF(OR($C25="",$B$2="",$D$2=0),0,IF(Q$3&lt;0,0,N(INDEX('CURVA PREVISION'!$A$1:$KZ$3000,$C25,10+3*MIN(Q$3,$D$2-1)))))</f>
        <v/>
      </c>
      <c r="R25" s="121">
        <f>IF(OR($C25="",$B$2="",$D$2=0),0,IF(R$3&lt;0,0,N(INDEX('CURVA PREVISION'!$A$1:$KZ$3000,$C25,10+3*MIN(R$3,$D$2-1)))))</f>
        <v/>
      </c>
      <c r="S25" s="121">
        <f>IF(OR($C25="",$B$2="",$D$2=0),0,IF(S$3&lt;0,0,N(INDEX('CURVA PREVISION'!$A$1:$KZ$3000,$C25,10+3*MIN(S$3,$D$2-1)))))</f>
        <v/>
      </c>
      <c r="T25" s="121">
        <f>IF(OR($C25="",$B$2="",$D$2=0),0,IF(T$3&lt;0,0,N(INDEX('CURVA PREVISION'!$A$1:$KZ$3000,$C25,10+3*MIN(T$3,$D$2-1)))))</f>
        <v/>
      </c>
      <c r="U25" s="121">
        <f>IF(OR($C25="",$B$2="",$D$2=0),0,IF(U$3&lt;0,0,N(INDEX('CURVA PREVISION'!$A$1:$KZ$3000,$C25,10+3*MIN(U$3,$D$2-1)))))</f>
        <v/>
      </c>
      <c r="V25" s="121">
        <f>IF(OR($C25="",$B$2="",$D$2=0),0,IF(V$3&lt;0,0,N(INDEX('CURVA PREVISION'!$A$1:$KZ$3000,$C25,10+3*MIN(V$3,$D$2-1)))))</f>
        <v/>
      </c>
      <c r="W25" s="121">
        <f>IF(OR($C25="",$B$2="",$D$2=0),0,IF(W$3&lt;0,0,N(INDEX('CURVA PREVISION'!$A$1:$KZ$3000,$C25,10+3*MIN(W$3,$D$2-1)))))</f>
        <v/>
      </c>
      <c r="X25" s="121">
        <f>IF(OR($C25="",$B$2="",$D$2=0),0,IF(X$3&lt;0,0,N(INDEX('CURVA PREVISION'!$A$1:$KZ$3000,$C25,10+3*MIN(X$3,$D$2-1)))))</f>
        <v/>
      </c>
      <c r="Y25" s="121">
        <f>IF(OR($C25="",$B$2="",$D$2=0),0,IF(Y$3&lt;0,0,N(INDEX('CURVA PREVISION'!$A$1:$KZ$3000,$C25,10+3*MIN(Y$3,$D$2-1)))))</f>
        <v/>
      </c>
      <c r="Z25" s="121">
        <f>IF(OR($C25="",$B$2="",$D$2=0),0,IF(Z$3&lt;0,0,N(INDEX('CURVA PREVISION'!$A$1:$KZ$3000,$C25,10+3*MIN(Z$3,$D$2-1)))))</f>
        <v/>
      </c>
      <c r="AA25" s="121">
        <f>IF(OR($C25="",$B$2="",$D$2=0),0,IF(AA$3&lt;0,0,N(INDEX('CURVA PREVISION'!$A$1:$KZ$3000,$C25,10+3*MIN(AA$3,$D$2-1)))))</f>
        <v/>
      </c>
      <c r="AB25" s="121">
        <f>IF(OR($C25="",$B$2="",$D$2=0),0,IF(AB$3&lt;0,0,N(INDEX('CURVA PREVISION'!$A$1:$KZ$3000,$C25,10+3*MIN(AB$3,$D$2-1)))))</f>
        <v/>
      </c>
      <c r="AC25" s="121">
        <f>IF(OR($C25="",$B$2="",$D$2=0),0,IF(AC$3&lt;0,0,N(INDEX('CURVA PREVISION'!$A$1:$KZ$3000,$C25,10+3*MIN(AC$3,$D$2-1)))))</f>
        <v/>
      </c>
      <c r="AD25" s="121">
        <f>IF(OR($C25="",$B$2="",$D$2=0),0,IF(AD$3&lt;0,0,N(INDEX('CURVA PREVISION'!$A$1:$KZ$3000,$C25,10+3*MIN(AD$3,$D$2-1)))))</f>
        <v/>
      </c>
      <c r="AE25" s="121">
        <f>IF(OR($C25="",$B$2="",$D$2=0),0,IF(AE$3&lt;0,0,N(INDEX('CURVA PREVISION'!$A$1:$KZ$3000,$C25,10+3*MIN(AE$3,$D$2-1)))))</f>
        <v/>
      </c>
      <c r="AF25" s="121">
        <f>IF(OR($C25="",$B$2="",$D$2=0),0,IF(AF$3&lt;0,0,N(INDEX('CURVA PREVISION'!$A$1:$KZ$3000,$C25,10+3*MIN(AF$3,$D$2-1)))))</f>
        <v/>
      </c>
      <c r="AG25" s="121">
        <f>IF(OR($C25="",$B$2="",$D$2=0),0,IF(AG$3&lt;0,0,N(INDEX('CURVA PREVISION'!$A$1:$KZ$3000,$C25,10+3*MIN(AG$3,$D$2-1)))))</f>
        <v/>
      </c>
      <c r="AH25" s="121">
        <f>IF(OR($C25="",$B$2="",$D$2=0),0,IF(AH$3&lt;0,0,N(INDEX('CURVA PREVISION'!$A$1:$KZ$3000,$C25,10+3*MIN(AH$3,$D$2-1)))))</f>
        <v/>
      </c>
      <c r="AI25" s="121">
        <f>IF(OR($C25="",$B$2="",$D$2=0),0,IF(AI$3&lt;0,0,N(INDEX('CURVA PREVISION'!$A$1:$KZ$3000,$C25,10+3*MIN(AI$3,$D$2-1)))))</f>
        <v/>
      </c>
      <c r="AJ25" s="121">
        <f>IF(OR($C25="",$B$2="",$D$2=0),0,IF(AJ$3&lt;0,0,N(INDEX('CURVA PREVISION'!$A$1:$KZ$3000,$C25,10+3*MIN(AJ$3,$D$2-1)))))</f>
        <v/>
      </c>
      <c r="AK25" s="121">
        <f>IF(OR($C25="",$B$2="",$D$2=0),0,IF(AK$3&lt;0,0,N(INDEX('CURVA PREVISION'!$A$1:$KZ$3000,$C25,10+3*MIN(AK$3,$D$2-1)))))</f>
        <v/>
      </c>
      <c r="AL25" s="121">
        <f>IF(OR($C25="",$B$2="",$D$2=0),0,IF(AL$3&lt;0,0,N(INDEX('CURVA PREVISION'!$A$1:$KZ$3000,$C25,10+3*MIN(AL$3,$D$2-1)))))</f>
        <v/>
      </c>
      <c r="AM25" s="121">
        <f>IF(OR($C25="",$B$2="",$D$2=0),0,IF(AM$3&lt;0,0,N(INDEX('CURVA PREVISION'!$A$1:$KZ$3000,$C25,10+3*MIN(AM$3,$D$2-1)))))</f>
        <v/>
      </c>
      <c r="AN25" s="121">
        <f>IF(OR($C25="",$B$2="",$D$2=0),0,IF(AN$3&lt;0,0,N(INDEX('CURVA PREVISION'!$A$1:$KZ$3000,$C25,10+3*MIN(AN$3,$D$2-1)))))</f>
        <v/>
      </c>
      <c r="AO25" s="121">
        <f>IF(OR($C25="",$B$2="",$D$2=0),0,IF(AO$3&lt;0,0,N(INDEX('CURVA PREVISION'!$A$1:$KZ$3000,$C25,10+3*MIN(AO$3,$D$2-1)))))</f>
        <v/>
      </c>
      <c r="AP25" s="121">
        <f>IF(OR($C25="",$B$2="",$D$2=0),0,IF(AP$3&lt;0,0,N(INDEX('CURVA PREVISION'!$A$1:$KZ$3000,$C25,10+3*MIN(AP$3,$D$2-1)))))</f>
        <v/>
      </c>
      <c r="AQ25" s="121">
        <f>IF(OR($C25="",$B$2="",$D$2=0),0,IF(AQ$3&lt;0,0,N(INDEX('CURVA PREVISION'!$A$1:$KZ$3000,$C25,10+3*MIN(AQ$3,$D$2-1)))))</f>
        <v/>
      </c>
      <c r="AR25" s="121">
        <f>IF(OR($C25="",$B$2="",$D$2=0),0,IF(AR$3&lt;0,0,N(INDEX('CURVA PREVISION'!$A$1:$KZ$3000,$C25,10+3*MIN(AR$3,$D$2-1)))))</f>
        <v/>
      </c>
      <c r="AS25" s="121">
        <f>IF(OR($C25="",$B$2="",$D$2=0),0,IF(AS$3&lt;0,0,N(INDEX('CURVA PREVISION'!$A$1:$KZ$3000,$C25,10+3*MIN(AS$3,$D$2-1)))))</f>
        <v/>
      </c>
      <c r="AT25" s="121">
        <f>IF(OR($C25="",$B$2="",$D$2=0),0,IF(AT$3&lt;0,0,N(INDEX('CURVA PREVISION'!$A$1:$KZ$3000,$C25,10+3*MIN(AT$3,$D$2-1)))))</f>
        <v/>
      </c>
      <c r="AU25" s="121">
        <f>IF(OR($C25="",$B$2="",$D$2=0),0,IF(AU$3&lt;0,0,N(INDEX('CURVA PREVISION'!$A$1:$KZ$3000,$C25,10+3*MIN(AU$3,$D$2-1)))))</f>
        <v/>
      </c>
      <c r="AV25" s="121">
        <f>IF(OR($C25="",$B$2="",$D$2=0),0,IF(AV$3&lt;0,0,N(INDEX('CURVA PREVISION'!$A$1:$KZ$3000,$C25,10+3*MIN(AV$3,$D$2-1)))))</f>
        <v/>
      </c>
      <c r="AW25" s="121">
        <f>IF(OR($C25="",$B$2="",$D$2=0),0,IF(AW$3&lt;0,0,N(INDEX('CURVA PREVISION'!$A$1:$KZ$3000,$C25,10+3*MIN(AW$3,$D$2-1)))))</f>
        <v/>
      </c>
      <c r="AX25" s="121">
        <f>IF(OR($C25="",$B$2="",$D$2=0),0,IF(AX$3&lt;0,0,N(INDEX('CURVA PREVISION'!$A$1:$KZ$3000,$C25,10+3*MIN(AX$3,$D$2-1)))))</f>
        <v/>
      </c>
      <c r="AY25" s="121">
        <f>IF(OR($C25="",$B$2="",$D$2=0),0,IF(AY$3&lt;0,0,N(INDEX('CURVA PREVISION'!$A$1:$KZ$3000,$C25,10+3*MIN(AY$3,$D$2-1)))))</f>
        <v/>
      </c>
      <c r="AZ25" s="121">
        <f>IF(OR($C25="",$B$2="",$D$2=0),0,IF(AZ$3&lt;0,0,N(INDEX('CURVA PREVISION'!$A$1:$KZ$3000,$C25,10+3*MIN(AZ$3,$D$2-1)))))</f>
        <v/>
      </c>
      <c r="BA25" s="121">
        <f>IF(OR($C25="",$B$2="",$D$2=0),0,IF(BA$3&lt;0,0,N(INDEX('CURVA PREVISION'!$A$1:$KZ$3000,$C25,10+3*MIN(BA$3,$D$2-1)))))</f>
        <v/>
      </c>
      <c r="BB25" s="121">
        <f>IF(OR($C25="",$B$2="",$D$2=0),0,IF(BB$3&lt;0,0,N(INDEX('CURVA PREVISION'!$A$1:$KZ$3000,$C25,10+3*MIN(BB$3,$D$2-1)))))</f>
        <v/>
      </c>
      <c r="BC25" s="121">
        <f>IF(OR($C25="",$B$2="",$D$2=0),0,IF(BC$3&lt;0,0,N(INDEX('CURVA PREVISION'!$A$1:$KZ$3000,$C25,10+3*MIN(BC$3,$D$2-1)))))</f>
        <v/>
      </c>
      <c r="BD25" s="121">
        <f>IF(OR($C25="",$B$2="",$D$2=0),0,IF(BD$3&lt;0,0,N(INDEX('CURVA PREVISION'!$A$1:$KZ$3000,$C25,10+3*MIN(BD$3,$D$2-1)))))</f>
        <v/>
      </c>
      <c r="BE25" s="121">
        <f>IF(OR($C25="",$B$2="",$D$2=0),0,IF(BE$3&lt;0,0,N(INDEX('CURVA PREVISION'!$A$1:$KZ$3000,$C25,10+3*MIN(BE$3,$D$2-1)))))</f>
        <v/>
      </c>
      <c r="BF25" s="121">
        <f>IF(OR($C25="",$B$2="",$D$2=0),0,IF(BF$3&lt;0,0,N(INDEX('CURVA PREVISION'!$A$1:$KZ$3000,$C25,10+3*MIN(BF$3,$D$2-1)))))</f>
        <v/>
      </c>
      <c r="BG25" s="121">
        <f>IF(OR($C25="",$B$2="",$D$2=0),0,IF(BG$3&lt;0,0,N(INDEX('CURVA PREVISION'!$A$1:$KZ$3000,$C25,10+3*MIN(BG$3,$D$2-1)))))</f>
        <v/>
      </c>
      <c r="BH25" s="121">
        <f>IF(OR($C25="",$B$2="",$D$2=0),0,IF(BH$3&lt;0,0,N(INDEX('CURVA PREVISION'!$A$1:$KZ$3000,$C25,10+3*MIN(BH$3,$D$2-1)))))</f>
        <v/>
      </c>
      <c r="BI25" s="121">
        <f>IF(OR($C25="",$B$2="",$D$2=0),0,IF(BI$3&lt;0,0,N(INDEX('CURVA PREVISION'!$A$1:$KZ$3000,$C25,10+3*MIN(BI$3,$D$2-1)))))</f>
        <v/>
      </c>
      <c r="BJ25" s="121">
        <f>IF(OR($C25="",$B$2="",$D$2=0),0,IF(BJ$3&lt;0,0,N(INDEX('CURVA PREVISION'!$A$1:$KZ$3000,$C25,10+3*MIN(BJ$3,$D$2-1)))))</f>
        <v/>
      </c>
      <c r="BK25" s="121">
        <f>IF(OR($C25="",$B$2="",$D$2=0),0,IF(BK$3&lt;0,0,N(INDEX('CURVA PREVISION'!$A$1:$KZ$3000,$C25,10+3*MIN(BK$3,$D$2-1)))))</f>
        <v/>
      </c>
      <c r="BL25" s="121">
        <f>IF(OR($C25="",$B$2="",$D$2=0),0,IF(BL$3&lt;0,0,N(INDEX('CURVA PREVISION'!$A$1:$KZ$3000,$C25,10+3*MIN(BL$3,$D$2-1)))))</f>
        <v/>
      </c>
      <c r="BM25" s="121">
        <f>IF(OR($C25="",$B$2="",$D$2=0),0,IF(BM$3&lt;0,0,N(INDEX('CURVA PREVISION'!$A$1:$KZ$3000,$C25,10+3*MIN(BM$3,$D$2-1)))))</f>
        <v/>
      </c>
      <c r="BN25" s="121">
        <f>IF(OR($C25="",$B$2="",$D$2=0),0,IF(BN$3&lt;0,0,N(INDEX('CURVA PREVISION'!$A$1:$KZ$3000,$C25,10+3*MIN(BN$3,$D$2-1)))))</f>
        <v/>
      </c>
      <c r="BO25" s="121">
        <f>IF(OR($C25="",$B$2="",$D$2=0),0,IF(BO$3&lt;0,0,N(INDEX('CURVA PREVISION'!$A$1:$KZ$3000,$C25,10+3*MIN(BO$3,$D$2-1)))))</f>
        <v/>
      </c>
      <c r="BP25" s="121">
        <f>IF(OR($C25="",$B$2="",$D$2=0),0,IF(BP$3&lt;0,0,N(INDEX('CURVA PREVISION'!$A$1:$KZ$3000,$C25,10+3*MIN(BP$3,$D$2-1)))))</f>
        <v/>
      </c>
      <c r="BQ25" s="121">
        <f>IF(OR($C25="",$B$2="",$D$2=0),0,IF(BQ$3&lt;0,0,N(INDEX('CURVA PREVISION'!$A$1:$KZ$3000,$C25,10+3*MIN(BQ$3,$D$2-1)))))</f>
        <v/>
      </c>
      <c r="BR25" s="121">
        <f>IF(OR($C25="",$B$2="",$D$2=0),0,IF(BR$3&lt;0,0,N(INDEX('CURVA PREVISION'!$A$1:$KZ$3000,$C25,10+3*MIN(BR$3,$D$2-1)))))</f>
        <v/>
      </c>
      <c r="BS25" s="121">
        <f>IF(OR($C25="",$B$2="",$D$2=0),0,IF(BS$3&lt;0,0,N(INDEX('CURVA PREVISION'!$A$1:$KZ$3000,$C25,10+3*MIN(BS$3,$D$2-1)))))</f>
        <v/>
      </c>
      <c r="BT25" s="121">
        <f>IF(OR($C25="",$B$2="",$D$2=0),0,IF(BT$3&lt;0,0,N(INDEX('CURVA PREVISION'!$A$1:$KZ$3000,$C25,10+3*MIN(BT$3,$D$2-1)))))</f>
        <v/>
      </c>
      <c r="BU25" s="121">
        <f>IF(OR($C25="",$B$2="",$D$2=0),0,IF(BU$3&lt;0,0,N(INDEX('CURVA PREVISION'!$A$1:$KZ$3000,$C25,10+3*MIN(BU$3,$D$2-1)))))</f>
        <v/>
      </c>
      <c r="BV25" s="121">
        <f>IF(OR($C25="",$B$2="",$D$2=0),0,IF(BV$3&lt;0,0,N(INDEX('CURVA PREVISION'!$A$1:$KZ$3000,$C25,10+3*MIN(BV$3,$D$2-1)))))</f>
        <v/>
      </c>
      <c r="BW25" s="121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8">
        <f>IFERROR(MATCH(A26,'CURVA PREVISION'!$B$1:$B$3000,0),"")</f>
        <v/>
      </c>
      <c r="D26" s="121">
        <f>IF(OR($C26="",$B$2="",$D$2=0),0,IF(D$3&lt;0,0,N(INDEX('CURVA PREVISION'!$A$1:$KZ$3000,$C26,10+3*MIN(D$3,$D$2-1)))))</f>
        <v/>
      </c>
      <c r="E26" s="121">
        <f>IF(OR($C26="",$B$2="",$D$2=0),0,IF(E$3&lt;0,0,N(INDEX('CURVA PREVISION'!$A$1:$KZ$3000,$C26,10+3*MIN(E$3,$D$2-1)))))</f>
        <v/>
      </c>
      <c r="F26" s="121">
        <f>IF(OR($C26="",$B$2="",$D$2=0),0,IF(F$3&lt;0,0,N(INDEX('CURVA PREVISION'!$A$1:$KZ$3000,$C26,10+3*MIN(F$3,$D$2-1)))))</f>
        <v/>
      </c>
      <c r="G26" s="121">
        <f>IF(OR($C26="",$B$2="",$D$2=0),0,IF(G$3&lt;0,0,N(INDEX('CURVA PREVISION'!$A$1:$KZ$3000,$C26,10+3*MIN(G$3,$D$2-1)))))</f>
        <v/>
      </c>
      <c r="H26" s="121">
        <f>IF(OR($C26="",$B$2="",$D$2=0),0,IF(H$3&lt;0,0,N(INDEX('CURVA PREVISION'!$A$1:$KZ$3000,$C26,10+3*MIN(H$3,$D$2-1)))))</f>
        <v/>
      </c>
      <c r="I26" s="121">
        <f>IF(OR($C26="",$B$2="",$D$2=0),0,IF(I$3&lt;0,0,N(INDEX('CURVA PREVISION'!$A$1:$KZ$3000,$C26,10+3*MIN(I$3,$D$2-1)))))</f>
        <v/>
      </c>
      <c r="J26" s="121">
        <f>IF(OR($C26="",$B$2="",$D$2=0),0,IF(J$3&lt;0,0,N(INDEX('CURVA PREVISION'!$A$1:$KZ$3000,$C26,10+3*MIN(J$3,$D$2-1)))))</f>
        <v/>
      </c>
      <c r="K26" s="121">
        <f>IF(OR($C26="",$B$2="",$D$2=0),0,IF(K$3&lt;0,0,N(INDEX('CURVA PREVISION'!$A$1:$KZ$3000,$C26,10+3*MIN(K$3,$D$2-1)))))</f>
        <v/>
      </c>
      <c r="L26" s="121">
        <f>IF(OR($C26="",$B$2="",$D$2=0),0,IF(L$3&lt;0,0,N(INDEX('CURVA PREVISION'!$A$1:$KZ$3000,$C26,10+3*MIN(L$3,$D$2-1)))))</f>
        <v/>
      </c>
      <c r="M26" s="121">
        <f>IF(OR($C26="",$B$2="",$D$2=0),0,IF(M$3&lt;0,0,N(INDEX('CURVA PREVISION'!$A$1:$KZ$3000,$C26,10+3*MIN(M$3,$D$2-1)))))</f>
        <v/>
      </c>
      <c r="N26" s="121">
        <f>IF(OR($C26="",$B$2="",$D$2=0),0,IF(N$3&lt;0,0,N(INDEX('CURVA PREVISION'!$A$1:$KZ$3000,$C26,10+3*MIN(N$3,$D$2-1)))))</f>
        <v/>
      </c>
      <c r="O26" s="121">
        <f>IF(OR($C26="",$B$2="",$D$2=0),0,IF(O$3&lt;0,0,N(INDEX('CURVA PREVISION'!$A$1:$KZ$3000,$C26,10+3*MIN(O$3,$D$2-1)))))</f>
        <v/>
      </c>
      <c r="P26" s="121">
        <f>IF(OR($C26="",$B$2="",$D$2=0),0,IF(P$3&lt;0,0,N(INDEX('CURVA PREVISION'!$A$1:$KZ$3000,$C26,10+3*MIN(P$3,$D$2-1)))))</f>
        <v/>
      </c>
      <c r="Q26" s="121">
        <f>IF(OR($C26="",$B$2="",$D$2=0),0,IF(Q$3&lt;0,0,N(INDEX('CURVA PREVISION'!$A$1:$KZ$3000,$C26,10+3*MIN(Q$3,$D$2-1)))))</f>
        <v/>
      </c>
      <c r="R26" s="121">
        <f>IF(OR($C26="",$B$2="",$D$2=0),0,IF(R$3&lt;0,0,N(INDEX('CURVA PREVISION'!$A$1:$KZ$3000,$C26,10+3*MIN(R$3,$D$2-1)))))</f>
        <v/>
      </c>
      <c r="S26" s="121">
        <f>IF(OR($C26="",$B$2="",$D$2=0),0,IF(S$3&lt;0,0,N(INDEX('CURVA PREVISION'!$A$1:$KZ$3000,$C26,10+3*MIN(S$3,$D$2-1)))))</f>
        <v/>
      </c>
      <c r="T26" s="121">
        <f>IF(OR($C26="",$B$2="",$D$2=0),0,IF(T$3&lt;0,0,N(INDEX('CURVA PREVISION'!$A$1:$KZ$3000,$C26,10+3*MIN(T$3,$D$2-1)))))</f>
        <v/>
      </c>
      <c r="U26" s="121">
        <f>IF(OR($C26="",$B$2="",$D$2=0),0,IF(U$3&lt;0,0,N(INDEX('CURVA PREVISION'!$A$1:$KZ$3000,$C26,10+3*MIN(U$3,$D$2-1)))))</f>
        <v/>
      </c>
      <c r="V26" s="121">
        <f>IF(OR($C26="",$B$2="",$D$2=0),0,IF(V$3&lt;0,0,N(INDEX('CURVA PREVISION'!$A$1:$KZ$3000,$C26,10+3*MIN(V$3,$D$2-1)))))</f>
        <v/>
      </c>
      <c r="W26" s="121">
        <f>IF(OR($C26="",$B$2="",$D$2=0),0,IF(W$3&lt;0,0,N(INDEX('CURVA PREVISION'!$A$1:$KZ$3000,$C26,10+3*MIN(W$3,$D$2-1)))))</f>
        <v/>
      </c>
      <c r="X26" s="121">
        <f>IF(OR($C26="",$B$2="",$D$2=0),0,IF(X$3&lt;0,0,N(INDEX('CURVA PREVISION'!$A$1:$KZ$3000,$C26,10+3*MIN(X$3,$D$2-1)))))</f>
        <v/>
      </c>
      <c r="Y26" s="121">
        <f>IF(OR($C26="",$B$2="",$D$2=0),0,IF(Y$3&lt;0,0,N(INDEX('CURVA PREVISION'!$A$1:$KZ$3000,$C26,10+3*MIN(Y$3,$D$2-1)))))</f>
        <v/>
      </c>
      <c r="Z26" s="121">
        <f>IF(OR($C26="",$B$2="",$D$2=0),0,IF(Z$3&lt;0,0,N(INDEX('CURVA PREVISION'!$A$1:$KZ$3000,$C26,10+3*MIN(Z$3,$D$2-1)))))</f>
        <v/>
      </c>
      <c r="AA26" s="121">
        <f>IF(OR($C26="",$B$2="",$D$2=0),0,IF(AA$3&lt;0,0,N(INDEX('CURVA PREVISION'!$A$1:$KZ$3000,$C26,10+3*MIN(AA$3,$D$2-1)))))</f>
        <v/>
      </c>
      <c r="AB26" s="121">
        <f>IF(OR($C26="",$B$2="",$D$2=0),0,IF(AB$3&lt;0,0,N(INDEX('CURVA PREVISION'!$A$1:$KZ$3000,$C26,10+3*MIN(AB$3,$D$2-1)))))</f>
        <v/>
      </c>
      <c r="AC26" s="121">
        <f>IF(OR($C26="",$B$2="",$D$2=0),0,IF(AC$3&lt;0,0,N(INDEX('CURVA PREVISION'!$A$1:$KZ$3000,$C26,10+3*MIN(AC$3,$D$2-1)))))</f>
        <v/>
      </c>
      <c r="AD26" s="121">
        <f>IF(OR($C26="",$B$2="",$D$2=0),0,IF(AD$3&lt;0,0,N(INDEX('CURVA PREVISION'!$A$1:$KZ$3000,$C26,10+3*MIN(AD$3,$D$2-1)))))</f>
        <v/>
      </c>
      <c r="AE26" s="121">
        <f>IF(OR($C26="",$B$2="",$D$2=0),0,IF(AE$3&lt;0,0,N(INDEX('CURVA PREVISION'!$A$1:$KZ$3000,$C26,10+3*MIN(AE$3,$D$2-1)))))</f>
        <v/>
      </c>
      <c r="AF26" s="121">
        <f>IF(OR($C26="",$B$2="",$D$2=0),0,IF(AF$3&lt;0,0,N(INDEX('CURVA PREVISION'!$A$1:$KZ$3000,$C26,10+3*MIN(AF$3,$D$2-1)))))</f>
        <v/>
      </c>
      <c r="AG26" s="121">
        <f>IF(OR($C26="",$B$2="",$D$2=0),0,IF(AG$3&lt;0,0,N(INDEX('CURVA PREVISION'!$A$1:$KZ$3000,$C26,10+3*MIN(AG$3,$D$2-1)))))</f>
        <v/>
      </c>
      <c r="AH26" s="121">
        <f>IF(OR($C26="",$B$2="",$D$2=0),0,IF(AH$3&lt;0,0,N(INDEX('CURVA PREVISION'!$A$1:$KZ$3000,$C26,10+3*MIN(AH$3,$D$2-1)))))</f>
        <v/>
      </c>
      <c r="AI26" s="121">
        <f>IF(OR($C26="",$B$2="",$D$2=0),0,IF(AI$3&lt;0,0,N(INDEX('CURVA PREVISION'!$A$1:$KZ$3000,$C26,10+3*MIN(AI$3,$D$2-1)))))</f>
        <v/>
      </c>
      <c r="AJ26" s="121">
        <f>IF(OR($C26="",$B$2="",$D$2=0),0,IF(AJ$3&lt;0,0,N(INDEX('CURVA PREVISION'!$A$1:$KZ$3000,$C26,10+3*MIN(AJ$3,$D$2-1)))))</f>
        <v/>
      </c>
      <c r="AK26" s="121">
        <f>IF(OR($C26="",$B$2="",$D$2=0),0,IF(AK$3&lt;0,0,N(INDEX('CURVA PREVISION'!$A$1:$KZ$3000,$C26,10+3*MIN(AK$3,$D$2-1)))))</f>
        <v/>
      </c>
      <c r="AL26" s="121">
        <f>IF(OR($C26="",$B$2="",$D$2=0),0,IF(AL$3&lt;0,0,N(INDEX('CURVA PREVISION'!$A$1:$KZ$3000,$C26,10+3*MIN(AL$3,$D$2-1)))))</f>
        <v/>
      </c>
      <c r="AM26" s="121">
        <f>IF(OR($C26="",$B$2="",$D$2=0),0,IF(AM$3&lt;0,0,N(INDEX('CURVA PREVISION'!$A$1:$KZ$3000,$C26,10+3*MIN(AM$3,$D$2-1)))))</f>
        <v/>
      </c>
      <c r="AN26" s="121">
        <f>IF(OR($C26="",$B$2="",$D$2=0),0,IF(AN$3&lt;0,0,N(INDEX('CURVA PREVISION'!$A$1:$KZ$3000,$C26,10+3*MIN(AN$3,$D$2-1)))))</f>
        <v/>
      </c>
      <c r="AO26" s="121">
        <f>IF(OR($C26="",$B$2="",$D$2=0),0,IF(AO$3&lt;0,0,N(INDEX('CURVA PREVISION'!$A$1:$KZ$3000,$C26,10+3*MIN(AO$3,$D$2-1)))))</f>
        <v/>
      </c>
      <c r="AP26" s="121">
        <f>IF(OR($C26="",$B$2="",$D$2=0),0,IF(AP$3&lt;0,0,N(INDEX('CURVA PREVISION'!$A$1:$KZ$3000,$C26,10+3*MIN(AP$3,$D$2-1)))))</f>
        <v/>
      </c>
      <c r="AQ26" s="121">
        <f>IF(OR($C26="",$B$2="",$D$2=0),0,IF(AQ$3&lt;0,0,N(INDEX('CURVA PREVISION'!$A$1:$KZ$3000,$C26,10+3*MIN(AQ$3,$D$2-1)))))</f>
        <v/>
      </c>
      <c r="AR26" s="121">
        <f>IF(OR($C26="",$B$2="",$D$2=0),0,IF(AR$3&lt;0,0,N(INDEX('CURVA PREVISION'!$A$1:$KZ$3000,$C26,10+3*MIN(AR$3,$D$2-1)))))</f>
        <v/>
      </c>
      <c r="AS26" s="121">
        <f>IF(OR($C26="",$B$2="",$D$2=0),0,IF(AS$3&lt;0,0,N(INDEX('CURVA PREVISION'!$A$1:$KZ$3000,$C26,10+3*MIN(AS$3,$D$2-1)))))</f>
        <v/>
      </c>
      <c r="AT26" s="121">
        <f>IF(OR($C26="",$B$2="",$D$2=0),0,IF(AT$3&lt;0,0,N(INDEX('CURVA PREVISION'!$A$1:$KZ$3000,$C26,10+3*MIN(AT$3,$D$2-1)))))</f>
        <v/>
      </c>
      <c r="AU26" s="121">
        <f>IF(OR($C26="",$B$2="",$D$2=0),0,IF(AU$3&lt;0,0,N(INDEX('CURVA PREVISION'!$A$1:$KZ$3000,$C26,10+3*MIN(AU$3,$D$2-1)))))</f>
        <v/>
      </c>
      <c r="AV26" s="121">
        <f>IF(OR($C26="",$B$2="",$D$2=0),0,IF(AV$3&lt;0,0,N(INDEX('CURVA PREVISION'!$A$1:$KZ$3000,$C26,10+3*MIN(AV$3,$D$2-1)))))</f>
        <v/>
      </c>
      <c r="AW26" s="121">
        <f>IF(OR($C26="",$B$2="",$D$2=0),0,IF(AW$3&lt;0,0,N(INDEX('CURVA PREVISION'!$A$1:$KZ$3000,$C26,10+3*MIN(AW$3,$D$2-1)))))</f>
        <v/>
      </c>
      <c r="AX26" s="121">
        <f>IF(OR($C26="",$B$2="",$D$2=0),0,IF(AX$3&lt;0,0,N(INDEX('CURVA PREVISION'!$A$1:$KZ$3000,$C26,10+3*MIN(AX$3,$D$2-1)))))</f>
        <v/>
      </c>
      <c r="AY26" s="121">
        <f>IF(OR($C26="",$B$2="",$D$2=0),0,IF(AY$3&lt;0,0,N(INDEX('CURVA PREVISION'!$A$1:$KZ$3000,$C26,10+3*MIN(AY$3,$D$2-1)))))</f>
        <v/>
      </c>
      <c r="AZ26" s="121">
        <f>IF(OR($C26="",$B$2="",$D$2=0),0,IF(AZ$3&lt;0,0,N(INDEX('CURVA PREVISION'!$A$1:$KZ$3000,$C26,10+3*MIN(AZ$3,$D$2-1)))))</f>
        <v/>
      </c>
      <c r="BA26" s="121">
        <f>IF(OR($C26="",$B$2="",$D$2=0),0,IF(BA$3&lt;0,0,N(INDEX('CURVA PREVISION'!$A$1:$KZ$3000,$C26,10+3*MIN(BA$3,$D$2-1)))))</f>
        <v/>
      </c>
      <c r="BB26" s="121">
        <f>IF(OR($C26="",$B$2="",$D$2=0),0,IF(BB$3&lt;0,0,N(INDEX('CURVA PREVISION'!$A$1:$KZ$3000,$C26,10+3*MIN(BB$3,$D$2-1)))))</f>
        <v/>
      </c>
      <c r="BC26" s="121">
        <f>IF(OR($C26="",$B$2="",$D$2=0),0,IF(BC$3&lt;0,0,N(INDEX('CURVA PREVISION'!$A$1:$KZ$3000,$C26,10+3*MIN(BC$3,$D$2-1)))))</f>
        <v/>
      </c>
      <c r="BD26" s="121">
        <f>IF(OR($C26="",$B$2="",$D$2=0),0,IF(BD$3&lt;0,0,N(INDEX('CURVA PREVISION'!$A$1:$KZ$3000,$C26,10+3*MIN(BD$3,$D$2-1)))))</f>
        <v/>
      </c>
      <c r="BE26" s="121">
        <f>IF(OR($C26="",$B$2="",$D$2=0),0,IF(BE$3&lt;0,0,N(INDEX('CURVA PREVISION'!$A$1:$KZ$3000,$C26,10+3*MIN(BE$3,$D$2-1)))))</f>
        <v/>
      </c>
      <c r="BF26" s="121">
        <f>IF(OR($C26="",$B$2="",$D$2=0),0,IF(BF$3&lt;0,0,N(INDEX('CURVA PREVISION'!$A$1:$KZ$3000,$C26,10+3*MIN(BF$3,$D$2-1)))))</f>
        <v/>
      </c>
      <c r="BG26" s="121">
        <f>IF(OR($C26="",$B$2="",$D$2=0),0,IF(BG$3&lt;0,0,N(INDEX('CURVA PREVISION'!$A$1:$KZ$3000,$C26,10+3*MIN(BG$3,$D$2-1)))))</f>
        <v/>
      </c>
      <c r="BH26" s="121">
        <f>IF(OR($C26="",$B$2="",$D$2=0),0,IF(BH$3&lt;0,0,N(INDEX('CURVA PREVISION'!$A$1:$KZ$3000,$C26,10+3*MIN(BH$3,$D$2-1)))))</f>
        <v/>
      </c>
      <c r="BI26" s="121">
        <f>IF(OR($C26="",$B$2="",$D$2=0),0,IF(BI$3&lt;0,0,N(INDEX('CURVA PREVISION'!$A$1:$KZ$3000,$C26,10+3*MIN(BI$3,$D$2-1)))))</f>
        <v/>
      </c>
      <c r="BJ26" s="121">
        <f>IF(OR($C26="",$B$2="",$D$2=0),0,IF(BJ$3&lt;0,0,N(INDEX('CURVA PREVISION'!$A$1:$KZ$3000,$C26,10+3*MIN(BJ$3,$D$2-1)))))</f>
        <v/>
      </c>
      <c r="BK26" s="121">
        <f>IF(OR($C26="",$B$2="",$D$2=0),0,IF(BK$3&lt;0,0,N(INDEX('CURVA PREVISION'!$A$1:$KZ$3000,$C26,10+3*MIN(BK$3,$D$2-1)))))</f>
        <v/>
      </c>
      <c r="BL26" s="121">
        <f>IF(OR($C26="",$B$2="",$D$2=0),0,IF(BL$3&lt;0,0,N(INDEX('CURVA PREVISION'!$A$1:$KZ$3000,$C26,10+3*MIN(BL$3,$D$2-1)))))</f>
        <v/>
      </c>
      <c r="BM26" s="121">
        <f>IF(OR($C26="",$B$2="",$D$2=0),0,IF(BM$3&lt;0,0,N(INDEX('CURVA PREVISION'!$A$1:$KZ$3000,$C26,10+3*MIN(BM$3,$D$2-1)))))</f>
        <v/>
      </c>
      <c r="BN26" s="121">
        <f>IF(OR($C26="",$B$2="",$D$2=0),0,IF(BN$3&lt;0,0,N(INDEX('CURVA PREVISION'!$A$1:$KZ$3000,$C26,10+3*MIN(BN$3,$D$2-1)))))</f>
        <v/>
      </c>
      <c r="BO26" s="121">
        <f>IF(OR($C26="",$B$2="",$D$2=0),0,IF(BO$3&lt;0,0,N(INDEX('CURVA PREVISION'!$A$1:$KZ$3000,$C26,10+3*MIN(BO$3,$D$2-1)))))</f>
        <v/>
      </c>
      <c r="BP26" s="121">
        <f>IF(OR($C26="",$B$2="",$D$2=0),0,IF(BP$3&lt;0,0,N(INDEX('CURVA PREVISION'!$A$1:$KZ$3000,$C26,10+3*MIN(BP$3,$D$2-1)))))</f>
        <v/>
      </c>
      <c r="BQ26" s="121">
        <f>IF(OR($C26="",$B$2="",$D$2=0),0,IF(BQ$3&lt;0,0,N(INDEX('CURVA PREVISION'!$A$1:$KZ$3000,$C26,10+3*MIN(BQ$3,$D$2-1)))))</f>
        <v/>
      </c>
      <c r="BR26" s="121">
        <f>IF(OR($C26="",$B$2="",$D$2=0),0,IF(BR$3&lt;0,0,N(INDEX('CURVA PREVISION'!$A$1:$KZ$3000,$C26,10+3*MIN(BR$3,$D$2-1)))))</f>
        <v/>
      </c>
      <c r="BS26" s="121">
        <f>IF(OR($C26="",$B$2="",$D$2=0),0,IF(BS$3&lt;0,0,N(INDEX('CURVA PREVISION'!$A$1:$KZ$3000,$C26,10+3*MIN(BS$3,$D$2-1)))))</f>
        <v/>
      </c>
      <c r="BT26" s="121">
        <f>IF(OR($C26="",$B$2="",$D$2=0),0,IF(BT$3&lt;0,0,N(INDEX('CURVA PREVISION'!$A$1:$KZ$3000,$C26,10+3*MIN(BT$3,$D$2-1)))))</f>
        <v/>
      </c>
      <c r="BU26" s="121">
        <f>IF(OR($C26="",$B$2="",$D$2=0),0,IF(BU$3&lt;0,0,N(INDEX('CURVA PREVISION'!$A$1:$KZ$3000,$C26,10+3*MIN(BU$3,$D$2-1)))))</f>
        <v/>
      </c>
      <c r="BV26" s="121">
        <f>IF(OR($C26="",$B$2="",$D$2=0),0,IF(BV$3&lt;0,0,N(INDEX('CURVA PREVISION'!$A$1:$KZ$3000,$C26,10+3*MIN(BV$3,$D$2-1)))))</f>
        <v/>
      </c>
      <c r="BW26" s="121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8">
        <f>IFERROR(MATCH(A27,'CURVA PREVISION'!$B$1:$B$3000,0),"")</f>
        <v/>
      </c>
      <c r="D27" s="121">
        <f>IF(OR($C27="",$B$2="",$D$2=0),0,IF(D$3&lt;0,0,N(INDEX('CURVA PREVISION'!$A$1:$KZ$3000,$C27,10+3*MIN(D$3,$D$2-1)))))</f>
        <v/>
      </c>
      <c r="E27" s="121">
        <f>IF(OR($C27="",$B$2="",$D$2=0),0,IF(E$3&lt;0,0,N(INDEX('CURVA PREVISION'!$A$1:$KZ$3000,$C27,10+3*MIN(E$3,$D$2-1)))))</f>
        <v/>
      </c>
      <c r="F27" s="121">
        <f>IF(OR($C27="",$B$2="",$D$2=0),0,IF(F$3&lt;0,0,N(INDEX('CURVA PREVISION'!$A$1:$KZ$3000,$C27,10+3*MIN(F$3,$D$2-1)))))</f>
        <v/>
      </c>
      <c r="G27" s="121">
        <f>IF(OR($C27="",$B$2="",$D$2=0),0,IF(G$3&lt;0,0,N(INDEX('CURVA PREVISION'!$A$1:$KZ$3000,$C27,10+3*MIN(G$3,$D$2-1)))))</f>
        <v/>
      </c>
      <c r="H27" s="121">
        <f>IF(OR($C27="",$B$2="",$D$2=0),0,IF(H$3&lt;0,0,N(INDEX('CURVA PREVISION'!$A$1:$KZ$3000,$C27,10+3*MIN(H$3,$D$2-1)))))</f>
        <v/>
      </c>
      <c r="I27" s="121">
        <f>IF(OR($C27="",$B$2="",$D$2=0),0,IF(I$3&lt;0,0,N(INDEX('CURVA PREVISION'!$A$1:$KZ$3000,$C27,10+3*MIN(I$3,$D$2-1)))))</f>
        <v/>
      </c>
      <c r="J27" s="121">
        <f>IF(OR($C27="",$B$2="",$D$2=0),0,IF(J$3&lt;0,0,N(INDEX('CURVA PREVISION'!$A$1:$KZ$3000,$C27,10+3*MIN(J$3,$D$2-1)))))</f>
        <v/>
      </c>
      <c r="K27" s="121">
        <f>IF(OR($C27="",$B$2="",$D$2=0),0,IF(K$3&lt;0,0,N(INDEX('CURVA PREVISION'!$A$1:$KZ$3000,$C27,10+3*MIN(K$3,$D$2-1)))))</f>
        <v/>
      </c>
      <c r="L27" s="121">
        <f>IF(OR($C27="",$B$2="",$D$2=0),0,IF(L$3&lt;0,0,N(INDEX('CURVA PREVISION'!$A$1:$KZ$3000,$C27,10+3*MIN(L$3,$D$2-1)))))</f>
        <v/>
      </c>
      <c r="M27" s="121">
        <f>IF(OR($C27="",$B$2="",$D$2=0),0,IF(M$3&lt;0,0,N(INDEX('CURVA PREVISION'!$A$1:$KZ$3000,$C27,10+3*MIN(M$3,$D$2-1)))))</f>
        <v/>
      </c>
      <c r="N27" s="121">
        <f>IF(OR($C27="",$B$2="",$D$2=0),0,IF(N$3&lt;0,0,N(INDEX('CURVA PREVISION'!$A$1:$KZ$3000,$C27,10+3*MIN(N$3,$D$2-1)))))</f>
        <v/>
      </c>
      <c r="O27" s="121">
        <f>IF(OR($C27="",$B$2="",$D$2=0),0,IF(O$3&lt;0,0,N(INDEX('CURVA PREVISION'!$A$1:$KZ$3000,$C27,10+3*MIN(O$3,$D$2-1)))))</f>
        <v/>
      </c>
      <c r="P27" s="121">
        <f>IF(OR($C27="",$B$2="",$D$2=0),0,IF(P$3&lt;0,0,N(INDEX('CURVA PREVISION'!$A$1:$KZ$3000,$C27,10+3*MIN(P$3,$D$2-1)))))</f>
        <v/>
      </c>
      <c r="Q27" s="121">
        <f>IF(OR($C27="",$B$2="",$D$2=0),0,IF(Q$3&lt;0,0,N(INDEX('CURVA PREVISION'!$A$1:$KZ$3000,$C27,10+3*MIN(Q$3,$D$2-1)))))</f>
        <v/>
      </c>
      <c r="R27" s="121">
        <f>IF(OR($C27="",$B$2="",$D$2=0),0,IF(R$3&lt;0,0,N(INDEX('CURVA PREVISION'!$A$1:$KZ$3000,$C27,10+3*MIN(R$3,$D$2-1)))))</f>
        <v/>
      </c>
      <c r="S27" s="121">
        <f>IF(OR($C27="",$B$2="",$D$2=0),0,IF(S$3&lt;0,0,N(INDEX('CURVA PREVISION'!$A$1:$KZ$3000,$C27,10+3*MIN(S$3,$D$2-1)))))</f>
        <v/>
      </c>
      <c r="T27" s="121">
        <f>IF(OR($C27="",$B$2="",$D$2=0),0,IF(T$3&lt;0,0,N(INDEX('CURVA PREVISION'!$A$1:$KZ$3000,$C27,10+3*MIN(T$3,$D$2-1)))))</f>
        <v/>
      </c>
      <c r="U27" s="121">
        <f>IF(OR($C27="",$B$2="",$D$2=0),0,IF(U$3&lt;0,0,N(INDEX('CURVA PREVISION'!$A$1:$KZ$3000,$C27,10+3*MIN(U$3,$D$2-1)))))</f>
        <v/>
      </c>
      <c r="V27" s="121">
        <f>IF(OR($C27="",$B$2="",$D$2=0),0,IF(V$3&lt;0,0,N(INDEX('CURVA PREVISION'!$A$1:$KZ$3000,$C27,10+3*MIN(V$3,$D$2-1)))))</f>
        <v/>
      </c>
      <c r="W27" s="121">
        <f>IF(OR($C27="",$B$2="",$D$2=0),0,IF(W$3&lt;0,0,N(INDEX('CURVA PREVISION'!$A$1:$KZ$3000,$C27,10+3*MIN(W$3,$D$2-1)))))</f>
        <v/>
      </c>
      <c r="X27" s="121">
        <f>IF(OR($C27="",$B$2="",$D$2=0),0,IF(X$3&lt;0,0,N(INDEX('CURVA PREVISION'!$A$1:$KZ$3000,$C27,10+3*MIN(X$3,$D$2-1)))))</f>
        <v/>
      </c>
      <c r="Y27" s="121">
        <f>IF(OR($C27="",$B$2="",$D$2=0),0,IF(Y$3&lt;0,0,N(INDEX('CURVA PREVISION'!$A$1:$KZ$3000,$C27,10+3*MIN(Y$3,$D$2-1)))))</f>
        <v/>
      </c>
      <c r="Z27" s="121">
        <f>IF(OR($C27="",$B$2="",$D$2=0),0,IF(Z$3&lt;0,0,N(INDEX('CURVA PREVISION'!$A$1:$KZ$3000,$C27,10+3*MIN(Z$3,$D$2-1)))))</f>
        <v/>
      </c>
      <c r="AA27" s="121">
        <f>IF(OR($C27="",$B$2="",$D$2=0),0,IF(AA$3&lt;0,0,N(INDEX('CURVA PREVISION'!$A$1:$KZ$3000,$C27,10+3*MIN(AA$3,$D$2-1)))))</f>
        <v/>
      </c>
      <c r="AB27" s="121">
        <f>IF(OR($C27="",$B$2="",$D$2=0),0,IF(AB$3&lt;0,0,N(INDEX('CURVA PREVISION'!$A$1:$KZ$3000,$C27,10+3*MIN(AB$3,$D$2-1)))))</f>
        <v/>
      </c>
      <c r="AC27" s="121">
        <f>IF(OR($C27="",$B$2="",$D$2=0),0,IF(AC$3&lt;0,0,N(INDEX('CURVA PREVISION'!$A$1:$KZ$3000,$C27,10+3*MIN(AC$3,$D$2-1)))))</f>
        <v/>
      </c>
      <c r="AD27" s="121">
        <f>IF(OR($C27="",$B$2="",$D$2=0),0,IF(AD$3&lt;0,0,N(INDEX('CURVA PREVISION'!$A$1:$KZ$3000,$C27,10+3*MIN(AD$3,$D$2-1)))))</f>
        <v/>
      </c>
      <c r="AE27" s="121">
        <f>IF(OR($C27="",$B$2="",$D$2=0),0,IF(AE$3&lt;0,0,N(INDEX('CURVA PREVISION'!$A$1:$KZ$3000,$C27,10+3*MIN(AE$3,$D$2-1)))))</f>
        <v/>
      </c>
      <c r="AF27" s="121">
        <f>IF(OR($C27="",$B$2="",$D$2=0),0,IF(AF$3&lt;0,0,N(INDEX('CURVA PREVISION'!$A$1:$KZ$3000,$C27,10+3*MIN(AF$3,$D$2-1)))))</f>
        <v/>
      </c>
      <c r="AG27" s="121">
        <f>IF(OR($C27="",$B$2="",$D$2=0),0,IF(AG$3&lt;0,0,N(INDEX('CURVA PREVISION'!$A$1:$KZ$3000,$C27,10+3*MIN(AG$3,$D$2-1)))))</f>
        <v/>
      </c>
      <c r="AH27" s="121">
        <f>IF(OR($C27="",$B$2="",$D$2=0),0,IF(AH$3&lt;0,0,N(INDEX('CURVA PREVISION'!$A$1:$KZ$3000,$C27,10+3*MIN(AH$3,$D$2-1)))))</f>
        <v/>
      </c>
      <c r="AI27" s="121">
        <f>IF(OR($C27="",$B$2="",$D$2=0),0,IF(AI$3&lt;0,0,N(INDEX('CURVA PREVISION'!$A$1:$KZ$3000,$C27,10+3*MIN(AI$3,$D$2-1)))))</f>
        <v/>
      </c>
      <c r="AJ27" s="121">
        <f>IF(OR($C27="",$B$2="",$D$2=0),0,IF(AJ$3&lt;0,0,N(INDEX('CURVA PREVISION'!$A$1:$KZ$3000,$C27,10+3*MIN(AJ$3,$D$2-1)))))</f>
        <v/>
      </c>
      <c r="AK27" s="121">
        <f>IF(OR($C27="",$B$2="",$D$2=0),0,IF(AK$3&lt;0,0,N(INDEX('CURVA PREVISION'!$A$1:$KZ$3000,$C27,10+3*MIN(AK$3,$D$2-1)))))</f>
        <v/>
      </c>
      <c r="AL27" s="121">
        <f>IF(OR($C27="",$B$2="",$D$2=0),0,IF(AL$3&lt;0,0,N(INDEX('CURVA PREVISION'!$A$1:$KZ$3000,$C27,10+3*MIN(AL$3,$D$2-1)))))</f>
        <v/>
      </c>
      <c r="AM27" s="121">
        <f>IF(OR($C27="",$B$2="",$D$2=0),0,IF(AM$3&lt;0,0,N(INDEX('CURVA PREVISION'!$A$1:$KZ$3000,$C27,10+3*MIN(AM$3,$D$2-1)))))</f>
        <v/>
      </c>
      <c r="AN27" s="121">
        <f>IF(OR($C27="",$B$2="",$D$2=0),0,IF(AN$3&lt;0,0,N(INDEX('CURVA PREVISION'!$A$1:$KZ$3000,$C27,10+3*MIN(AN$3,$D$2-1)))))</f>
        <v/>
      </c>
      <c r="AO27" s="121">
        <f>IF(OR($C27="",$B$2="",$D$2=0),0,IF(AO$3&lt;0,0,N(INDEX('CURVA PREVISION'!$A$1:$KZ$3000,$C27,10+3*MIN(AO$3,$D$2-1)))))</f>
        <v/>
      </c>
      <c r="AP27" s="121">
        <f>IF(OR($C27="",$B$2="",$D$2=0),0,IF(AP$3&lt;0,0,N(INDEX('CURVA PREVISION'!$A$1:$KZ$3000,$C27,10+3*MIN(AP$3,$D$2-1)))))</f>
        <v/>
      </c>
      <c r="AQ27" s="121">
        <f>IF(OR($C27="",$B$2="",$D$2=0),0,IF(AQ$3&lt;0,0,N(INDEX('CURVA PREVISION'!$A$1:$KZ$3000,$C27,10+3*MIN(AQ$3,$D$2-1)))))</f>
        <v/>
      </c>
      <c r="AR27" s="121">
        <f>IF(OR($C27="",$B$2="",$D$2=0),0,IF(AR$3&lt;0,0,N(INDEX('CURVA PREVISION'!$A$1:$KZ$3000,$C27,10+3*MIN(AR$3,$D$2-1)))))</f>
        <v/>
      </c>
      <c r="AS27" s="121">
        <f>IF(OR($C27="",$B$2="",$D$2=0),0,IF(AS$3&lt;0,0,N(INDEX('CURVA PREVISION'!$A$1:$KZ$3000,$C27,10+3*MIN(AS$3,$D$2-1)))))</f>
        <v/>
      </c>
      <c r="AT27" s="121">
        <f>IF(OR($C27="",$B$2="",$D$2=0),0,IF(AT$3&lt;0,0,N(INDEX('CURVA PREVISION'!$A$1:$KZ$3000,$C27,10+3*MIN(AT$3,$D$2-1)))))</f>
        <v/>
      </c>
      <c r="AU27" s="121">
        <f>IF(OR($C27="",$B$2="",$D$2=0),0,IF(AU$3&lt;0,0,N(INDEX('CURVA PREVISION'!$A$1:$KZ$3000,$C27,10+3*MIN(AU$3,$D$2-1)))))</f>
        <v/>
      </c>
      <c r="AV27" s="121">
        <f>IF(OR($C27="",$B$2="",$D$2=0),0,IF(AV$3&lt;0,0,N(INDEX('CURVA PREVISION'!$A$1:$KZ$3000,$C27,10+3*MIN(AV$3,$D$2-1)))))</f>
        <v/>
      </c>
      <c r="AW27" s="121">
        <f>IF(OR($C27="",$B$2="",$D$2=0),0,IF(AW$3&lt;0,0,N(INDEX('CURVA PREVISION'!$A$1:$KZ$3000,$C27,10+3*MIN(AW$3,$D$2-1)))))</f>
        <v/>
      </c>
      <c r="AX27" s="121">
        <f>IF(OR($C27="",$B$2="",$D$2=0),0,IF(AX$3&lt;0,0,N(INDEX('CURVA PREVISION'!$A$1:$KZ$3000,$C27,10+3*MIN(AX$3,$D$2-1)))))</f>
        <v/>
      </c>
      <c r="AY27" s="121">
        <f>IF(OR($C27="",$B$2="",$D$2=0),0,IF(AY$3&lt;0,0,N(INDEX('CURVA PREVISION'!$A$1:$KZ$3000,$C27,10+3*MIN(AY$3,$D$2-1)))))</f>
        <v/>
      </c>
      <c r="AZ27" s="121">
        <f>IF(OR($C27="",$B$2="",$D$2=0),0,IF(AZ$3&lt;0,0,N(INDEX('CURVA PREVISION'!$A$1:$KZ$3000,$C27,10+3*MIN(AZ$3,$D$2-1)))))</f>
        <v/>
      </c>
      <c r="BA27" s="121">
        <f>IF(OR($C27="",$B$2="",$D$2=0),0,IF(BA$3&lt;0,0,N(INDEX('CURVA PREVISION'!$A$1:$KZ$3000,$C27,10+3*MIN(BA$3,$D$2-1)))))</f>
        <v/>
      </c>
      <c r="BB27" s="121">
        <f>IF(OR($C27="",$B$2="",$D$2=0),0,IF(BB$3&lt;0,0,N(INDEX('CURVA PREVISION'!$A$1:$KZ$3000,$C27,10+3*MIN(BB$3,$D$2-1)))))</f>
        <v/>
      </c>
      <c r="BC27" s="121">
        <f>IF(OR($C27="",$B$2="",$D$2=0),0,IF(BC$3&lt;0,0,N(INDEX('CURVA PREVISION'!$A$1:$KZ$3000,$C27,10+3*MIN(BC$3,$D$2-1)))))</f>
        <v/>
      </c>
      <c r="BD27" s="121">
        <f>IF(OR($C27="",$B$2="",$D$2=0),0,IF(BD$3&lt;0,0,N(INDEX('CURVA PREVISION'!$A$1:$KZ$3000,$C27,10+3*MIN(BD$3,$D$2-1)))))</f>
        <v/>
      </c>
      <c r="BE27" s="121">
        <f>IF(OR($C27="",$B$2="",$D$2=0),0,IF(BE$3&lt;0,0,N(INDEX('CURVA PREVISION'!$A$1:$KZ$3000,$C27,10+3*MIN(BE$3,$D$2-1)))))</f>
        <v/>
      </c>
      <c r="BF27" s="121">
        <f>IF(OR($C27="",$B$2="",$D$2=0),0,IF(BF$3&lt;0,0,N(INDEX('CURVA PREVISION'!$A$1:$KZ$3000,$C27,10+3*MIN(BF$3,$D$2-1)))))</f>
        <v/>
      </c>
      <c r="BG27" s="121">
        <f>IF(OR($C27="",$B$2="",$D$2=0),0,IF(BG$3&lt;0,0,N(INDEX('CURVA PREVISION'!$A$1:$KZ$3000,$C27,10+3*MIN(BG$3,$D$2-1)))))</f>
        <v/>
      </c>
      <c r="BH27" s="121">
        <f>IF(OR($C27="",$B$2="",$D$2=0),0,IF(BH$3&lt;0,0,N(INDEX('CURVA PREVISION'!$A$1:$KZ$3000,$C27,10+3*MIN(BH$3,$D$2-1)))))</f>
        <v/>
      </c>
      <c r="BI27" s="121">
        <f>IF(OR($C27="",$B$2="",$D$2=0),0,IF(BI$3&lt;0,0,N(INDEX('CURVA PREVISION'!$A$1:$KZ$3000,$C27,10+3*MIN(BI$3,$D$2-1)))))</f>
        <v/>
      </c>
      <c r="BJ27" s="121">
        <f>IF(OR($C27="",$B$2="",$D$2=0),0,IF(BJ$3&lt;0,0,N(INDEX('CURVA PREVISION'!$A$1:$KZ$3000,$C27,10+3*MIN(BJ$3,$D$2-1)))))</f>
        <v/>
      </c>
      <c r="BK27" s="121">
        <f>IF(OR($C27="",$B$2="",$D$2=0),0,IF(BK$3&lt;0,0,N(INDEX('CURVA PREVISION'!$A$1:$KZ$3000,$C27,10+3*MIN(BK$3,$D$2-1)))))</f>
        <v/>
      </c>
      <c r="BL27" s="121">
        <f>IF(OR($C27="",$B$2="",$D$2=0),0,IF(BL$3&lt;0,0,N(INDEX('CURVA PREVISION'!$A$1:$KZ$3000,$C27,10+3*MIN(BL$3,$D$2-1)))))</f>
        <v/>
      </c>
      <c r="BM27" s="121">
        <f>IF(OR($C27="",$B$2="",$D$2=0),0,IF(BM$3&lt;0,0,N(INDEX('CURVA PREVISION'!$A$1:$KZ$3000,$C27,10+3*MIN(BM$3,$D$2-1)))))</f>
        <v/>
      </c>
      <c r="BN27" s="121">
        <f>IF(OR($C27="",$B$2="",$D$2=0),0,IF(BN$3&lt;0,0,N(INDEX('CURVA PREVISION'!$A$1:$KZ$3000,$C27,10+3*MIN(BN$3,$D$2-1)))))</f>
        <v/>
      </c>
      <c r="BO27" s="121">
        <f>IF(OR($C27="",$B$2="",$D$2=0),0,IF(BO$3&lt;0,0,N(INDEX('CURVA PREVISION'!$A$1:$KZ$3000,$C27,10+3*MIN(BO$3,$D$2-1)))))</f>
        <v/>
      </c>
      <c r="BP27" s="121">
        <f>IF(OR($C27="",$B$2="",$D$2=0),0,IF(BP$3&lt;0,0,N(INDEX('CURVA PREVISION'!$A$1:$KZ$3000,$C27,10+3*MIN(BP$3,$D$2-1)))))</f>
        <v/>
      </c>
      <c r="BQ27" s="121">
        <f>IF(OR($C27="",$B$2="",$D$2=0),0,IF(BQ$3&lt;0,0,N(INDEX('CURVA PREVISION'!$A$1:$KZ$3000,$C27,10+3*MIN(BQ$3,$D$2-1)))))</f>
        <v/>
      </c>
      <c r="BR27" s="121">
        <f>IF(OR($C27="",$B$2="",$D$2=0),0,IF(BR$3&lt;0,0,N(INDEX('CURVA PREVISION'!$A$1:$KZ$3000,$C27,10+3*MIN(BR$3,$D$2-1)))))</f>
        <v/>
      </c>
      <c r="BS27" s="121">
        <f>IF(OR($C27="",$B$2="",$D$2=0),0,IF(BS$3&lt;0,0,N(INDEX('CURVA PREVISION'!$A$1:$KZ$3000,$C27,10+3*MIN(BS$3,$D$2-1)))))</f>
        <v/>
      </c>
      <c r="BT27" s="121">
        <f>IF(OR($C27="",$B$2="",$D$2=0),0,IF(BT$3&lt;0,0,N(INDEX('CURVA PREVISION'!$A$1:$KZ$3000,$C27,10+3*MIN(BT$3,$D$2-1)))))</f>
        <v/>
      </c>
      <c r="BU27" s="121">
        <f>IF(OR($C27="",$B$2="",$D$2=0),0,IF(BU$3&lt;0,0,N(INDEX('CURVA PREVISION'!$A$1:$KZ$3000,$C27,10+3*MIN(BU$3,$D$2-1)))))</f>
        <v/>
      </c>
      <c r="BV27" s="121">
        <f>IF(OR($C27="",$B$2="",$D$2=0),0,IF(BV$3&lt;0,0,N(INDEX('CURVA PREVISION'!$A$1:$KZ$3000,$C27,10+3*MIN(BV$3,$D$2-1)))))</f>
        <v/>
      </c>
      <c r="BW27" s="121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8">
        <f>IFERROR(MATCH(A28,'CURVA PREVISION'!$B$1:$B$3000,0),"")</f>
        <v/>
      </c>
      <c r="D28" s="121">
        <f>IF(OR($C28="",$B$2="",$D$2=0),0,IF(D$3&lt;0,0,N(INDEX('CURVA PREVISION'!$A$1:$KZ$3000,$C28,10+3*MIN(D$3,$D$2-1)))))</f>
        <v/>
      </c>
      <c r="E28" s="121">
        <f>IF(OR($C28="",$B$2="",$D$2=0),0,IF(E$3&lt;0,0,N(INDEX('CURVA PREVISION'!$A$1:$KZ$3000,$C28,10+3*MIN(E$3,$D$2-1)))))</f>
        <v/>
      </c>
      <c r="F28" s="121">
        <f>IF(OR($C28="",$B$2="",$D$2=0),0,IF(F$3&lt;0,0,N(INDEX('CURVA PREVISION'!$A$1:$KZ$3000,$C28,10+3*MIN(F$3,$D$2-1)))))</f>
        <v/>
      </c>
      <c r="G28" s="121">
        <f>IF(OR($C28="",$B$2="",$D$2=0),0,IF(G$3&lt;0,0,N(INDEX('CURVA PREVISION'!$A$1:$KZ$3000,$C28,10+3*MIN(G$3,$D$2-1)))))</f>
        <v/>
      </c>
      <c r="H28" s="121">
        <f>IF(OR($C28="",$B$2="",$D$2=0),0,IF(H$3&lt;0,0,N(INDEX('CURVA PREVISION'!$A$1:$KZ$3000,$C28,10+3*MIN(H$3,$D$2-1)))))</f>
        <v/>
      </c>
      <c r="I28" s="121">
        <f>IF(OR($C28="",$B$2="",$D$2=0),0,IF(I$3&lt;0,0,N(INDEX('CURVA PREVISION'!$A$1:$KZ$3000,$C28,10+3*MIN(I$3,$D$2-1)))))</f>
        <v/>
      </c>
      <c r="J28" s="121">
        <f>IF(OR($C28="",$B$2="",$D$2=0),0,IF(J$3&lt;0,0,N(INDEX('CURVA PREVISION'!$A$1:$KZ$3000,$C28,10+3*MIN(J$3,$D$2-1)))))</f>
        <v/>
      </c>
      <c r="K28" s="121">
        <f>IF(OR($C28="",$B$2="",$D$2=0),0,IF(K$3&lt;0,0,N(INDEX('CURVA PREVISION'!$A$1:$KZ$3000,$C28,10+3*MIN(K$3,$D$2-1)))))</f>
        <v/>
      </c>
      <c r="L28" s="121">
        <f>IF(OR($C28="",$B$2="",$D$2=0),0,IF(L$3&lt;0,0,N(INDEX('CURVA PREVISION'!$A$1:$KZ$3000,$C28,10+3*MIN(L$3,$D$2-1)))))</f>
        <v/>
      </c>
      <c r="M28" s="121">
        <f>IF(OR($C28="",$B$2="",$D$2=0),0,IF(M$3&lt;0,0,N(INDEX('CURVA PREVISION'!$A$1:$KZ$3000,$C28,10+3*MIN(M$3,$D$2-1)))))</f>
        <v/>
      </c>
      <c r="N28" s="121">
        <f>IF(OR($C28="",$B$2="",$D$2=0),0,IF(N$3&lt;0,0,N(INDEX('CURVA PREVISION'!$A$1:$KZ$3000,$C28,10+3*MIN(N$3,$D$2-1)))))</f>
        <v/>
      </c>
      <c r="O28" s="121">
        <f>IF(OR($C28="",$B$2="",$D$2=0),0,IF(O$3&lt;0,0,N(INDEX('CURVA PREVISION'!$A$1:$KZ$3000,$C28,10+3*MIN(O$3,$D$2-1)))))</f>
        <v/>
      </c>
      <c r="P28" s="121">
        <f>IF(OR($C28="",$B$2="",$D$2=0),0,IF(P$3&lt;0,0,N(INDEX('CURVA PREVISION'!$A$1:$KZ$3000,$C28,10+3*MIN(P$3,$D$2-1)))))</f>
        <v/>
      </c>
      <c r="Q28" s="121">
        <f>IF(OR($C28="",$B$2="",$D$2=0),0,IF(Q$3&lt;0,0,N(INDEX('CURVA PREVISION'!$A$1:$KZ$3000,$C28,10+3*MIN(Q$3,$D$2-1)))))</f>
        <v/>
      </c>
      <c r="R28" s="121">
        <f>IF(OR($C28="",$B$2="",$D$2=0),0,IF(R$3&lt;0,0,N(INDEX('CURVA PREVISION'!$A$1:$KZ$3000,$C28,10+3*MIN(R$3,$D$2-1)))))</f>
        <v/>
      </c>
      <c r="S28" s="121">
        <f>IF(OR($C28="",$B$2="",$D$2=0),0,IF(S$3&lt;0,0,N(INDEX('CURVA PREVISION'!$A$1:$KZ$3000,$C28,10+3*MIN(S$3,$D$2-1)))))</f>
        <v/>
      </c>
      <c r="T28" s="121">
        <f>IF(OR($C28="",$B$2="",$D$2=0),0,IF(T$3&lt;0,0,N(INDEX('CURVA PREVISION'!$A$1:$KZ$3000,$C28,10+3*MIN(T$3,$D$2-1)))))</f>
        <v/>
      </c>
      <c r="U28" s="121">
        <f>IF(OR($C28="",$B$2="",$D$2=0),0,IF(U$3&lt;0,0,N(INDEX('CURVA PREVISION'!$A$1:$KZ$3000,$C28,10+3*MIN(U$3,$D$2-1)))))</f>
        <v/>
      </c>
      <c r="V28" s="121">
        <f>IF(OR($C28="",$B$2="",$D$2=0),0,IF(V$3&lt;0,0,N(INDEX('CURVA PREVISION'!$A$1:$KZ$3000,$C28,10+3*MIN(V$3,$D$2-1)))))</f>
        <v/>
      </c>
      <c r="W28" s="121">
        <f>IF(OR($C28="",$B$2="",$D$2=0),0,IF(W$3&lt;0,0,N(INDEX('CURVA PREVISION'!$A$1:$KZ$3000,$C28,10+3*MIN(W$3,$D$2-1)))))</f>
        <v/>
      </c>
      <c r="X28" s="121">
        <f>IF(OR($C28="",$B$2="",$D$2=0),0,IF(X$3&lt;0,0,N(INDEX('CURVA PREVISION'!$A$1:$KZ$3000,$C28,10+3*MIN(X$3,$D$2-1)))))</f>
        <v/>
      </c>
      <c r="Y28" s="121">
        <f>IF(OR($C28="",$B$2="",$D$2=0),0,IF(Y$3&lt;0,0,N(INDEX('CURVA PREVISION'!$A$1:$KZ$3000,$C28,10+3*MIN(Y$3,$D$2-1)))))</f>
        <v/>
      </c>
      <c r="Z28" s="121">
        <f>IF(OR($C28="",$B$2="",$D$2=0),0,IF(Z$3&lt;0,0,N(INDEX('CURVA PREVISION'!$A$1:$KZ$3000,$C28,10+3*MIN(Z$3,$D$2-1)))))</f>
        <v/>
      </c>
      <c r="AA28" s="121">
        <f>IF(OR($C28="",$B$2="",$D$2=0),0,IF(AA$3&lt;0,0,N(INDEX('CURVA PREVISION'!$A$1:$KZ$3000,$C28,10+3*MIN(AA$3,$D$2-1)))))</f>
        <v/>
      </c>
      <c r="AB28" s="121">
        <f>IF(OR($C28="",$B$2="",$D$2=0),0,IF(AB$3&lt;0,0,N(INDEX('CURVA PREVISION'!$A$1:$KZ$3000,$C28,10+3*MIN(AB$3,$D$2-1)))))</f>
        <v/>
      </c>
      <c r="AC28" s="121">
        <f>IF(OR($C28="",$B$2="",$D$2=0),0,IF(AC$3&lt;0,0,N(INDEX('CURVA PREVISION'!$A$1:$KZ$3000,$C28,10+3*MIN(AC$3,$D$2-1)))))</f>
        <v/>
      </c>
      <c r="AD28" s="121">
        <f>IF(OR($C28="",$B$2="",$D$2=0),0,IF(AD$3&lt;0,0,N(INDEX('CURVA PREVISION'!$A$1:$KZ$3000,$C28,10+3*MIN(AD$3,$D$2-1)))))</f>
        <v/>
      </c>
      <c r="AE28" s="121">
        <f>IF(OR($C28="",$B$2="",$D$2=0),0,IF(AE$3&lt;0,0,N(INDEX('CURVA PREVISION'!$A$1:$KZ$3000,$C28,10+3*MIN(AE$3,$D$2-1)))))</f>
        <v/>
      </c>
      <c r="AF28" s="121">
        <f>IF(OR($C28="",$B$2="",$D$2=0),0,IF(AF$3&lt;0,0,N(INDEX('CURVA PREVISION'!$A$1:$KZ$3000,$C28,10+3*MIN(AF$3,$D$2-1)))))</f>
        <v/>
      </c>
      <c r="AG28" s="121">
        <f>IF(OR($C28="",$B$2="",$D$2=0),0,IF(AG$3&lt;0,0,N(INDEX('CURVA PREVISION'!$A$1:$KZ$3000,$C28,10+3*MIN(AG$3,$D$2-1)))))</f>
        <v/>
      </c>
      <c r="AH28" s="121">
        <f>IF(OR($C28="",$B$2="",$D$2=0),0,IF(AH$3&lt;0,0,N(INDEX('CURVA PREVISION'!$A$1:$KZ$3000,$C28,10+3*MIN(AH$3,$D$2-1)))))</f>
        <v/>
      </c>
      <c r="AI28" s="121">
        <f>IF(OR($C28="",$B$2="",$D$2=0),0,IF(AI$3&lt;0,0,N(INDEX('CURVA PREVISION'!$A$1:$KZ$3000,$C28,10+3*MIN(AI$3,$D$2-1)))))</f>
        <v/>
      </c>
      <c r="AJ28" s="121">
        <f>IF(OR($C28="",$B$2="",$D$2=0),0,IF(AJ$3&lt;0,0,N(INDEX('CURVA PREVISION'!$A$1:$KZ$3000,$C28,10+3*MIN(AJ$3,$D$2-1)))))</f>
        <v/>
      </c>
      <c r="AK28" s="121">
        <f>IF(OR($C28="",$B$2="",$D$2=0),0,IF(AK$3&lt;0,0,N(INDEX('CURVA PREVISION'!$A$1:$KZ$3000,$C28,10+3*MIN(AK$3,$D$2-1)))))</f>
        <v/>
      </c>
      <c r="AL28" s="121">
        <f>IF(OR($C28="",$B$2="",$D$2=0),0,IF(AL$3&lt;0,0,N(INDEX('CURVA PREVISION'!$A$1:$KZ$3000,$C28,10+3*MIN(AL$3,$D$2-1)))))</f>
        <v/>
      </c>
      <c r="AM28" s="121">
        <f>IF(OR($C28="",$B$2="",$D$2=0),0,IF(AM$3&lt;0,0,N(INDEX('CURVA PREVISION'!$A$1:$KZ$3000,$C28,10+3*MIN(AM$3,$D$2-1)))))</f>
        <v/>
      </c>
      <c r="AN28" s="121">
        <f>IF(OR($C28="",$B$2="",$D$2=0),0,IF(AN$3&lt;0,0,N(INDEX('CURVA PREVISION'!$A$1:$KZ$3000,$C28,10+3*MIN(AN$3,$D$2-1)))))</f>
        <v/>
      </c>
      <c r="AO28" s="121">
        <f>IF(OR($C28="",$B$2="",$D$2=0),0,IF(AO$3&lt;0,0,N(INDEX('CURVA PREVISION'!$A$1:$KZ$3000,$C28,10+3*MIN(AO$3,$D$2-1)))))</f>
        <v/>
      </c>
      <c r="AP28" s="121">
        <f>IF(OR($C28="",$B$2="",$D$2=0),0,IF(AP$3&lt;0,0,N(INDEX('CURVA PREVISION'!$A$1:$KZ$3000,$C28,10+3*MIN(AP$3,$D$2-1)))))</f>
        <v/>
      </c>
      <c r="AQ28" s="121">
        <f>IF(OR($C28="",$B$2="",$D$2=0),0,IF(AQ$3&lt;0,0,N(INDEX('CURVA PREVISION'!$A$1:$KZ$3000,$C28,10+3*MIN(AQ$3,$D$2-1)))))</f>
        <v/>
      </c>
      <c r="AR28" s="121">
        <f>IF(OR($C28="",$B$2="",$D$2=0),0,IF(AR$3&lt;0,0,N(INDEX('CURVA PREVISION'!$A$1:$KZ$3000,$C28,10+3*MIN(AR$3,$D$2-1)))))</f>
        <v/>
      </c>
      <c r="AS28" s="121">
        <f>IF(OR($C28="",$B$2="",$D$2=0),0,IF(AS$3&lt;0,0,N(INDEX('CURVA PREVISION'!$A$1:$KZ$3000,$C28,10+3*MIN(AS$3,$D$2-1)))))</f>
        <v/>
      </c>
      <c r="AT28" s="121">
        <f>IF(OR($C28="",$B$2="",$D$2=0),0,IF(AT$3&lt;0,0,N(INDEX('CURVA PREVISION'!$A$1:$KZ$3000,$C28,10+3*MIN(AT$3,$D$2-1)))))</f>
        <v/>
      </c>
      <c r="AU28" s="121">
        <f>IF(OR($C28="",$B$2="",$D$2=0),0,IF(AU$3&lt;0,0,N(INDEX('CURVA PREVISION'!$A$1:$KZ$3000,$C28,10+3*MIN(AU$3,$D$2-1)))))</f>
        <v/>
      </c>
      <c r="AV28" s="121">
        <f>IF(OR($C28="",$B$2="",$D$2=0),0,IF(AV$3&lt;0,0,N(INDEX('CURVA PREVISION'!$A$1:$KZ$3000,$C28,10+3*MIN(AV$3,$D$2-1)))))</f>
        <v/>
      </c>
      <c r="AW28" s="121">
        <f>IF(OR($C28="",$B$2="",$D$2=0),0,IF(AW$3&lt;0,0,N(INDEX('CURVA PREVISION'!$A$1:$KZ$3000,$C28,10+3*MIN(AW$3,$D$2-1)))))</f>
        <v/>
      </c>
      <c r="AX28" s="121">
        <f>IF(OR($C28="",$B$2="",$D$2=0),0,IF(AX$3&lt;0,0,N(INDEX('CURVA PREVISION'!$A$1:$KZ$3000,$C28,10+3*MIN(AX$3,$D$2-1)))))</f>
        <v/>
      </c>
      <c r="AY28" s="121">
        <f>IF(OR($C28="",$B$2="",$D$2=0),0,IF(AY$3&lt;0,0,N(INDEX('CURVA PREVISION'!$A$1:$KZ$3000,$C28,10+3*MIN(AY$3,$D$2-1)))))</f>
        <v/>
      </c>
      <c r="AZ28" s="121">
        <f>IF(OR($C28="",$B$2="",$D$2=0),0,IF(AZ$3&lt;0,0,N(INDEX('CURVA PREVISION'!$A$1:$KZ$3000,$C28,10+3*MIN(AZ$3,$D$2-1)))))</f>
        <v/>
      </c>
      <c r="BA28" s="121">
        <f>IF(OR($C28="",$B$2="",$D$2=0),0,IF(BA$3&lt;0,0,N(INDEX('CURVA PREVISION'!$A$1:$KZ$3000,$C28,10+3*MIN(BA$3,$D$2-1)))))</f>
        <v/>
      </c>
      <c r="BB28" s="121">
        <f>IF(OR($C28="",$B$2="",$D$2=0),0,IF(BB$3&lt;0,0,N(INDEX('CURVA PREVISION'!$A$1:$KZ$3000,$C28,10+3*MIN(BB$3,$D$2-1)))))</f>
        <v/>
      </c>
      <c r="BC28" s="121">
        <f>IF(OR($C28="",$B$2="",$D$2=0),0,IF(BC$3&lt;0,0,N(INDEX('CURVA PREVISION'!$A$1:$KZ$3000,$C28,10+3*MIN(BC$3,$D$2-1)))))</f>
        <v/>
      </c>
      <c r="BD28" s="121">
        <f>IF(OR($C28="",$B$2="",$D$2=0),0,IF(BD$3&lt;0,0,N(INDEX('CURVA PREVISION'!$A$1:$KZ$3000,$C28,10+3*MIN(BD$3,$D$2-1)))))</f>
        <v/>
      </c>
      <c r="BE28" s="121">
        <f>IF(OR($C28="",$B$2="",$D$2=0),0,IF(BE$3&lt;0,0,N(INDEX('CURVA PREVISION'!$A$1:$KZ$3000,$C28,10+3*MIN(BE$3,$D$2-1)))))</f>
        <v/>
      </c>
      <c r="BF28" s="121">
        <f>IF(OR($C28="",$B$2="",$D$2=0),0,IF(BF$3&lt;0,0,N(INDEX('CURVA PREVISION'!$A$1:$KZ$3000,$C28,10+3*MIN(BF$3,$D$2-1)))))</f>
        <v/>
      </c>
      <c r="BG28" s="121">
        <f>IF(OR($C28="",$B$2="",$D$2=0),0,IF(BG$3&lt;0,0,N(INDEX('CURVA PREVISION'!$A$1:$KZ$3000,$C28,10+3*MIN(BG$3,$D$2-1)))))</f>
        <v/>
      </c>
      <c r="BH28" s="121">
        <f>IF(OR($C28="",$B$2="",$D$2=0),0,IF(BH$3&lt;0,0,N(INDEX('CURVA PREVISION'!$A$1:$KZ$3000,$C28,10+3*MIN(BH$3,$D$2-1)))))</f>
        <v/>
      </c>
      <c r="BI28" s="121">
        <f>IF(OR($C28="",$B$2="",$D$2=0),0,IF(BI$3&lt;0,0,N(INDEX('CURVA PREVISION'!$A$1:$KZ$3000,$C28,10+3*MIN(BI$3,$D$2-1)))))</f>
        <v/>
      </c>
      <c r="BJ28" s="121">
        <f>IF(OR($C28="",$B$2="",$D$2=0),0,IF(BJ$3&lt;0,0,N(INDEX('CURVA PREVISION'!$A$1:$KZ$3000,$C28,10+3*MIN(BJ$3,$D$2-1)))))</f>
        <v/>
      </c>
      <c r="BK28" s="121">
        <f>IF(OR($C28="",$B$2="",$D$2=0),0,IF(BK$3&lt;0,0,N(INDEX('CURVA PREVISION'!$A$1:$KZ$3000,$C28,10+3*MIN(BK$3,$D$2-1)))))</f>
        <v/>
      </c>
      <c r="BL28" s="121">
        <f>IF(OR($C28="",$B$2="",$D$2=0),0,IF(BL$3&lt;0,0,N(INDEX('CURVA PREVISION'!$A$1:$KZ$3000,$C28,10+3*MIN(BL$3,$D$2-1)))))</f>
        <v/>
      </c>
      <c r="BM28" s="121">
        <f>IF(OR($C28="",$B$2="",$D$2=0),0,IF(BM$3&lt;0,0,N(INDEX('CURVA PREVISION'!$A$1:$KZ$3000,$C28,10+3*MIN(BM$3,$D$2-1)))))</f>
        <v/>
      </c>
      <c r="BN28" s="121">
        <f>IF(OR($C28="",$B$2="",$D$2=0),0,IF(BN$3&lt;0,0,N(INDEX('CURVA PREVISION'!$A$1:$KZ$3000,$C28,10+3*MIN(BN$3,$D$2-1)))))</f>
        <v/>
      </c>
      <c r="BO28" s="121">
        <f>IF(OR($C28="",$B$2="",$D$2=0),0,IF(BO$3&lt;0,0,N(INDEX('CURVA PREVISION'!$A$1:$KZ$3000,$C28,10+3*MIN(BO$3,$D$2-1)))))</f>
        <v/>
      </c>
      <c r="BP28" s="121">
        <f>IF(OR($C28="",$B$2="",$D$2=0),0,IF(BP$3&lt;0,0,N(INDEX('CURVA PREVISION'!$A$1:$KZ$3000,$C28,10+3*MIN(BP$3,$D$2-1)))))</f>
        <v/>
      </c>
      <c r="BQ28" s="121">
        <f>IF(OR($C28="",$B$2="",$D$2=0),0,IF(BQ$3&lt;0,0,N(INDEX('CURVA PREVISION'!$A$1:$KZ$3000,$C28,10+3*MIN(BQ$3,$D$2-1)))))</f>
        <v/>
      </c>
      <c r="BR28" s="121">
        <f>IF(OR($C28="",$B$2="",$D$2=0),0,IF(BR$3&lt;0,0,N(INDEX('CURVA PREVISION'!$A$1:$KZ$3000,$C28,10+3*MIN(BR$3,$D$2-1)))))</f>
        <v/>
      </c>
      <c r="BS28" s="121">
        <f>IF(OR($C28="",$B$2="",$D$2=0),0,IF(BS$3&lt;0,0,N(INDEX('CURVA PREVISION'!$A$1:$KZ$3000,$C28,10+3*MIN(BS$3,$D$2-1)))))</f>
        <v/>
      </c>
      <c r="BT28" s="121">
        <f>IF(OR($C28="",$B$2="",$D$2=0),0,IF(BT$3&lt;0,0,N(INDEX('CURVA PREVISION'!$A$1:$KZ$3000,$C28,10+3*MIN(BT$3,$D$2-1)))))</f>
        <v/>
      </c>
      <c r="BU28" s="121">
        <f>IF(OR($C28="",$B$2="",$D$2=0),0,IF(BU$3&lt;0,0,N(INDEX('CURVA PREVISION'!$A$1:$KZ$3000,$C28,10+3*MIN(BU$3,$D$2-1)))))</f>
        <v/>
      </c>
      <c r="BV28" s="121">
        <f>IF(OR($C28="",$B$2="",$D$2=0),0,IF(BV$3&lt;0,0,N(INDEX('CURVA PREVISION'!$A$1:$KZ$3000,$C28,10+3*MIN(BV$3,$D$2-1)))))</f>
        <v/>
      </c>
      <c r="BW28" s="121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8">
        <f>IFERROR(MATCH(A29,'CURVA PREVISION'!$B$1:$B$3000,0),"")</f>
        <v/>
      </c>
      <c r="D29" s="121">
        <f>IF(OR($C29="",$B$2="",$D$2=0),0,IF(D$3&lt;0,0,N(INDEX('CURVA PREVISION'!$A$1:$KZ$3000,$C29,10+3*MIN(D$3,$D$2-1)))))</f>
        <v/>
      </c>
      <c r="E29" s="121">
        <f>IF(OR($C29="",$B$2="",$D$2=0),0,IF(E$3&lt;0,0,N(INDEX('CURVA PREVISION'!$A$1:$KZ$3000,$C29,10+3*MIN(E$3,$D$2-1)))))</f>
        <v/>
      </c>
      <c r="F29" s="121">
        <f>IF(OR($C29="",$B$2="",$D$2=0),0,IF(F$3&lt;0,0,N(INDEX('CURVA PREVISION'!$A$1:$KZ$3000,$C29,10+3*MIN(F$3,$D$2-1)))))</f>
        <v/>
      </c>
      <c r="G29" s="121">
        <f>IF(OR($C29="",$B$2="",$D$2=0),0,IF(G$3&lt;0,0,N(INDEX('CURVA PREVISION'!$A$1:$KZ$3000,$C29,10+3*MIN(G$3,$D$2-1)))))</f>
        <v/>
      </c>
      <c r="H29" s="121">
        <f>IF(OR($C29="",$B$2="",$D$2=0),0,IF(H$3&lt;0,0,N(INDEX('CURVA PREVISION'!$A$1:$KZ$3000,$C29,10+3*MIN(H$3,$D$2-1)))))</f>
        <v/>
      </c>
      <c r="I29" s="121">
        <f>IF(OR($C29="",$B$2="",$D$2=0),0,IF(I$3&lt;0,0,N(INDEX('CURVA PREVISION'!$A$1:$KZ$3000,$C29,10+3*MIN(I$3,$D$2-1)))))</f>
        <v/>
      </c>
      <c r="J29" s="121">
        <f>IF(OR($C29="",$B$2="",$D$2=0),0,IF(J$3&lt;0,0,N(INDEX('CURVA PREVISION'!$A$1:$KZ$3000,$C29,10+3*MIN(J$3,$D$2-1)))))</f>
        <v/>
      </c>
      <c r="K29" s="121">
        <f>IF(OR($C29="",$B$2="",$D$2=0),0,IF(K$3&lt;0,0,N(INDEX('CURVA PREVISION'!$A$1:$KZ$3000,$C29,10+3*MIN(K$3,$D$2-1)))))</f>
        <v/>
      </c>
      <c r="L29" s="121">
        <f>IF(OR($C29="",$B$2="",$D$2=0),0,IF(L$3&lt;0,0,N(INDEX('CURVA PREVISION'!$A$1:$KZ$3000,$C29,10+3*MIN(L$3,$D$2-1)))))</f>
        <v/>
      </c>
      <c r="M29" s="121">
        <f>IF(OR($C29="",$B$2="",$D$2=0),0,IF(M$3&lt;0,0,N(INDEX('CURVA PREVISION'!$A$1:$KZ$3000,$C29,10+3*MIN(M$3,$D$2-1)))))</f>
        <v/>
      </c>
      <c r="N29" s="121">
        <f>IF(OR($C29="",$B$2="",$D$2=0),0,IF(N$3&lt;0,0,N(INDEX('CURVA PREVISION'!$A$1:$KZ$3000,$C29,10+3*MIN(N$3,$D$2-1)))))</f>
        <v/>
      </c>
      <c r="O29" s="121">
        <f>IF(OR($C29="",$B$2="",$D$2=0),0,IF(O$3&lt;0,0,N(INDEX('CURVA PREVISION'!$A$1:$KZ$3000,$C29,10+3*MIN(O$3,$D$2-1)))))</f>
        <v/>
      </c>
      <c r="P29" s="121">
        <f>IF(OR($C29="",$B$2="",$D$2=0),0,IF(P$3&lt;0,0,N(INDEX('CURVA PREVISION'!$A$1:$KZ$3000,$C29,10+3*MIN(P$3,$D$2-1)))))</f>
        <v/>
      </c>
      <c r="Q29" s="121">
        <f>IF(OR($C29="",$B$2="",$D$2=0),0,IF(Q$3&lt;0,0,N(INDEX('CURVA PREVISION'!$A$1:$KZ$3000,$C29,10+3*MIN(Q$3,$D$2-1)))))</f>
        <v/>
      </c>
      <c r="R29" s="121">
        <f>IF(OR($C29="",$B$2="",$D$2=0),0,IF(R$3&lt;0,0,N(INDEX('CURVA PREVISION'!$A$1:$KZ$3000,$C29,10+3*MIN(R$3,$D$2-1)))))</f>
        <v/>
      </c>
      <c r="S29" s="121">
        <f>IF(OR($C29="",$B$2="",$D$2=0),0,IF(S$3&lt;0,0,N(INDEX('CURVA PREVISION'!$A$1:$KZ$3000,$C29,10+3*MIN(S$3,$D$2-1)))))</f>
        <v/>
      </c>
      <c r="T29" s="121">
        <f>IF(OR($C29="",$B$2="",$D$2=0),0,IF(T$3&lt;0,0,N(INDEX('CURVA PREVISION'!$A$1:$KZ$3000,$C29,10+3*MIN(T$3,$D$2-1)))))</f>
        <v/>
      </c>
      <c r="U29" s="121">
        <f>IF(OR($C29="",$B$2="",$D$2=0),0,IF(U$3&lt;0,0,N(INDEX('CURVA PREVISION'!$A$1:$KZ$3000,$C29,10+3*MIN(U$3,$D$2-1)))))</f>
        <v/>
      </c>
      <c r="V29" s="121">
        <f>IF(OR($C29="",$B$2="",$D$2=0),0,IF(V$3&lt;0,0,N(INDEX('CURVA PREVISION'!$A$1:$KZ$3000,$C29,10+3*MIN(V$3,$D$2-1)))))</f>
        <v/>
      </c>
      <c r="W29" s="121">
        <f>IF(OR($C29="",$B$2="",$D$2=0),0,IF(W$3&lt;0,0,N(INDEX('CURVA PREVISION'!$A$1:$KZ$3000,$C29,10+3*MIN(W$3,$D$2-1)))))</f>
        <v/>
      </c>
      <c r="X29" s="121">
        <f>IF(OR($C29="",$B$2="",$D$2=0),0,IF(X$3&lt;0,0,N(INDEX('CURVA PREVISION'!$A$1:$KZ$3000,$C29,10+3*MIN(X$3,$D$2-1)))))</f>
        <v/>
      </c>
      <c r="Y29" s="121">
        <f>IF(OR($C29="",$B$2="",$D$2=0),0,IF(Y$3&lt;0,0,N(INDEX('CURVA PREVISION'!$A$1:$KZ$3000,$C29,10+3*MIN(Y$3,$D$2-1)))))</f>
        <v/>
      </c>
      <c r="Z29" s="121">
        <f>IF(OR($C29="",$B$2="",$D$2=0),0,IF(Z$3&lt;0,0,N(INDEX('CURVA PREVISION'!$A$1:$KZ$3000,$C29,10+3*MIN(Z$3,$D$2-1)))))</f>
        <v/>
      </c>
      <c r="AA29" s="121">
        <f>IF(OR($C29="",$B$2="",$D$2=0),0,IF(AA$3&lt;0,0,N(INDEX('CURVA PREVISION'!$A$1:$KZ$3000,$C29,10+3*MIN(AA$3,$D$2-1)))))</f>
        <v/>
      </c>
      <c r="AB29" s="121">
        <f>IF(OR($C29="",$B$2="",$D$2=0),0,IF(AB$3&lt;0,0,N(INDEX('CURVA PREVISION'!$A$1:$KZ$3000,$C29,10+3*MIN(AB$3,$D$2-1)))))</f>
        <v/>
      </c>
      <c r="AC29" s="121">
        <f>IF(OR($C29="",$B$2="",$D$2=0),0,IF(AC$3&lt;0,0,N(INDEX('CURVA PREVISION'!$A$1:$KZ$3000,$C29,10+3*MIN(AC$3,$D$2-1)))))</f>
        <v/>
      </c>
      <c r="AD29" s="121">
        <f>IF(OR($C29="",$B$2="",$D$2=0),0,IF(AD$3&lt;0,0,N(INDEX('CURVA PREVISION'!$A$1:$KZ$3000,$C29,10+3*MIN(AD$3,$D$2-1)))))</f>
        <v/>
      </c>
      <c r="AE29" s="121">
        <f>IF(OR($C29="",$B$2="",$D$2=0),0,IF(AE$3&lt;0,0,N(INDEX('CURVA PREVISION'!$A$1:$KZ$3000,$C29,10+3*MIN(AE$3,$D$2-1)))))</f>
        <v/>
      </c>
      <c r="AF29" s="121">
        <f>IF(OR($C29="",$B$2="",$D$2=0),0,IF(AF$3&lt;0,0,N(INDEX('CURVA PREVISION'!$A$1:$KZ$3000,$C29,10+3*MIN(AF$3,$D$2-1)))))</f>
        <v/>
      </c>
      <c r="AG29" s="121">
        <f>IF(OR($C29="",$B$2="",$D$2=0),0,IF(AG$3&lt;0,0,N(INDEX('CURVA PREVISION'!$A$1:$KZ$3000,$C29,10+3*MIN(AG$3,$D$2-1)))))</f>
        <v/>
      </c>
      <c r="AH29" s="121">
        <f>IF(OR($C29="",$B$2="",$D$2=0),0,IF(AH$3&lt;0,0,N(INDEX('CURVA PREVISION'!$A$1:$KZ$3000,$C29,10+3*MIN(AH$3,$D$2-1)))))</f>
        <v/>
      </c>
      <c r="AI29" s="121">
        <f>IF(OR($C29="",$B$2="",$D$2=0),0,IF(AI$3&lt;0,0,N(INDEX('CURVA PREVISION'!$A$1:$KZ$3000,$C29,10+3*MIN(AI$3,$D$2-1)))))</f>
        <v/>
      </c>
      <c r="AJ29" s="121">
        <f>IF(OR($C29="",$B$2="",$D$2=0),0,IF(AJ$3&lt;0,0,N(INDEX('CURVA PREVISION'!$A$1:$KZ$3000,$C29,10+3*MIN(AJ$3,$D$2-1)))))</f>
        <v/>
      </c>
      <c r="AK29" s="121">
        <f>IF(OR($C29="",$B$2="",$D$2=0),0,IF(AK$3&lt;0,0,N(INDEX('CURVA PREVISION'!$A$1:$KZ$3000,$C29,10+3*MIN(AK$3,$D$2-1)))))</f>
        <v/>
      </c>
      <c r="AL29" s="121">
        <f>IF(OR($C29="",$B$2="",$D$2=0),0,IF(AL$3&lt;0,0,N(INDEX('CURVA PREVISION'!$A$1:$KZ$3000,$C29,10+3*MIN(AL$3,$D$2-1)))))</f>
        <v/>
      </c>
      <c r="AM29" s="121">
        <f>IF(OR($C29="",$B$2="",$D$2=0),0,IF(AM$3&lt;0,0,N(INDEX('CURVA PREVISION'!$A$1:$KZ$3000,$C29,10+3*MIN(AM$3,$D$2-1)))))</f>
        <v/>
      </c>
      <c r="AN29" s="121">
        <f>IF(OR($C29="",$B$2="",$D$2=0),0,IF(AN$3&lt;0,0,N(INDEX('CURVA PREVISION'!$A$1:$KZ$3000,$C29,10+3*MIN(AN$3,$D$2-1)))))</f>
        <v/>
      </c>
      <c r="AO29" s="121">
        <f>IF(OR($C29="",$B$2="",$D$2=0),0,IF(AO$3&lt;0,0,N(INDEX('CURVA PREVISION'!$A$1:$KZ$3000,$C29,10+3*MIN(AO$3,$D$2-1)))))</f>
        <v/>
      </c>
      <c r="AP29" s="121">
        <f>IF(OR($C29="",$B$2="",$D$2=0),0,IF(AP$3&lt;0,0,N(INDEX('CURVA PREVISION'!$A$1:$KZ$3000,$C29,10+3*MIN(AP$3,$D$2-1)))))</f>
        <v/>
      </c>
      <c r="AQ29" s="121">
        <f>IF(OR($C29="",$B$2="",$D$2=0),0,IF(AQ$3&lt;0,0,N(INDEX('CURVA PREVISION'!$A$1:$KZ$3000,$C29,10+3*MIN(AQ$3,$D$2-1)))))</f>
        <v/>
      </c>
      <c r="AR29" s="121">
        <f>IF(OR($C29="",$B$2="",$D$2=0),0,IF(AR$3&lt;0,0,N(INDEX('CURVA PREVISION'!$A$1:$KZ$3000,$C29,10+3*MIN(AR$3,$D$2-1)))))</f>
        <v/>
      </c>
      <c r="AS29" s="121">
        <f>IF(OR($C29="",$B$2="",$D$2=0),0,IF(AS$3&lt;0,0,N(INDEX('CURVA PREVISION'!$A$1:$KZ$3000,$C29,10+3*MIN(AS$3,$D$2-1)))))</f>
        <v/>
      </c>
      <c r="AT29" s="121">
        <f>IF(OR($C29="",$B$2="",$D$2=0),0,IF(AT$3&lt;0,0,N(INDEX('CURVA PREVISION'!$A$1:$KZ$3000,$C29,10+3*MIN(AT$3,$D$2-1)))))</f>
        <v/>
      </c>
      <c r="AU29" s="121">
        <f>IF(OR($C29="",$B$2="",$D$2=0),0,IF(AU$3&lt;0,0,N(INDEX('CURVA PREVISION'!$A$1:$KZ$3000,$C29,10+3*MIN(AU$3,$D$2-1)))))</f>
        <v/>
      </c>
      <c r="AV29" s="121">
        <f>IF(OR($C29="",$B$2="",$D$2=0),0,IF(AV$3&lt;0,0,N(INDEX('CURVA PREVISION'!$A$1:$KZ$3000,$C29,10+3*MIN(AV$3,$D$2-1)))))</f>
        <v/>
      </c>
      <c r="AW29" s="121">
        <f>IF(OR($C29="",$B$2="",$D$2=0),0,IF(AW$3&lt;0,0,N(INDEX('CURVA PREVISION'!$A$1:$KZ$3000,$C29,10+3*MIN(AW$3,$D$2-1)))))</f>
        <v/>
      </c>
      <c r="AX29" s="121">
        <f>IF(OR($C29="",$B$2="",$D$2=0),0,IF(AX$3&lt;0,0,N(INDEX('CURVA PREVISION'!$A$1:$KZ$3000,$C29,10+3*MIN(AX$3,$D$2-1)))))</f>
        <v/>
      </c>
      <c r="AY29" s="121">
        <f>IF(OR($C29="",$B$2="",$D$2=0),0,IF(AY$3&lt;0,0,N(INDEX('CURVA PREVISION'!$A$1:$KZ$3000,$C29,10+3*MIN(AY$3,$D$2-1)))))</f>
        <v/>
      </c>
      <c r="AZ29" s="121">
        <f>IF(OR($C29="",$B$2="",$D$2=0),0,IF(AZ$3&lt;0,0,N(INDEX('CURVA PREVISION'!$A$1:$KZ$3000,$C29,10+3*MIN(AZ$3,$D$2-1)))))</f>
        <v/>
      </c>
      <c r="BA29" s="121">
        <f>IF(OR($C29="",$B$2="",$D$2=0),0,IF(BA$3&lt;0,0,N(INDEX('CURVA PREVISION'!$A$1:$KZ$3000,$C29,10+3*MIN(BA$3,$D$2-1)))))</f>
        <v/>
      </c>
      <c r="BB29" s="121">
        <f>IF(OR($C29="",$B$2="",$D$2=0),0,IF(BB$3&lt;0,0,N(INDEX('CURVA PREVISION'!$A$1:$KZ$3000,$C29,10+3*MIN(BB$3,$D$2-1)))))</f>
        <v/>
      </c>
      <c r="BC29" s="121">
        <f>IF(OR($C29="",$B$2="",$D$2=0),0,IF(BC$3&lt;0,0,N(INDEX('CURVA PREVISION'!$A$1:$KZ$3000,$C29,10+3*MIN(BC$3,$D$2-1)))))</f>
        <v/>
      </c>
      <c r="BD29" s="121">
        <f>IF(OR($C29="",$B$2="",$D$2=0),0,IF(BD$3&lt;0,0,N(INDEX('CURVA PREVISION'!$A$1:$KZ$3000,$C29,10+3*MIN(BD$3,$D$2-1)))))</f>
        <v/>
      </c>
      <c r="BE29" s="121">
        <f>IF(OR($C29="",$B$2="",$D$2=0),0,IF(BE$3&lt;0,0,N(INDEX('CURVA PREVISION'!$A$1:$KZ$3000,$C29,10+3*MIN(BE$3,$D$2-1)))))</f>
        <v/>
      </c>
      <c r="BF29" s="121">
        <f>IF(OR($C29="",$B$2="",$D$2=0),0,IF(BF$3&lt;0,0,N(INDEX('CURVA PREVISION'!$A$1:$KZ$3000,$C29,10+3*MIN(BF$3,$D$2-1)))))</f>
        <v/>
      </c>
      <c r="BG29" s="121">
        <f>IF(OR($C29="",$B$2="",$D$2=0),0,IF(BG$3&lt;0,0,N(INDEX('CURVA PREVISION'!$A$1:$KZ$3000,$C29,10+3*MIN(BG$3,$D$2-1)))))</f>
        <v/>
      </c>
      <c r="BH29" s="121">
        <f>IF(OR($C29="",$B$2="",$D$2=0),0,IF(BH$3&lt;0,0,N(INDEX('CURVA PREVISION'!$A$1:$KZ$3000,$C29,10+3*MIN(BH$3,$D$2-1)))))</f>
        <v/>
      </c>
      <c r="BI29" s="121">
        <f>IF(OR($C29="",$B$2="",$D$2=0),0,IF(BI$3&lt;0,0,N(INDEX('CURVA PREVISION'!$A$1:$KZ$3000,$C29,10+3*MIN(BI$3,$D$2-1)))))</f>
        <v/>
      </c>
      <c r="BJ29" s="121">
        <f>IF(OR($C29="",$B$2="",$D$2=0),0,IF(BJ$3&lt;0,0,N(INDEX('CURVA PREVISION'!$A$1:$KZ$3000,$C29,10+3*MIN(BJ$3,$D$2-1)))))</f>
        <v/>
      </c>
      <c r="BK29" s="121">
        <f>IF(OR($C29="",$B$2="",$D$2=0),0,IF(BK$3&lt;0,0,N(INDEX('CURVA PREVISION'!$A$1:$KZ$3000,$C29,10+3*MIN(BK$3,$D$2-1)))))</f>
        <v/>
      </c>
      <c r="BL29" s="121">
        <f>IF(OR($C29="",$B$2="",$D$2=0),0,IF(BL$3&lt;0,0,N(INDEX('CURVA PREVISION'!$A$1:$KZ$3000,$C29,10+3*MIN(BL$3,$D$2-1)))))</f>
        <v/>
      </c>
      <c r="BM29" s="121">
        <f>IF(OR($C29="",$B$2="",$D$2=0),0,IF(BM$3&lt;0,0,N(INDEX('CURVA PREVISION'!$A$1:$KZ$3000,$C29,10+3*MIN(BM$3,$D$2-1)))))</f>
        <v/>
      </c>
      <c r="BN29" s="121">
        <f>IF(OR($C29="",$B$2="",$D$2=0),0,IF(BN$3&lt;0,0,N(INDEX('CURVA PREVISION'!$A$1:$KZ$3000,$C29,10+3*MIN(BN$3,$D$2-1)))))</f>
        <v/>
      </c>
      <c r="BO29" s="121">
        <f>IF(OR($C29="",$B$2="",$D$2=0),0,IF(BO$3&lt;0,0,N(INDEX('CURVA PREVISION'!$A$1:$KZ$3000,$C29,10+3*MIN(BO$3,$D$2-1)))))</f>
        <v/>
      </c>
      <c r="BP29" s="121">
        <f>IF(OR($C29="",$B$2="",$D$2=0),0,IF(BP$3&lt;0,0,N(INDEX('CURVA PREVISION'!$A$1:$KZ$3000,$C29,10+3*MIN(BP$3,$D$2-1)))))</f>
        <v/>
      </c>
      <c r="BQ29" s="121">
        <f>IF(OR($C29="",$B$2="",$D$2=0),0,IF(BQ$3&lt;0,0,N(INDEX('CURVA PREVISION'!$A$1:$KZ$3000,$C29,10+3*MIN(BQ$3,$D$2-1)))))</f>
        <v/>
      </c>
      <c r="BR29" s="121">
        <f>IF(OR($C29="",$B$2="",$D$2=0),0,IF(BR$3&lt;0,0,N(INDEX('CURVA PREVISION'!$A$1:$KZ$3000,$C29,10+3*MIN(BR$3,$D$2-1)))))</f>
        <v/>
      </c>
      <c r="BS29" s="121">
        <f>IF(OR($C29="",$B$2="",$D$2=0),0,IF(BS$3&lt;0,0,N(INDEX('CURVA PREVISION'!$A$1:$KZ$3000,$C29,10+3*MIN(BS$3,$D$2-1)))))</f>
        <v/>
      </c>
      <c r="BT29" s="121">
        <f>IF(OR($C29="",$B$2="",$D$2=0),0,IF(BT$3&lt;0,0,N(INDEX('CURVA PREVISION'!$A$1:$KZ$3000,$C29,10+3*MIN(BT$3,$D$2-1)))))</f>
        <v/>
      </c>
      <c r="BU29" s="121">
        <f>IF(OR($C29="",$B$2="",$D$2=0),0,IF(BU$3&lt;0,0,N(INDEX('CURVA PREVISION'!$A$1:$KZ$3000,$C29,10+3*MIN(BU$3,$D$2-1)))))</f>
        <v/>
      </c>
      <c r="BV29" s="121">
        <f>IF(OR($C29="",$B$2="",$D$2=0),0,IF(BV$3&lt;0,0,N(INDEX('CURVA PREVISION'!$A$1:$KZ$3000,$C29,10+3*MIN(BV$3,$D$2-1)))))</f>
        <v/>
      </c>
      <c r="BW29" s="121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8">
        <f>IFERROR(MATCH(A30,'CURVA PREVISION'!$B$1:$B$3000,0),"")</f>
        <v/>
      </c>
      <c r="D30" s="121">
        <f>IF(OR($C30="",$B$2="",$D$2=0),0,IF(D$3&lt;0,0,N(INDEX('CURVA PREVISION'!$A$1:$KZ$3000,$C30,10+3*MIN(D$3,$D$2-1)))))</f>
        <v/>
      </c>
      <c r="E30" s="121">
        <f>IF(OR($C30="",$B$2="",$D$2=0),0,IF(E$3&lt;0,0,N(INDEX('CURVA PREVISION'!$A$1:$KZ$3000,$C30,10+3*MIN(E$3,$D$2-1)))))</f>
        <v/>
      </c>
      <c r="F30" s="121">
        <f>IF(OR($C30="",$B$2="",$D$2=0),0,IF(F$3&lt;0,0,N(INDEX('CURVA PREVISION'!$A$1:$KZ$3000,$C30,10+3*MIN(F$3,$D$2-1)))))</f>
        <v/>
      </c>
      <c r="G30" s="121">
        <f>IF(OR($C30="",$B$2="",$D$2=0),0,IF(G$3&lt;0,0,N(INDEX('CURVA PREVISION'!$A$1:$KZ$3000,$C30,10+3*MIN(G$3,$D$2-1)))))</f>
        <v/>
      </c>
      <c r="H30" s="121">
        <f>IF(OR($C30="",$B$2="",$D$2=0),0,IF(H$3&lt;0,0,N(INDEX('CURVA PREVISION'!$A$1:$KZ$3000,$C30,10+3*MIN(H$3,$D$2-1)))))</f>
        <v/>
      </c>
      <c r="I30" s="121">
        <f>IF(OR($C30="",$B$2="",$D$2=0),0,IF(I$3&lt;0,0,N(INDEX('CURVA PREVISION'!$A$1:$KZ$3000,$C30,10+3*MIN(I$3,$D$2-1)))))</f>
        <v/>
      </c>
      <c r="J30" s="121">
        <f>IF(OR($C30="",$B$2="",$D$2=0),0,IF(J$3&lt;0,0,N(INDEX('CURVA PREVISION'!$A$1:$KZ$3000,$C30,10+3*MIN(J$3,$D$2-1)))))</f>
        <v/>
      </c>
      <c r="K30" s="121">
        <f>IF(OR($C30="",$B$2="",$D$2=0),0,IF(K$3&lt;0,0,N(INDEX('CURVA PREVISION'!$A$1:$KZ$3000,$C30,10+3*MIN(K$3,$D$2-1)))))</f>
        <v/>
      </c>
      <c r="L30" s="121">
        <f>IF(OR($C30="",$B$2="",$D$2=0),0,IF(L$3&lt;0,0,N(INDEX('CURVA PREVISION'!$A$1:$KZ$3000,$C30,10+3*MIN(L$3,$D$2-1)))))</f>
        <v/>
      </c>
      <c r="M30" s="121">
        <f>IF(OR($C30="",$B$2="",$D$2=0),0,IF(M$3&lt;0,0,N(INDEX('CURVA PREVISION'!$A$1:$KZ$3000,$C30,10+3*MIN(M$3,$D$2-1)))))</f>
        <v/>
      </c>
      <c r="N30" s="121">
        <f>IF(OR($C30="",$B$2="",$D$2=0),0,IF(N$3&lt;0,0,N(INDEX('CURVA PREVISION'!$A$1:$KZ$3000,$C30,10+3*MIN(N$3,$D$2-1)))))</f>
        <v/>
      </c>
      <c r="O30" s="121">
        <f>IF(OR($C30="",$B$2="",$D$2=0),0,IF(O$3&lt;0,0,N(INDEX('CURVA PREVISION'!$A$1:$KZ$3000,$C30,10+3*MIN(O$3,$D$2-1)))))</f>
        <v/>
      </c>
      <c r="P30" s="121">
        <f>IF(OR($C30="",$B$2="",$D$2=0),0,IF(P$3&lt;0,0,N(INDEX('CURVA PREVISION'!$A$1:$KZ$3000,$C30,10+3*MIN(P$3,$D$2-1)))))</f>
        <v/>
      </c>
      <c r="Q30" s="121">
        <f>IF(OR($C30="",$B$2="",$D$2=0),0,IF(Q$3&lt;0,0,N(INDEX('CURVA PREVISION'!$A$1:$KZ$3000,$C30,10+3*MIN(Q$3,$D$2-1)))))</f>
        <v/>
      </c>
      <c r="R30" s="121">
        <f>IF(OR($C30="",$B$2="",$D$2=0),0,IF(R$3&lt;0,0,N(INDEX('CURVA PREVISION'!$A$1:$KZ$3000,$C30,10+3*MIN(R$3,$D$2-1)))))</f>
        <v/>
      </c>
      <c r="S30" s="121">
        <f>IF(OR($C30="",$B$2="",$D$2=0),0,IF(S$3&lt;0,0,N(INDEX('CURVA PREVISION'!$A$1:$KZ$3000,$C30,10+3*MIN(S$3,$D$2-1)))))</f>
        <v/>
      </c>
      <c r="T30" s="121">
        <f>IF(OR($C30="",$B$2="",$D$2=0),0,IF(T$3&lt;0,0,N(INDEX('CURVA PREVISION'!$A$1:$KZ$3000,$C30,10+3*MIN(T$3,$D$2-1)))))</f>
        <v/>
      </c>
      <c r="U30" s="121">
        <f>IF(OR($C30="",$B$2="",$D$2=0),0,IF(U$3&lt;0,0,N(INDEX('CURVA PREVISION'!$A$1:$KZ$3000,$C30,10+3*MIN(U$3,$D$2-1)))))</f>
        <v/>
      </c>
      <c r="V30" s="121">
        <f>IF(OR($C30="",$B$2="",$D$2=0),0,IF(V$3&lt;0,0,N(INDEX('CURVA PREVISION'!$A$1:$KZ$3000,$C30,10+3*MIN(V$3,$D$2-1)))))</f>
        <v/>
      </c>
      <c r="W30" s="121">
        <f>IF(OR($C30="",$B$2="",$D$2=0),0,IF(W$3&lt;0,0,N(INDEX('CURVA PREVISION'!$A$1:$KZ$3000,$C30,10+3*MIN(W$3,$D$2-1)))))</f>
        <v/>
      </c>
      <c r="X30" s="121">
        <f>IF(OR($C30="",$B$2="",$D$2=0),0,IF(X$3&lt;0,0,N(INDEX('CURVA PREVISION'!$A$1:$KZ$3000,$C30,10+3*MIN(X$3,$D$2-1)))))</f>
        <v/>
      </c>
      <c r="Y30" s="121">
        <f>IF(OR($C30="",$B$2="",$D$2=0),0,IF(Y$3&lt;0,0,N(INDEX('CURVA PREVISION'!$A$1:$KZ$3000,$C30,10+3*MIN(Y$3,$D$2-1)))))</f>
        <v/>
      </c>
      <c r="Z30" s="121">
        <f>IF(OR($C30="",$B$2="",$D$2=0),0,IF(Z$3&lt;0,0,N(INDEX('CURVA PREVISION'!$A$1:$KZ$3000,$C30,10+3*MIN(Z$3,$D$2-1)))))</f>
        <v/>
      </c>
      <c r="AA30" s="121">
        <f>IF(OR($C30="",$B$2="",$D$2=0),0,IF(AA$3&lt;0,0,N(INDEX('CURVA PREVISION'!$A$1:$KZ$3000,$C30,10+3*MIN(AA$3,$D$2-1)))))</f>
        <v/>
      </c>
      <c r="AB30" s="121">
        <f>IF(OR($C30="",$B$2="",$D$2=0),0,IF(AB$3&lt;0,0,N(INDEX('CURVA PREVISION'!$A$1:$KZ$3000,$C30,10+3*MIN(AB$3,$D$2-1)))))</f>
        <v/>
      </c>
      <c r="AC30" s="121">
        <f>IF(OR($C30="",$B$2="",$D$2=0),0,IF(AC$3&lt;0,0,N(INDEX('CURVA PREVISION'!$A$1:$KZ$3000,$C30,10+3*MIN(AC$3,$D$2-1)))))</f>
        <v/>
      </c>
      <c r="AD30" s="121">
        <f>IF(OR($C30="",$B$2="",$D$2=0),0,IF(AD$3&lt;0,0,N(INDEX('CURVA PREVISION'!$A$1:$KZ$3000,$C30,10+3*MIN(AD$3,$D$2-1)))))</f>
        <v/>
      </c>
      <c r="AE30" s="121">
        <f>IF(OR($C30="",$B$2="",$D$2=0),0,IF(AE$3&lt;0,0,N(INDEX('CURVA PREVISION'!$A$1:$KZ$3000,$C30,10+3*MIN(AE$3,$D$2-1)))))</f>
        <v/>
      </c>
      <c r="AF30" s="121">
        <f>IF(OR($C30="",$B$2="",$D$2=0),0,IF(AF$3&lt;0,0,N(INDEX('CURVA PREVISION'!$A$1:$KZ$3000,$C30,10+3*MIN(AF$3,$D$2-1)))))</f>
        <v/>
      </c>
      <c r="AG30" s="121">
        <f>IF(OR($C30="",$B$2="",$D$2=0),0,IF(AG$3&lt;0,0,N(INDEX('CURVA PREVISION'!$A$1:$KZ$3000,$C30,10+3*MIN(AG$3,$D$2-1)))))</f>
        <v/>
      </c>
      <c r="AH30" s="121">
        <f>IF(OR($C30="",$B$2="",$D$2=0),0,IF(AH$3&lt;0,0,N(INDEX('CURVA PREVISION'!$A$1:$KZ$3000,$C30,10+3*MIN(AH$3,$D$2-1)))))</f>
        <v/>
      </c>
      <c r="AI30" s="121">
        <f>IF(OR($C30="",$B$2="",$D$2=0),0,IF(AI$3&lt;0,0,N(INDEX('CURVA PREVISION'!$A$1:$KZ$3000,$C30,10+3*MIN(AI$3,$D$2-1)))))</f>
        <v/>
      </c>
      <c r="AJ30" s="121">
        <f>IF(OR($C30="",$B$2="",$D$2=0),0,IF(AJ$3&lt;0,0,N(INDEX('CURVA PREVISION'!$A$1:$KZ$3000,$C30,10+3*MIN(AJ$3,$D$2-1)))))</f>
        <v/>
      </c>
      <c r="AK30" s="121">
        <f>IF(OR($C30="",$B$2="",$D$2=0),0,IF(AK$3&lt;0,0,N(INDEX('CURVA PREVISION'!$A$1:$KZ$3000,$C30,10+3*MIN(AK$3,$D$2-1)))))</f>
        <v/>
      </c>
      <c r="AL30" s="121">
        <f>IF(OR($C30="",$B$2="",$D$2=0),0,IF(AL$3&lt;0,0,N(INDEX('CURVA PREVISION'!$A$1:$KZ$3000,$C30,10+3*MIN(AL$3,$D$2-1)))))</f>
        <v/>
      </c>
      <c r="AM30" s="121">
        <f>IF(OR($C30="",$B$2="",$D$2=0),0,IF(AM$3&lt;0,0,N(INDEX('CURVA PREVISION'!$A$1:$KZ$3000,$C30,10+3*MIN(AM$3,$D$2-1)))))</f>
        <v/>
      </c>
      <c r="AN30" s="121">
        <f>IF(OR($C30="",$B$2="",$D$2=0),0,IF(AN$3&lt;0,0,N(INDEX('CURVA PREVISION'!$A$1:$KZ$3000,$C30,10+3*MIN(AN$3,$D$2-1)))))</f>
        <v/>
      </c>
      <c r="AO30" s="121">
        <f>IF(OR($C30="",$B$2="",$D$2=0),0,IF(AO$3&lt;0,0,N(INDEX('CURVA PREVISION'!$A$1:$KZ$3000,$C30,10+3*MIN(AO$3,$D$2-1)))))</f>
        <v/>
      </c>
      <c r="AP30" s="121">
        <f>IF(OR($C30="",$B$2="",$D$2=0),0,IF(AP$3&lt;0,0,N(INDEX('CURVA PREVISION'!$A$1:$KZ$3000,$C30,10+3*MIN(AP$3,$D$2-1)))))</f>
        <v/>
      </c>
      <c r="AQ30" s="121">
        <f>IF(OR($C30="",$B$2="",$D$2=0),0,IF(AQ$3&lt;0,0,N(INDEX('CURVA PREVISION'!$A$1:$KZ$3000,$C30,10+3*MIN(AQ$3,$D$2-1)))))</f>
        <v/>
      </c>
      <c r="AR30" s="121">
        <f>IF(OR($C30="",$B$2="",$D$2=0),0,IF(AR$3&lt;0,0,N(INDEX('CURVA PREVISION'!$A$1:$KZ$3000,$C30,10+3*MIN(AR$3,$D$2-1)))))</f>
        <v/>
      </c>
      <c r="AS30" s="121">
        <f>IF(OR($C30="",$B$2="",$D$2=0),0,IF(AS$3&lt;0,0,N(INDEX('CURVA PREVISION'!$A$1:$KZ$3000,$C30,10+3*MIN(AS$3,$D$2-1)))))</f>
        <v/>
      </c>
      <c r="AT30" s="121">
        <f>IF(OR($C30="",$B$2="",$D$2=0),0,IF(AT$3&lt;0,0,N(INDEX('CURVA PREVISION'!$A$1:$KZ$3000,$C30,10+3*MIN(AT$3,$D$2-1)))))</f>
        <v/>
      </c>
      <c r="AU30" s="121">
        <f>IF(OR($C30="",$B$2="",$D$2=0),0,IF(AU$3&lt;0,0,N(INDEX('CURVA PREVISION'!$A$1:$KZ$3000,$C30,10+3*MIN(AU$3,$D$2-1)))))</f>
        <v/>
      </c>
      <c r="AV30" s="121">
        <f>IF(OR($C30="",$B$2="",$D$2=0),0,IF(AV$3&lt;0,0,N(INDEX('CURVA PREVISION'!$A$1:$KZ$3000,$C30,10+3*MIN(AV$3,$D$2-1)))))</f>
        <v/>
      </c>
      <c r="AW30" s="121">
        <f>IF(OR($C30="",$B$2="",$D$2=0),0,IF(AW$3&lt;0,0,N(INDEX('CURVA PREVISION'!$A$1:$KZ$3000,$C30,10+3*MIN(AW$3,$D$2-1)))))</f>
        <v/>
      </c>
      <c r="AX30" s="121">
        <f>IF(OR($C30="",$B$2="",$D$2=0),0,IF(AX$3&lt;0,0,N(INDEX('CURVA PREVISION'!$A$1:$KZ$3000,$C30,10+3*MIN(AX$3,$D$2-1)))))</f>
        <v/>
      </c>
      <c r="AY30" s="121">
        <f>IF(OR($C30="",$B$2="",$D$2=0),0,IF(AY$3&lt;0,0,N(INDEX('CURVA PREVISION'!$A$1:$KZ$3000,$C30,10+3*MIN(AY$3,$D$2-1)))))</f>
        <v/>
      </c>
      <c r="AZ30" s="121">
        <f>IF(OR($C30="",$B$2="",$D$2=0),0,IF(AZ$3&lt;0,0,N(INDEX('CURVA PREVISION'!$A$1:$KZ$3000,$C30,10+3*MIN(AZ$3,$D$2-1)))))</f>
        <v/>
      </c>
      <c r="BA30" s="121">
        <f>IF(OR($C30="",$B$2="",$D$2=0),0,IF(BA$3&lt;0,0,N(INDEX('CURVA PREVISION'!$A$1:$KZ$3000,$C30,10+3*MIN(BA$3,$D$2-1)))))</f>
        <v/>
      </c>
      <c r="BB30" s="121">
        <f>IF(OR($C30="",$B$2="",$D$2=0),0,IF(BB$3&lt;0,0,N(INDEX('CURVA PREVISION'!$A$1:$KZ$3000,$C30,10+3*MIN(BB$3,$D$2-1)))))</f>
        <v/>
      </c>
      <c r="BC30" s="121">
        <f>IF(OR($C30="",$B$2="",$D$2=0),0,IF(BC$3&lt;0,0,N(INDEX('CURVA PREVISION'!$A$1:$KZ$3000,$C30,10+3*MIN(BC$3,$D$2-1)))))</f>
        <v/>
      </c>
      <c r="BD30" s="121">
        <f>IF(OR($C30="",$B$2="",$D$2=0),0,IF(BD$3&lt;0,0,N(INDEX('CURVA PREVISION'!$A$1:$KZ$3000,$C30,10+3*MIN(BD$3,$D$2-1)))))</f>
        <v/>
      </c>
      <c r="BE30" s="121">
        <f>IF(OR($C30="",$B$2="",$D$2=0),0,IF(BE$3&lt;0,0,N(INDEX('CURVA PREVISION'!$A$1:$KZ$3000,$C30,10+3*MIN(BE$3,$D$2-1)))))</f>
        <v/>
      </c>
      <c r="BF30" s="121">
        <f>IF(OR($C30="",$B$2="",$D$2=0),0,IF(BF$3&lt;0,0,N(INDEX('CURVA PREVISION'!$A$1:$KZ$3000,$C30,10+3*MIN(BF$3,$D$2-1)))))</f>
        <v/>
      </c>
      <c r="BG30" s="121">
        <f>IF(OR($C30="",$B$2="",$D$2=0),0,IF(BG$3&lt;0,0,N(INDEX('CURVA PREVISION'!$A$1:$KZ$3000,$C30,10+3*MIN(BG$3,$D$2-1)))))</f>
        <v/>
      </c>
      <c r="BH30" s="121">
        <f>IF(OR($C30="",$B$2="",$D$2=0),0,IF(BH$3&lt;0,0,N(INDEX('CURVA PREVISION'!$A$1:$KZ$3000,$C30,10+3*MIN(BH$3,$D$2-1)))))</f>
        <v/>
      </c>
      <c r="BI30" s="121">
        <f>IF(OR($C30="",$B$2="",$D$2=0),0,IF(BI$3&lt;0,0,N(INDEX('CURVA PREVISION'!$A$1:$KZ$3000,$C30,10+3*MIN(BI$3,$D$2-1)))))</f>
        <v/>
      </c>
      <c r="BJ30" s="121">
        <f>IF(OR($C30="",$B$2="",$D$2=0),0,IF(BJ$3&lt;0,0,N(INDEX('CURVA PREVISION'!$A$1:$KZ$3000,$C30,10+3*MIN(BJ$3,$D$2-1)))))</f>
        <v/>
      </c>
      <c r="BK30" s="121">
        <f>IF(OR($C30="",$B$2="",$D$2=0),0,IF(BK$3&lt;0,0,N(INDEX('CURVA PREVISION'!$A$1:$KZ$3000,$C30,10+3*MIN(BK$3,$D$2-1)))))</f>
        <v/>
      </c>
      <c r="BL30" s="121">
        <f>IF(OR($C30="",$B$2="",$D$2=0),0,IF(BL$3&lt;0,0,N(INDEX('CURVA PREVISION'!$A$1:$KZ$3000,$C30,10+3*MIN(BL$3,$D$2-1)))))</f>
        <v/>
      </c>
      <c r="BM30" s="121">
        <f>IF(OR($C30="",$B$2="",$D$2=0),0,IF(BM$3&lt;0,0,N(INDEX('CURVA PREVISION'!$A$1:$KZ$3000,$C30,10+3*MIN(BM$3,$D$2-1)))))</f>
        <v/>
      </c>
      <c r="BN30" s="121">
        <f>IF(OR($C30="",$B$2="",$D$2=0),0,IF(BN$3&lt;0,0,N(INDEX('CURVA PREVISION'!$A$1:$KZ$3000,$C30,10+3*MIN(BN$3,$D$2-1)))))</f>
        <v/>
      </c>
      <c r="BO30" s="121">
        <f>IF(OR($C30="",$B$2="",$D$2=0),0,IF(BO$3&lt;0,0,N(INDEX('CURVA PREVISION'!$A$1:$KZ$3000,$C30,10+3*MIN(BO$3,$D$2-1)))))</f>
        <v/>
      </c>
      <c r="BP30" s="121">
        <f>IF(OR($C30="",$B$2="",$D$2=0),0,IF(BP$3&lt;0,0,N(INDEX('CURVA PREVISION'!$A$1:$KZ$3000,$C30,10+3*MIN(BP$3,$D$2-1)))))</f>
        <v/>
      </c>
      <c r="BQ30" s="121">
        <f>IF(OR($C30="",$B$2="",$D$2=0),0,IF(BQ$3&lt;0,0,N(INDEX('CURVA PREVISION'!$A$1:$KZ$3000,$C30,10+3*MIN(BQ$3,$D$2-1)))))</f>
        <v/>
      </c>
      <c r="BR30" s="121">
        <f>IF(OR($C30="",$B$2="",$D$2=0),0,IF(BR$3&lt;0,0,N(INDEX('CURVA PREVISION'!$A$1:$KZ$3000,$C30,10+3*MIN(BR$3,$D$2-1)))))</f>
        <v/>
      </c>
      <c r="BS30" s="121">
        <f>IF(OR($C30="",$B$2="",$D$2=0),0,IF(BS$3&lt;0,0,N(INDEX('CURVA PREVISION'!$A$1:$KZ$3000,$C30,10+3*MIN(BS$3,$D$2-1)))))</f>
        <v/>
      </c>
      <c r="BT30" s="121">
        <f>IF(OR($C30="",$B$2="",$D$2=0),0,IF(BT$3&lt;0,0,N(INDEX('CURVA PREVISION'!$A$1:$KZ$3000,$C30,10+3*MIN(BT$3,$D$2-1)))))</f>
        <v/>
      </c>
      <c r="BU30" s="121">
        <f>IF(OR($C30="",$B$2="",$D$2=0),0,IF(BU$3&lt;0,0,N(INDEX('CURVA PREVISION'!$A$1:$KZ$3000,$C30,10+3*MIN(BU$3,$D$2-1)))))</f>
        <v/>
      </c>
      <c r="BV30" s="121">
        <f>IF(OR($C30="",$B$2="",$D$2=0),0,IF(BV$3&lt;0,0,N(INDEX('CURVA PREVISION'!$A$1:$KZ$3000,$C30,10+3*MIN(BV$3,$D$2-1)))))</f>
        <v/>
      </c>
      <c r="BW30" s="121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8">
        <f>IFERROR(MATCH(A31,'CURVA PREVISION'!$B$1:$B$3000,0),"")</f>
        <v/>
      </c>
      <c r="D31" s="121">
        <f>IF(OR($C31="",$B$2="",$D$2=0),0,IF(D$3&lt;0,0,N(INDEX('CURVA PREVISION'!$A$1:$KZ$3000,$C31,10+3*MIN(D$3,$D$2-1)))))</f>
        <v/>
      </c>
      <c r="E31" s="121">
        <f>IF(OR($C31="",$B$2="",$D$2=0),0,IF(E$3&lt;0,0,N(INDEX('CURVA PREVISION'!$A$1:$KZ$3000,$C31,10+3*MIN(E$3,$D$2-1)))))</f>
        <v/>
      </c>
      <c r="F31" s="121">
        <f>IF(OR($C31="",$B$2="",$D$2=0),0,IF(F$3&lt;0,0,N(INDEX('CURVA PREVISION'!$A$1:$KZ$3000,$C31,10+3*MIN(F$3,$D$2-1)))))</f>
        <v/>
      </c>
      <c r="G31" s="121">
        <f>IF(OR($C31="",$B$2="",$D$2=0),0,IF(G$3&lt;0,0,N(INDEX('CURVA PREVISION'!$A$1:$KZ$3000,$C31,10+3*MIN(G$3,$D$2-1)))))</f>
        <v/>
      </c>
      <c r="H31" s="121">
        <f>IF(OR($C31="",$B$2="",$D$2=0),0,IF(H$3&lt;0,0,N(INDEX('CURVA PREVISION'!$A$1:$KZ$3000,$C31,10+3*MIN(H$3,$D$2-1)))))</f>
        <v/>
      </c>
      <c r="I31" s="121">
        <f>IF(OR($C31="",$B$2="",$D$2=0),0,IF(I$3&lt;0,0,N(INDEX('CURVA PREVISION'!$A$1:$KZ$3000,$C31,10+3*MIN(I$3,$D$2-1)))))</f>
        <v/>
      </c>
      <c r="J31" s="121">
        <f>IF(OR($C31="",$B$2="",$D$2=0),0,IF(J$3&lt;0,0,N(INDEX('CURVA PREVISION'!$A$1:$KZ$3000,$C31,10+3*MIN(J$3,$D$2-1)))))</f>
        <v/>
      </c>
      <c r="K31" s="121">
        <f>IF(OR($C31="",$B$2="",$D$2=0),0,IF(K$3&lt;0,0,N(INDEX('CURVA PREVISION'!$A$1:$KZ$3000,$C31,10+3*MIN(K$3,$D$2-1)))))</f>
        <v/>
      </c>
      <c r="L31" s="121">
        <f>IF(OR($C31="",$B$2="",$D$2=0),0,IF(L$3&lt;0,0,N(INDEX('CURVA PREVISION'!$A$1:$KZ$3000,$C31,10+3*MIN(L$3,$D$2-1)))))</f>
        <v/>
      </c>
      <c r="M31" s="121">
        <f>IF(OR($C31="",$B$2="",$D$2=0),0,IF(M$3&lt;0,0,N(INDEX('CURVA PREVISION'!$A$1:$KZ$3000,$C31,10+3*MIN(M$3,$D$2-1)))))</f>
        <v/>
      </c>
      <c r="N31" s="121">
        <f>IF(OR($C31="",$B$2="",$D$2=0),0,IF(N$3&lt;0,0,N(INDEX('CURVA PREVISION'!$A$1:$KZ$3000,$C31,10+3*MIN(N$3,$D$2-1)))))</f>
        <v/>
      </c>
      <c r="O31" s="121">
        <f>IF(OR($C31="",$B$2="",$D$2=0),0,IF(O$3&lt;0,0,N(INDEX('CURVA PREVISION'!$A$1:$KZ$3000,$C31,10+3*MIN(O$3,$D$2-1)))))</f>
        <v/>
      </c>
      <c r="P31" s="121">
        <f>IF(OR($C31="",$B$2="",$D$2=0),0,IF(P$3&lt;0,0,N(INDEX('CURVA PREVISION'!$A$1:$KZ$3000,$C31,10+3*MIN(P$3,$D$2-1)))))</f>
        <v/>
      </c>
      <c r="Q31" s="121">
        <f>IF(OR($C31="",$B$2="",$D$2=0),0,IF(Q$3&lt;0,0,N(INDEX('CURVA PREVISION'!$A$1:$KZ$3000,$C31,10+3*MIN(Q$3,$D$2-1)))))</f>
        <v/>
      </c>
      <c r="R31" s="121">
        <f>IF(OR($C31="",$B$2="",$D$2=0),0,IF(R$3&lt;0,0,N(INDEX('CURVA PREVISION'!$A$1:$KZ$3000,$C31,10+3*MIN(R$3,$D$2-1)))))</f>
        <v/>
      </c>
      <c r="S31" s="121">
        <f>IF(OR($C31="",$B$2="",$D$2=0),0,IF(S$3&lt;0,0,N(INDEX('CURVA PREVISION'!$A$1:$KZ$3000,$C31,10+3*MIN(S$3,$D$2-1)))))</f>
        <v/>
      </c>
      <c r="T31" s="121">
        <f>IF(OR($C31="",$B$2="",$D$2=0),0,IF(T$3&lt;0,0,N(INDEX('CURVA PREVISION'!$A$1:$KZ$3000,$C31,10+3*MIN(T$3,$D$2-1)))))</f>
        <v/>
      </c>
      <c r="U31" s="121">
        <f>IF(OR($C31="",$B$2="",$D$2=0),0,IF(U$3&lt;0,0,N(INDEX('CURVA PREVISION'!$A$1:$KZ$3000,$C31,10+3*MIN(U$3,$D$2-1)))))</f>
        <v/>
      </c>
      <c r="V31" s="121">
        <f>IF(OR($C31="",$B$2="",$D$2=0),0,IF(V$3&lt;0,0,N(INDEX('CURVA PREVISION'!$A$1:$KZ$3000,$C31,10+3*MIN(V$3,$D$2-1)))))</f>
        <v/>
      </c>
      <c r="W31" s="121">
        <f>IF(OR($C31="",$B$2="",$D$2=0),0,IF(W$3&lt;0,0,N(INDEX('CURVA PREVISION'!$A$1:$KZ$3000,$C31,10+3*MIN(W$3,$D$2-1)))))</f>
        <v/>
      </c>
      <c r="X31" s="121">
        <f>IF(OR($C31="",$B$2="",$D$2=0),0,IF(X$3&lt;0,0,N(INDEX('CURVA PREVISION'!$A$1:$KZ$3000,$C31,10+3*MIN(X$3,$D$2-1)))))</f>
        <v/>
      </c>
      <c r="Y31" s="121">
        <f>IF(OR($C31="",$B$2="",$D$2=0),0,IF(Y$3&lt;0,0,N(INDEX('CURVA PREVISION'!$A$1:$KZ$3000,$C31,10+3*MIN(Y$3,$D$2-1)))))</f>
        <v/>
      </c>
      <c r="Z31" s="121">
        <f>IF(OR($C31="",$B$2="",$D$2=0),0,IF(Z$3&lt;0,0,N(INDEX('CURVA PREVISION'!$A$1:$KZ$3000,$C31,10+3*MIN(Z$3,$D$2-1)))))</f>
        <v/>
      </c>
      <c r="AA31" s="121">
        <f>IF(OR($C31="",$B$2="",$D$2=0),0,IF(AA$3&lt;0,0,N(INDEX('CURVA PREVISION'!$A$1:$KZ$3000,$C31,10+3*MIN(AA$3,$D$2-1)))))</f>
        <v/>
      </c>
      <c r="AB31" s="121">
        <f>IF(OR($C31="",$B$2="",$D$2=0),0,IF(AB$3&lt;0,0,N(INDEX('CURVA PREVISION'!$A$1:$KZ$3000,$C31,10+3*MIN(AB$3,$D$2-1)))))</f>
        <v/>
      </c>
      <c r="AC31" s="121">
        <f>IF(OR($C31="",$B$2="",$D$2=0),0,IF(AC$3&lt;0,0,N(INDEX('CURVA PREVISION'!$A$1:$KZ$3000,$C31,10+3*MIN(AC$3,$D$2-1)))))</f>
        <v/>
      </c>
      <c r="AD31" s="121">
        <f>IF(OR($C31="",$B$2="",$D$2=0),0,IF(AD$3&lt;0,0,N(INDEX('CURVA PREVISION'!$A$1:$KZ$3000,$C31,10+3*MIN(AD$3,$D$2-1)))))</f>
        <v/>
      </c>
      <c r="AE31" s="121">
        <f>IF(OR($C31="",$B$2="",$D$2=0),0,IF(AE$3&lt;0,0,N(INDEX('CURVA PREVISION'!$A$1:$KZ$3000,$C31,10+3*MIN(AE$3,$D$2-1)))))</f>
        <v/>
      </c>
      <c r="AF31" s="121">
        <f>IF(OR($C31="",$B$2="",$D$2=0),0,IF(AF$3&lt;0,0,N(INDEX('CURVA PREVISION'!$A$1:$KZ$3000,$C31,10+3*MIN(AF$3,$D$2-1)))))</f>
        <v/>
      </c>
      <c r="AG31" s="121">
        <f>IF(OR($C31="",$B$2="",$D$2=0),0,IF(AG$3&lt;0,0,N(INDEX('CURVA PREVISION'!$A$1:$KZ$3000,$C31,10+3*MIN(AG$3,$D$2-1)))))</f>
        <v/>
      </c>
      <c r="AH31" s="121">
        <f>IF(OR($C31="",$B$2="",$D$2=0),0,IF(AH$3&lt;0,0,N(INDEX('CURVA PREVISION'!$A$1:$KZ$3000,$C31,10+3*MIN(AH$3,$D$2-1)))))</f>
        <v/>
      </c>
      <c r="AI31" s="121">
        <f>IF(OR($C31="",$B$2="",$D$2=0),0,IF(AI$3&lt;0,0,N(INDEX('CURVA PREVISION'!$A$1:$KZ$3000,$C31,10+3*MIN(AI$3,$D$2-1)))))</f>
        <v/>
      </c>
      <c r="AJ31" s="121">
        <f>IF(OR($C31="",$B$2="",$D$2=0),0,IF(AJ$3&lt;0,0,N(INDEX('CURVA PREVISION'!$A$1:$KZ$3000,$C31,10+3*MIN(AJ$3,$D$2-1)))))</f>
        <v/>
      </c>
      <c r="AK31" s="121">
        <f>IF(OR($C31="",$B$2="",$D$2=0),0,IF(AK$3&lt;0,0,N(INDEX('CURVA PREVISION'!$A$1:$KZ$3000,$C31,10+3*MIN(AK$3,$D$2-1)))))</f>
        <v/>
      </c>
      <c r="AL31" s="121">
        <f>IF(OR($C31="",$B$2="",$D$2=0),0,IF(AL$3&lt;0,0,N(INDEX('CURVA PREVISION'!$A$1:$KZ$3000,$C31,10+3*MIN(AL$3,$D$2-1)))))</f>
        <v/>
      </c>
      <c r="AM31" s="121">
        <f>IF(OR($C31="",$B$2="",$D$2=0),0,IF(AM$3&lt;0,0,N(INDEX('CURVA PREVISION'!$A$1:$KZ$3000,$C31,10+3*MIN(AM$3,$D$2-1)))))</f>
        <v/>
      </c>
      <c r="AN31" s="121">
        <f>IF(OR($C31="",$B$2="",$D$2=0),0,IF(AN$3&lt;0,0,N(INDEX('CURVA PREVISION'!$A$1:$KZ$3000,$C31,10+3*MIN(AN$3,$D$2-1)))))</f>
        <v/>
      </c>
      <c r="AO31" s="121">
        <f>IF(OR($C31="",$B$2="",$D$2=0),0,IF(AO$3&lt;0,0,N(INDEX('CURVA PREVISION'!$A$1:$KZ$3000,$C31,10+3*MIN(AO$3,$D$2-1)))))</f>
        <v/>
      </c>
      <c r="AP31" s="121">
        <f>IF(OR($C31="",$B$2="",$D$2=0),0,IF(AP$3&lt;0,0,N(INDEX('CURVA PREVISION'!$A$1:$KZ$3000,$C31,10+3*MIN(AP$3,$D$2-1)))))</f>
        <v/>
      </c>
      <c r="AQ31" s="121">
        <f>IF(OR($C31="",$B$2="",$D$2=0),0,IF(AQ$3&lt;0,0,N(INDEX('CURVA PREVISION'!$A$1:$KZ$3000,$C31,10+3*MIN(AQ$3,$D$2-1)))))</f>
        <v/>
      </c>
      <c r="AR31" s="121">
        <f>IF(OR($C31="",$B$2="",$D$2=0),0,IF(AR$3&lt;0,0,N(INDEX('CURVA PREVISION'!$A$1:$KZ$3000,$C31,10+3*MIN(AR$3,$D$2-1)))))</f>
        <v/>
      </c>
      <c r="AS31" s="121">
        <f>IF(OR($C31="",$B$2="",$D$2=0),0,IF(AS$3&lt;0,0,N(INDEX('CURVA PREVISION'!$A$1:$KZ$3000,$C31,10+3*MIN(AS$3,$D$2-1)))))</f>
        <v/>
      </c>
      <c r="AT31" s="121">
        <f>IF(OR($C31="",$B$2="",$D$2=0),0,IF(AT$3&lt;0,0,N(INDEX('CURVA PREVISION'!$A$1:$KZ$3000,$C31,10+3*MIN(AT$3,$D$2-1)))))</f>
        <v/>
      </c>
      <c r="AU31" s="121">
        <f>IF(OR($C31="",$B$2="",$D$2=0),0,IF(AU$3&lt;0,0,N(INDEX('CURVA PREVISION'!$A$1:$KZ$3000,$C31,10+3*MIN(AU$3,$D$2-1)))))</f>
        <v/>
      </c>
      <c r="AV31" s="121">
        <f>IF(OR($C31="",$B$2="",$D$2=0),0,IF(AV$3&lt;0,0,N(INDEX('CURVA PREVISION'!$A$1:$KZ$3000,$C31,10+3*MIN(AV$3,$D$2-1)))))</f>
        <v/>
      </c>
      <c r="AW31" s="121">
        <f>IF(OR($C31="",$B$2="",$D$2=0),0,IF(AW$3&lt;0,0,N(INDEX('CURVA PREVISION'!$A$1:$KZ$3000,$C31,10+3*MIN(AW$3,$D$2-1)))))</f>
        <v/>
      </c>
      <c r="AX31" s="121">
        <f>IF(OR($C31="",$B$2="",$D$2=0),0,IF(AX$3&lt;0,0,N(INDEX('CURVA PREVISION'!$A$1:$KZ$3000,$C31,10+3*MIN(AX$3,$D$2-1)))))</f>
        <v/>
      </c>
      <c r="AY31" s="121">
        <f>IF(OR($C31="",$B$2="",$D$2=0),0,IF(AY$3&lt;0,0,N(INDEX('CURVA PREVISION'!$A$1:$KZ$3000,$C31,10+3*MIN(AY$3,$D$2-1)))))</f>
        <v/>
      </c>
      <c r="AZ31" s="121">
        <f>IF(OR($C31="",$B$2="",$D$2=0),0,IF(AZ$3&lt;0,0,N(INDEX('CURVA PREVISION'!$A$1:$KZ$3000,$C31,10+3*MIN(AZ$3,$D$2-1)))))</f>
        <v/>
      </c>
      <c r="BA31" s="121">
        <f>IF(OR($C31="",$B$2="",$D$2=0),0,IF(BA$3&lt;0,0,N(INDEX('CURVA PREVISION'!$A$1:$KZ$3000,$C31,10+3*MIN(BA$3,$D$2-1)))))</f>
        <v/>
      </c>
      <c r="BB31" s="121">
        <f>IF(OR($C31="",$B$2="",$D$2=0),0,IF(BB$3&lt;0,0,N(INDEX('CURVA PREVISION'!$A$1:$KZ$3000,$C31,10+3*MIN(BB$3,$D$2-1)))))</f>
        <v/>
      </c>
      <c r="BC31" s="121">
        <f>IF(OR($C31="",$B$2="",$D$2=0),0,IF(BC$3&lt;0,0,N(INDEX('CURVA PREVISION'!$A$1:$KZ$3000,$C31,10+3*MIN(BC$3,$D$2-1)))))</f>
        <v/>
      </c>
      <c r="BD31" s="121">
        <f>IF(OR($C31="",$B$2="",$D$2=0),0,IF(BD$3&lt;0,0,N(INDEX('CURVA PREVISION'!$A$1:$KZ$3000,$C31,10+3*MIN(BD$3,$D$2-1)))))</f>
        <v/>
      </c>
      <c r="BE31" s="121">
        <f>IF(OR($C31="",$B$2="",$D$2=0),0,IF(BE$3&lt;0,0,N(INDEX('CURVA PREVISION'!$A$1:$KZ$3000,$C31,10+3*MIN(BE$3,$D$2-1)))))</f>
        <v/>
      </c>
      <c r="BF31" s="121">
        <f>IF(OR($C31="",$B$2="",$D$2=0),0,IF(BF$3&lt;0,0,N(INDEX('CURVA PREVISION'!$A$1:$KZ$3000,$C31,10+3*MIN(BF$3,$D$2-1)))))</f>
        <v/>
      </c>
      <c r="BG31" s="121">
        <f>IF(OR($C31="",$B$2="",$D$2=0),0,IF(BG$3&lt;0,0,N(INDEX('CURVA PREVISION'!$A$1:$KZ$3000,$C31,10+3*MIN(BG$3,$D$2-1)))))</f>
        <v/>
      </c>
      <c r="BH31" s="121">
        <f>IF(OR($C31="",$B$2="",$D$2=0),0,IF(BH$3&lt;0,0,N(INDEX('CURVA PREVISION'!$A$1:$KZ$3000,$C31,10+3*MIN(BH$3,$D$2-1)))))</f>
        <v/>
      </c>
      <c r="BI31" s="121">
        <f>IF(OR($C31="",$B$2="",$D$2=0),0,IF(BI$3&lt;0,0,N(INDEX('CURVA PREVISION'!$A$1:$KZ$3000,$C31,10+3*MIN(BI$3,$D$2-1)))))</f>
        <v/>
      </c>
      <c r="BJ31" s="121">
        <f>IF(OR($C31="",$B$2="",$D$2=0),0,IF(BJ$3&lt;0,0,N(INDEX('CURVA PREVISION'!$A$1:$KZ$3000,$C31,10+3*MIN(BJ$3,$D$2-1)))))</f>
        <v/>
      </c>
      <c r="BK31" s="121">
        <f>IF(OR($C31="",$B$2="",$D$2=0),0,IF(BK$3&lt;0,0,N(INDEX('CURVA PREVISION'!$A$1:$KZ$3000,$C31,10+3*MIN(BK$3,$D$2-1)))))</f>
        <v/>
      </c>
      <c r="BL31" s="121">
        <f>IF(OR($C31="",$B$2="",$D$2=0),0,IF(BL$3&lt;0,0,N(INDEX('CURVA PREVISION'!$A$1:$KZ$3000,$C31,10+3*MIN(BL$3,$D$2-1)))))</f>
        <v/>
      </c>
      <c r="BM31" s="121">
        <f>IF(OR($C31="",$B$2="",$D$2=0),0,IF(BM$3&lt;0,0,N(INDEX('CURVA PREVISION'!$A$1:$KZ$3000,$C31,10+3*MIN(BM$3,$D$2-1)))))</f>
        <v/>
      </c>
      <c r="BN31" s="121">
        <f>IF(OR($C31="",$B$2="",$D$2=0),0,IF(BN$3&lt;0,0,N(INDEX('CURVA PREVISION'!$A$1:$KZ$3000,$C31,10+3*MIN(BN$3,$D$2-1)))))</f>
        <v/>
      </c>
      <c r="BO31" s="121">
        <f>IF(OR($C31="",$B$2="",$D$2=0),0,IF(BO$3&lt;0,0,N(INDEX('CURVA PREVISION'!$A$1:$KZ$3000,$C31,10+3*MIN(BO$3,$D$2-1)))))</f>
        <v/>
      </c>
      <c r="BP31" s="121">
        <f>IF(OR($C31="",$B$2="",$D$2=0),0,IF(BP$3&lt;0,0,N(INDEX('CURVA PREVISION'!$A$1:$KZ$3000,$C31,10+3*MIN(BP$3,$D$2-1)))))</f>
        <v/>
      </c>
      <c r="BQ31" s="121">
        <f>IF(OR($C31="",$B$2="",$D$2=0),0,IF(BQ$3&lt;0,0,N(INDEX('CURVA PREVISION'!$A$1:$KZ$3000,$C31,10+3*MIN(BQ$3,$D$2-1)))))</f>
        <v/>
      </c>
      <c r="BR31" s="121">
        <f>IF(OR($C31="",$B$2="",$D$2=0),0,IF(BR$3&lt;0,0,N(INDEX('CURVA PREVISION'!$A$1:$KZ$3000,$C31,10+3*MIN(BR$3,$D$2-1)))))</f>
        <v/>
      </c>
      <c r="BS31" s="121">
        <f>IF(OR($C31="",$B$2="",$D$2=0),0,IF(BS$3&lt;0,0,N(INDEX('CURVA PREVISION'!$A$1:$KZ$3000,$C31,10+3*MIN(BS$3,$D$2-1)))))</f>
        <v/>
      </c>
      <c r="BT31" s="121">
        <f>IF(OR($C31="",$B$2="",$D$2=0),0,IF(BT$3&lt;0,0,N(INDEX('CURVA PREVISION'!$A$1:$KZ$3000,$C31,10+3*MIN(BT$3,$D$2-1)))))</f>
        <v/>
      </c>
      <c r="BU31" s="121">
        <f>IF(OR($C31="",$B$2="",$D$2=0),0,IF(BU$3&lt;0,0,N(INDEX('CURVA PREVISION'!$A$1:$KZ$3000,$C31,10+3*MIN(BU$3,$D$2-1)))))</f>
        <v/>
      </c>
      <c r="BV31" s="121">
        <f>IF(OR($C31="",$B$2="",$D$2=0),0,IF(BV$3&lt;0,0,N(INDEX('CURVA PREVISION'!$A$1:$KZ$3000,$C31,10+3*MIN(BV$3,$D$2-1)))))</f>
        <v/>
      </c>
      <c r="BW31" s="121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8">
        <f>IFERROR(MATCH(A32,'CURVA PREVISION'!$B$1:$B$3000,0),"")</f>
        <v/>
      </c>
      <c r="D32" s="121">
        <f>IF(OR($C32="",$B$2="",$D$2=0),0,IF(D$3&lt;0,0,N(INDEX('CURVA PREVISION'!$A$1:$KZ$3000,$C32,10+3*MIN(D$3,$D$2-1)))))</f>
        <v/>
      </c>
      <c r="E32" s="121">
        <f>IF(OR($C32="",$B$2="",$D$2=0),0,IF(E$3&lt;0,0,N(INDEX('CURVA PREVISION'!$A$1:$KZ$3000,$C32,10+3*MIN(E$3,$D$2-1)))))</f>
        <v/>
      </c>
      <c r="F32" s="121">
        <f>IF(OR($C32="",$B$2="",$D$2=0),0,IF(F$3&lt;0,0,N(INDEX('CURVA PREVISION'!$A$1:$KZ$3000,$C32,10+3*MIN(F$3,$D$2-1)))))</f>
        <v/>
      </c>
      <c r="G32" s="121">
        <f>IF(OR($C32="",$B$2="",$D$2=0),0,IF(G$3&lt;0,0,N(INDEX('CURVA PREVISION'!$A$1:$KZ$3000,$C32,10+3*MIN(G$3,$D$2-1)))))</f>
        <v/>
      </c>
      <c r="H32" s="121">
        <f>IF(OR($C32="",$B$2="",$D$2=0),0,IF(H$3&lt;0,0,N(INDEX('CURVA PREVISION'!$A$1:$KZ$3000,$C32,10+3*MIN(H$3,$D$2-1)))))</f>
        <v/>
      </c>
      <c r="I32" s="121">
        <f>IF(OR($C32="",$B$2="",$D$2=0),0,IF(I$3&lt;0,0,N(INDEX('CURVA PREVISION'!$A$1:$KZ$3000,$C32,10+3*MIN(I$3,$D$2-1)))))</f>
        <v/>
      </c>
      <c r="J32" s="121">
        <f>IF(OR($C32="",$B$2="",$D$2=0),0,IF(J$3&lt;0,0,N(INDEX('CURVA PREVISION'!$A$1:$KZ$3000,$C32,10+3*MIN(J$3,$D$2-1)))))</f>
        <v/>
      </c>
      <c r="K32" s="121">
        <f>IF(OR($C32="",$B$2="",$D$2=0),0,IF(K$3&lt;0,0,N(INDEX('CURVA PREVISION'!$A$1:$KZ$3000,$C32,10+3*MIN(K$3,$D$2-1)))))</f>
        <v/>
      </c>
      <c r="L32" s="121">
        <f>IF(OR($C32="",$B$2="",$D$2=0),0,IF(L$3&lt;0,0,N(INDEX('CURVA PREVISION'!$A$1:$KZ$3000,$C32,10+3*MIN(L$3,$D$2-1)))))</f>
        <v/>
      </c>
      <c r="M32" s="121">
        <f>IF(OR($C32="",$B$2="",$D$2=0),0,IF(M$3&lt;0,0,N(INDEX('CURVA PREVISION'!$A$1:$KZ$3000,$C32,10+3*MIN(M$3,$D$2-1)))))</f>
        <v/>
      </c>
      <c r="N32" s="121">
        <f>IF(OR($C32="",$B$2="",$D$2=0),0,IF(N$3&lt;0,0,N(INDEX('CURVA PREVISION'!$A$1:$KZ$3000,$C32,10+3*MIN(N$3,$D$2-1)))))</f>
        <v/>
      </c>
      <c r="O32" s="121">
        <f>IF(OR($C32="",$B$2="",$D$2=0),0,IF(O$3&lt;0,0,N(INDEX('CURVA PREVISION'!$A$1:$KZ$3000,$C32,10+3*MIN(O$3,$D$2-1)))))</f>
        <v/>
      </c>
      <c r="P32" s="121">
        <f>IF(OR($C32="",$B$2="",$D$2=0),0,IF(P$3&lt;0,0,N(INDEX('CURVA PREVISION'!$A$1:$KZ$3000,$C32,10+3*MIN(P$3,$D$2-1)))))</f>
        <v/>
      </c>
      <c r="Q32" s="121">
        <f>IF(OR($C32="",$B$2="",$D$2=0),0,IF(Q$3&lt;0,0,N(INDEX('CURVA PREVISION'!$A$1:$KZ$3000,$C32,10+3*MIN(Q$3,$D$2-1)))))</f>
        <v/>
      </c>
      <c r="R32" s="121">
        <f>IF(OR($C32="",$B$2="",$D$2=0),0,IF(R$3&lt;0,0,N(INDEX('CURVA PREVISION'!$A$1:$KZ$3000,$C32,10+3*MIN(R$3,$D$2-1)))))</f>
        <v/>
      </c>
      <c r="S32" s="121">
        <f>IF(OR($C32="",$B$2="",$D$2=0),0,IF(S$3&lt;0,0,N(INDEX('CURVA PREVISION'!$A$1:$KZ$3000,$C32,10+3*MIN(S$3,$D$2-1)))))</f>
        <v/>
      </c>
      <c r="T32" s="121">
        <f>IF(OR($C32="",$B$2="",$D$2=0),0,IF(T$3&lt;0,0,N(INDEX('CURVA PREVISION'!$A$1:$KZ$3000,$C32,10+3*MIN(T$3,$D$2-1)))))</f>
        <v/>
      </c>
      <c r="U32" s="121">
        <f>IF(OR($C32="",$B$2="",$D$2=0),0,IF(U$3&lt;0,0,N(INDEX('CURVA PREVISION'!$A$1:$KZ$3000,$C32,10+3*MIN(U$3,$D$2-1)))))</f>
        <v/>
      </c>
      <c r="V32" s="121">
        <f>IF(OR($C32="",$B$2="",$D$2=0),0,IF(V$3&lt;0,0,N(INDEX('CURVA PREVISION'!$A$1:$KZ$3000,$C32,10+3*MIN(V$3,$D$2-1)))))</f>
        <v/>
      </c>
      <c r="W32" s="121">
        <f>IF(OR($C32="",$B$2="",$D$2=0),0,IF(W$3&lt;0,0,N(INDEX('CURVA PREVISION'!$A$1:$KZ$3000,$C32,10+3*MIN(W$3,$D$2-1)))))</f>
        <v/>
      </c>
      <c r="X32" s="121">
        <f>IF(OR($C32="",$B$2="",$D$2=0),0,IF(X$3&lt;0,0,N(INDEX('CURVA PREVISION'!$A$1:$KZ$3000,$C32,10+3*MIN(X$3,$D$2-1)))))</f>
        <v/>
      </c>
      <c r="Y32" s="121">
        <f>IF(OR($C32="",$B$2="",$D$2=0),0,IF(Y$3&lt;0,0,N(INDEX('CURVA PREVISION'!$A$1:$KZ$3000,$C32,10+3*MIN(Y$3,$D$2-1)))))</f>
        <v/>
      </c>
      <c r="Z32" s="121">
        <f>IF(OR($C32="",$B$2="",$D$2=0),0,IF(Z$3&lt;0,0,N(INDEX('CURVA PREVISION'!$A$1:$KZ$3000,$C32,10+3*MIN(Z$3,$D$2-1)))))</f>
        <v/>
      </c>
      <c r="AA32" s="121">
        <f>IF(OR($C32="",$B$2="",$D$2=0),0,IF(AA$3&lt;0,0,N(INDEX('CURVA PREVISION'!$A$1:$KZ$3000,$C32,10+3*MIN(AA$3,$D$2-1)))))</f>
        <v/>
      </c>
      <c r="AB32" s="121">
        <f>IF(OR($C32="",$B$2="",$D$2=0),0,IF(AB$3&lt;0,0,N(INDEX('CURVA PREVISION'!$A$1:$KZ$3000,$C32,10+3*MIN(AB$3,$D$2-1)))))</f>
        <v/>
      </c>
      <c r="AC32" s="121">
        <f>IF(OR($C32="",$B$2="",$D$2=0),0,IF(AC$3&lt;0,0,N(INDEX('CURVA PREVISION'!$A$1:$KZ$3000,$C32,10+3*MIN(AC$3,$D$2-1)))))</f>
        <v/>
      </c>
      <c r="AD32" s="121">
        <f>IF(OR($C32="",$B$2="",$D$2=0),0,IF(AD$3&lt;0,0,N(INDEX('CURVA PREVISION'!$A$1:$KZ$3000,$C32,10+3*MIN(AD$3,$D$2-1)))))</f>
        <v/>
      </c>
      <c r="AE32" s="121">
        <f>IF(OR($C32="",$B$2="",$D$2=0),0,IF(AE$3&lt;0,0,N(INDEX('CURVA PREVISION'!$A$1:$KZ$3000,$C32,10+3*MIN(AE$3,$D$2-1)))))</f>
        <v/>
      </c>
      <c r="AF32" s="121">
        <f>IF(OR($C32="",$B$2="",$D$2=0),0,IF(AF$3&lt;0,0,N(INDEX('CURVA PREVISION'!$A$1:$KZ$3000,$C32,10+3*MIN(AF$3,$D$2-1)))))</f>
        <v/>
      </c>
      <c r="AG32" s="121">
        <f>IF(OR($C32="",$B$2="",$D$2=0),0,IF(AG$3&lt;0,0,N(INDEX('CURVA PREVISION'!$A$1:$KZ$3000,$C32,10+3*MIN(AG$3,$D$2-1)))))</f>
        <v/>
      </c>
      <c r="AH32" s="121">
        <f>IF(OR($C32="",$B$2="",$D$2=0),0,IF(AH$3&lt;0,0,N(INDEX('CURVA PREVISION'!$A$1:$KZ$3000,$C32,10+3*MIN(AH$3,$D$2-1)))))</f>
        <v/>
      </c>
      <c r="AI32" s="121">
        <f>IF(OR($C32="",$B$2="",$D$2=0),0,IF(AI$3&lt;0,0,N(INDEX('CURVA PREVISION'!$A$1:$KZ$3000,$C32,10+3*MIN(AI$3,$D$2-1)))))</f>
        <v/>
      </c>
      <c r="AJ32" s="121">
        <f>IF(OR($C32="",$B$2="",$D$2=0),0,IF(AJ$3&lt;0,0,N(INDEX('CURVA PREVISION'!$A$1:$KZ$3000,$C32,10+3*MIN(AJ$3,$D$2-1)))))</f>
        <v/>
      </c>
      <c r="AK32" s="121">
        <f>IF(OR($C32="",$B$2="",$D$2=0),0,IF(AK$3&lt;0,0,N(INDEX('CURVA PREVISION'!$A$1:$KZ$3000,$C32,10+3*MIN(AK$3,$D$2-1)))))</f>
        <v/>
      </c>
      <c r="AL32" s="121">
        <f>IF(OR($C32="",$B$2="",$D$2=0),0,IF(AL$3&lt;0,0,N(INDEX('CURVA PREVISION'!$A$1:$KZ$3000,$C32,10+3*MIN(AL$3,$D$2-1)))))</f>
        <v/>
      </c>
      <c r="AM32" s="121">
        <f>IF(OR($C32="",$B$2="",$D$2=0),0,IF(AM$3&lt;0,0,N(INDEX('CURVA PREVISION'!$A$1:$KZ$3000,$C32,10+3*MIN(AM$3,$D$2-1)))))</f>
        <v/>
      </c>
      <c r="AN32" s="121">
        <f>IF(OR($C32="",$B$2="",$D$2=0),0,IF(AN$3&lt;0,0,N(INDEX('CURVA PREVISION'!$A$1:$KZ$3000,$C32,10+3*MIN(AN$3,$D$2-1)))))</f>
        <v/>
      </c>
      <c r="AO32" s="121">
        <f>IF(OR($C32="",$B$2="",$D$2=0),0,IF(AO$3&lt;0,0,N(INDEX('CURVA PREVISION'!$A$1:$KZ$3000,$C32,10+3*MIN(AO$3,$D$2-1)))))</f>
        <v/>
      </c>
      <c r="AP32" s="121">
        <f>IF(OR($C32="",$B$2="",$D$2=0),0,IF(AP$3&lt;0,0,N(INDEX('CURVA PREVISION'!$A$1:$KZ$3000,$C32,10+3*MIN(AP$3,$D$2-1)))))</f>
        <v/>
      </c>
      <c r="AQ32" s="121">
        <f>IF(OR($C32="",$B$2="",$D$2=0),0,IF(AQ$3&lt;0,0,N(INDEX('CURVA PREVISION'!$A$1:$KZ$3000,$C32,10+3*MIN(AQ$3,$D$2-1)))))</f>
        <v/>
      </c>
      <c r="AR32" s="121">
        <f>IF(OR($C32="",$B$2="",$D$2=0),0,IF(AR$3&lt;0,0,N(INDEX('CURVA PREVISION'!$A$1:$KZ$3000,$C32,10+3*MIN(AR$3,$D$2-1)))))</f>
        <v/>
      </c>
      <c r="AS32" s="121">
        <f>IF(OR($C32="",$B$2="",$D$2=0),0,IF(AS$3&lt;0,0,N(INDEX('CURVA PREVISION'!$A$1:$KZ$3000,$C32,10+3*MIN(AS$3,$D$2-1)))))</f>
        <v/>
      </c>
      <c r="AT32" s="121">
        <f>IF(OR($C32="",$B$2="",$D$2=0),0,IF(AT$3&lt;0,0,N(INDEX('CURVA PREVISION'!$A$1:$KZ$3000,$C32,10+3*MIN(AT$3,$D$2-1)))))</f>
        <v/>
      </c>
      <c r="AU32" s="121">
        <f>IF(OR($C32="",$B$2="",$D$2=0),0,IF(AU$3&lt;0,0,N(INDEX('CURVA PREVISION'!$A$1:$KZ$3000,$C32,10+3*MIN(AU$3,$D$2-1)))))</f>
        <v/>
      </c>
      <c r="AV32" s="121">
        <f>IF(OR($C32="",$B$2="",$D$2=0),0,IF(AV$3&lt;0,0,N(INDEX('CURVA PREVISION'!$A$1:$KZ$3000,$C32,10+3*MIN(AV$3,$D$2-1)))))</f>
        <v/>
      </c>
      <c r="AW32" s="121">
        <f>IF(OR($C32="",$B$2="",$D$2=0),0,IF(AW$3&lt;0,0,N(INDEX('CURVA PREVISION'!$A$1:$KZ$3000,$C32,10+3*MIN(AW$3,$D$2-1)))))</f>
        <v/>
      </c>
      <c r="AX32" s="121">
        <f>IF(OR($C32="",$B$2="",$D$2=0),0,IF(AX$3&lt;0,0,N(INDEX('CURVA PREVISION'!$A$1:$KZ$3000,$C32,10+3*MIN(AX$3,$D$2-1)))))</f>
        <v/>
      </c>
      <c r="AY32" s="121">
        <f>IF(OR($C32="",$B$2="",$D$2=0),0,IF(AY$3&lt;0,0,N(INDEX('CURVA PREVISION'!$A$1:$KZ$3000,$C32,10+3*MIN(AY$3,$D$2-1)))))</f>
        <v/>
      </c>
      <c r="AZ32" s="121">
        <f>IF(OR($C32="",$B$2="",$D$2=0),0,IF(AZ$3&lt;0,0,N(INDEX('CURVA PREVISION'!$A$1:$KZ$3000,$C32,10+3*MIN(AZ$3,$D$2-1)))))</f>
        <v/>
      </c>
      <c r="BA32" s="121">
        <f>IF(OR($C32="",$B$2="",$D$2=0),0,IF(BA$3&lt;0,0,N(INDEX('CURVA PREVISION'!$A$1:$KZ$3000,$C32,10+3*MIN(BA$3,$D$2-1)))))</f>
        <v/>
      </c>
      <c r="BB32" s="121">
        <f>IF(OR($C32="",$B$2="",$D$2=0),0,IF(BB$3&lt;0,0,N(INDEX('CURVA PREVISION'!$A$1:$KZ$3000,$C32,10+3*MIN(BB$3,$D$2-1)))))</f>
        <v/>
      </c>
      <c r="BC32" s="121">
        <f>IF(OR($C32="",$B$2="",$D$2=0),0,IF(BC$3&lt;0,0,N(INDEX('CURVA PREVISION'!$A$1:$KZ$3000,$C32,10+3*MIN(BC$3,$D$2-1)))))</f>
        <v/>
      </c>
      <c r="BD32" s="121">
        <f>IF(OR($C32="",$B$2="",$D$2=0),0,IF(BD$3&lt;0,0,N(INDEX('CURVA PREVISION'!$A$1:$KZ$3000,$C32,10+3*MIN(BD$3,$D$2-1)))))</f>
        <v/>
      </c>
      <c r="BE32" s="121">
        <f>IF(OR($C32="",$B$2="",$D$2=0),0,IF(BE$3&lt;0,0,N(INDEX('CURVA PREVISION'!$A$1:$KZ$3000,$C32,10+3*MIN(BE$3,$D$2-1)))))</f>
        <v/>
      </c>
      <c r="BF32" s="121">
        <f>IF(OR($C32="",$B$2="",$D$2=0),0,IF(BF$3&lt;0,0,N(INDEX('CURVA PREVISION'!$A$1:$KZ$3000,$C32,10+3*MIN(BF$3,$D$2-1)))))</f>
        <v/>
      </c>
      <c r="BG32" s="121">
        <f>IF(OR($C32="",$B$2="",$D$2=0),0,IF(BG$3&lt;0,0,N(INDEX('CURVA PREVISION'!$A$1:$KZ$3000,$C32,10+3*MIN(BG$3,$D$2-1)))))</f>
        <v/>
      </c>
      <c r="BH32" s="121">
        <f>IF(OR($C32="",$B$2="",$D$2=0),0,IF(BH$3&lt;0,0,N(INDEX('CURVA PREVISION'!$A$1:$KZ$3000,$C32,10+3*MIN(BH$3,$D$2-1)))))</f>
        <v/>
      </c>
      <c r="BI32" s="121">
        <f>IF(OR($C32="",$B$2="",$D$2=0),0,IF(BI$3&lt;0,0,N(INDEX('CURVA PREVISION'!$A$1:$KZ$3000,$C32,10+3*MIN(BI$3,$D$2-1)))))</f>
        <v/>
      </c>
      <c r="BJ32" s="121">
        <f>IF(OR($C32="",$B$2="",$D$2=0),0,IF(BJ$3&lt;0,0,N(INDEX('CURVA PREVISION'!$A$1:$KZ$3000,$C32,10+3*MIN(BJ$3,$D$2-1)))))</f>
        <v/>
      </c>
      <c r="BK32" s="121">
        <f>IF(OR($C32="",$B$2="",$D$2=0),0,IF(BK$3&lt;0,0,N(INDEX('CURVA PREVISION'!$A$1:$KZ$3000,$C32,10+3*MIN(BK$3,$D$2-1)))))</f>
        <v/>
      </c>
      <c r="BL32" s="121">
        <f>IF(OR($C32="",$B$2="",$D$2=0),0,IF(BL$3&lt;0,0,N(INDEX('CURVA PREVISION'!$A$1:$KZ$3000,$C32,10+3*MIN(BL$3,$D$2-1)))))</f>
        <v/>
      </c>
      <c r="BM32" s="121">
        <f>IF(OR($C32="",$B$2="",$D$2=0),0,IF(BM$3&lt;0,0,N(INDEX('CURVA PREVISION'!$A$1:$KZ$3000,$C32,10+3*MIN(BM$3,$D$2-1)))))</f>
        <v/>
      </c>
      <c r="BN32" s="121">
        <f>IF(OR($C32="",$B$2="",$D$2=0),0,IF(BN$3&lt;0,0,N(INDEX('CURVA PREVISION'!$A$1:$KZ$3000,$C32,10+3*MIN(BN$3,$D$2-1)))))</f>
        <v/>
      </c>
      <c r="BO32" s="121">
        <f>IF(OR($C32="",$B$2="",$D$2=0),0,IF(BO$3&lt;0,0,N(INDEX('CURVA PREVISION'!$A$1:$KZ$3000,$C32,10+3*MIN(BO$3,$D$2-1)))))</f>
        <v/>
      </c>
      <c r="BP32" s="121">
        <f>IF(OR($C32="",$B$2="",$D$2=0),0,IF(BP$3&lt;0,0,N(INDEX('CURVA PREVISION'!$A$1:$KZ$3000,$C32,10+3*MIN(BP$3,$D$2-1)))))</f>
        <v/>
      </c>
      <c r="BQ32" s="121">
        <f>IF(OR($C32="",$B$2="",$D$2=0),0,IF(BQ$3&lt;0,0,N(INDEX('CURVA PREVISION'!$A$1:$KZ$3000,$C32,10+3*MIN(BQ$3,$D$2-1)))))</f>
        <v/>
      </c>
      <c r="BR32" s="121">
        <f>IF(OR($C32="",$B$2="",$D$2=0),0,IF(BR$3&lt;0,0,N(INDEX('CURVA PREVISION'!$A$1:$KZ$3000,$C32,10+3*MIN(BR$3,$D$2-1)))))</f>
        <v/>
      </c>
      <c r="BS32" s="121">
        <f>IF(OR($C32="",$B$2="",$D$2=0),0,IF(BS$3&lt;0,0,N(INDEX('CURVA PREVISION'!$A$1:$KZ$3000,$C32,10+3*MIN(BS$3,$D$2-1)))))</f>
        <v/>
      </c>
      <c r="BT32" s="121">
        <f>IF(OR($C32="",$B$2="",$D$2=0),0,IF(BT$3&lt;0,0,N(INDEX('CURVA PREVISION'!$A$1:$KZ$3000,$C32,10+3*MIN(BT$3,$D$2-1)))))</f>
        <v/>
      </c>
      <c r="BU32" s="121">
        <f>IF(OR($C32="",$B$2="",$D$2=0),0,IF(BU$3&lt;0,0,N(INDEX('CURVA PREVISION'!$A$1:$KZ$3000,$C32,10+3*MIN(BU$3,$D$2-1)))))</f>
        <v/>
      </c>
      <c r="BV32" s="121">
        <f>IF(OR($C32="",$B$2="",$D$2=0),0,IF(BV$3&lt;0,0,N(INDEX('CURVA PREVISION'!$A$1:$KZ$3000,$C32,10+3*MIN(BV$3,$D$2-1)))))</f>
        <v/>
      </c>
      <c r="BW32" s="121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8">
        <f>IFERROR(MATCH(A33,'CURVA PREVISION'!$B$1:$B$3000,0),"")</f>
        <v/>
      </c>
      <c r="D33" s="121">
        <f>IF(OR($C33="",$B$2="",$D$2=0),0,IF(D$3&lt;0,0,N(INDEX('CURVA PREVISION'!$A$1:$KZ$3000,$C33,10+3*MIN(D$3,$D$2-1)))))</f>
        <v/>
      </c>
      <c r="E33" s="121">
        <f>IF(OR($C33="",$B$2="",$D$2=0),0,IF(E$3&lt;0,0,N(INDEX('CURVA PREVISION'!$A$1:$KZ$3000,$C33,10+3*MIN(E$3,$D$2-1)))))</f>
        <v/>
      </c>
      <c r="F33" s="121">
        <f>IF(OR($C33="",$B$2="",$D$2=0),0,IF(F$3&lt;0,0,N(INDEX('CURVA PREVISION'!$A$1:$KZ$3000,$C33,10+3*MIN(F$3,$D$2-1)))))</f>
        <v/>
      </c>
      <c r="G33" s="121">
        <f>IF(OR($C33="",$B$2="",$D$2=0),0,IF(G$3&lt;0,0,N(INDEX('CURVA PREVISION'!$A$1:$KZ$3000,$C33,10+3*MIN(G$3,$D$2-1)))))</f>
        <v/>
      </c>
      <c r="H33" s="121">
        <f>IF(OR($C33="",$B$2="",$D$2=0),0,IF(H$3&lt;0,0,N(INDEX('CURVA PREVISION'!$A$1:$KZ$3000,$C33,10+3*MIN(H$3,$D$2-1)))))</f>
        <v/>
      </c>
      <c r="I33" s="121">
        <f>IF(OR($C33="",$B$2="",$D$2=0),0,IF(I$3&lt;0,0,N(INDEX('CURVA PREVISION'!$A$1:$KZ$3000,$C33,10+3*MIN(I$3,$D$2-1)))))</f>
        <v/>
      </c>
      <c r="J33" s="121">
        <f>IF(OR($C33="",$B$2="",$D$2=0),0,IF(J$3&lt;0,0,N(INDEX('CURVA PREVISION'!$A$1:$KZ$3000,$C33,10+3*MIN(J$3,$D$2-1)))))</f>
        <v/>
      </c>
      <c r="K33" s="121">
        <f>IF(OR($C33="",$B$2="",$D$2=0),0,IF(K$3&lt;0,0,N(INDEX('CURVA PREVISION'!$A$1:$KZ$3000,$C33,10+3*MIN(K$3,$D$2-1)))))</f>
        <v/>
      </c>
      <c r="L33" s="121">
        <f>IF(OR($C33="",$B$2="",$D$2=0),0,IF(L$3&lt;0,0,N(INDEX('CURVA PREVISION'!$A$1:$KZ$3000,$C33,10+3*MIN(L$3,$D$2-1)))))</f>
        <v/>
      </c>
      <c r="M33" s="121">
        <f>IF(OR($C33="",$B$2="",$D$2=0),0,IF(M$3&lt;0,0,N(INDEX('CURVA PREVISION'!$A$1:$KZ$3000,$C33,10+3*MIN(M$3,$D$2-1)))))</f>
        <v/>
      </c>
      <c r="N33" s="121">
        <f>IF(OR($C33="",$B$2="",$D$2=0),0,IF(N$3&lt;0,0,N(INDEX('CURVA PREVISION'!$A$1:$KZ$3000,$C33,10+3*MIN(N$3,$D$2-1)))))</f>
        <v/>
      </c>
      <c r="O33" s="121">
        <f>IF(OR($C33="",$B$2="",$D$2=0),0,IF(O$3&lt;0,0,N(INDEX('CURVA PREVISION'!$A$1:$KZ$3000,$C33,10+3*MIN(O$3,$D$2-1)))))</f>
        <v/>
      </c>
      <c r="P33" s="121">
        <f>IF(OR($C33="",$B$2="",$D$2=0),0,IF(P$3&lt;0,0,N(INDEX('CURVA PREVISION'!$A$1:$KZ$3000,$C33,10+3*MIN(P$3,$D$2-1)))))</f>
        <v/>
      </c>
      <c r="Q33" s="121">
        <f>IF(OR($C33="",$B$2="",$D$2=0),0,IF(Q$3&lt;0,0,N(INDEX('CURVA PREVISION'!$A$1:$KZ$3000,$C33,10+3*MIN(Q$3,$D$2-1)))))</f>
        <v/>
      </c>
      <c r="R33" s="121">
        <f>IF(OR($C33="",$B$2="",$D$2=0),0,IF(R$3&lt;0,0,N(INDEX('CURVA PREVISION'!$A$1:$KZ$3000,$C33,10+3*MIN(R$3,$D$2-1)))))</f>
        <v/>
      </c>
      <c r="S33" s="121">
        <f>IF(OR($C33="",$B$2="",$D$2=0),0,IF(S$3&lt;0,0,N(INDEX('CURVA PREVISION'!$A$1:$KZ$3000,$C33,10+3*MIN(S$3,$D$2-1)))))</f>
        <v/>
      </c>
      <c r="T33" s="121">
        <f>IF(OR($C33="",$B$2="",$D$2=0),0,IF(T$3&lt;0,0,N(INDEX('CURVA PREVISION'!$A$1:$KZ$3000,$C33,10+3*MIN(T$3,$D$2-1)))))</f>
        <v/>
      </c>
      <c r="U33" s="121">
        <f>IF(OR($C33="",$B$2="",$D$2=0),0,IF(U$3&lt;0,0,N(INDEX('CURVA PREVISION'!$A$1:$KZ$3000,$C33,10+3*MIN(U$3,$D$2-1)))))</f>
        <v/>
      </c>
      <c r="V33" s="121">
        <f>IF(OR($C33="",$B$2="",$D$2=0),0,IF(V$3&lt;0,0,N(INDEX('CURVA PREVISION'!$A$1:$KZ$3000,$C33,10+3*MIN(V$3,$D$2-1)))))</f>
        <v/>
      </c>
      <c r="W33" s="121">
        <f>IF(OR($C33="",$B$2="",$D$2=0),0,IF(W$3&lt;0,0,N(INDEX('CURVA PREVISION'!$A$1:$KZ$3000,$C33,10+3*MIN(W$3,$D$2-1)))))</f>
        <v/>
      </c>
      <c r="X33" s="121">
        <f>IF(OR($C33="",$B$2="",$D$2=0),0,IF(X$3&lt;0,0,N(INDEX('CURVA PREVISION'!$A$1:$KZ$3000,$C33,10+3*MIN(X$3,$D$2-1)))))</f>
        <v/>
      </c>
      <c r="Y33" s="121">
        <f>IF(OR($C33="",$B$2="",$D$2=0),0,IF(Y$3&lt;0,0,N(INDEX('CURVA PREVISION'!$A$1:$KZ$3000,$C33,10+3*MIN(Y$3,$D$2-1)))))</f>
        <v/>
      </c>
      <c r="Z33" s="121">
        <f>IF(OR($C33="",$B$2="",$D$2=0),0,IF(Z$3&lt;0,0,N(INDEX('CURVA PREVISION'!$A$1:$KZ$3000,$C33,10+3*MIN(Z$3,$D$2-1)))))</f>
        <v/>
      </c>
      <c r="AA33" s="121">
        <f>IF(OR($C33="",$B$2="",$D$2=0),0,IF(AA$3&lt;0,0,N(INDEX('CURVA PREVISION'!$A$1:$KZ$3000,$C33,10+3*MIN(AA$3,$D$2-1)))))</f>
        <v/>
      </c>
      <c r="AB33" s="121">
        <f>IF(OR($C33="",$B$2="",$D$2=0),0,IF(AB$3&lt;0,0,N(INDEX('CURVA PREVISION'!$A$1:$KZ$3000,$C33,10+3*MIN(AB$3,$D$2-1)))))</f>
        <v/>
      </c>
      <c r="AC33" s="121">
        <f>IF(OR($C33="",$B$2="",$D$2=0),0,IF(AC$3&lt;0,0,N(INDEX('CURVA PREVISION'!$A$1:$KZ$3000,$C33,10+3*MIN(AC$3,$D$2-1)))))</f>
        <v/>
      </c>
      <c r="AD33" s="121">
        <f>IF(OR($C33="",$B$2="",$D$2=0),0,IF(AD$3&lt;0,0,N(INDEX('CURVA PREVISION'!$A$1:$KZ$3000,$C33,10+3*MIN(AD$3,$D$2-1)))))</f>
        <v/>
      </c>
      <c r="AE33" s="121">
        <f>IF(OR($C33="",$B$2="",$D$2=0),0,IF(AE$3&lt;0,0,N(INDEX('CURVA PREVISION'!$A$1:$KZ$3000,$C33,10+3*MIN(AE$3,$D$2-1)))))</f>
        <v/>
      </c>
      <c r="AF33" s="121">
        <f>IF(OR($C33="",$B$2="",$D$2=0),0,IF(AF$3&lt;0,0,N(INDEX('CURVA PREVISION'!$A$1:$KZ$3000,$C33,10+3*MIN(AF$3,$D$2-1)))))</f>
        <v/>
      </c>
      <c r="AG33" s="121">
        <f>IF(OR($C33="",$B$2="",$D$2=0),0,IF(AG$3&lt;0,0,N(INDEX('CURVA PREVISION'!$A$1:$KZ$3000,$C33,10+3*MIN(AG$3,$D$2-1)))))</f>
        <v/>
      </c>
      <c r="AH33" s="121">
        <f>IF(OR($C33="",$B$2="",$D$2=0),0,IF(AH$3&lt;0,0,N(INDEX('CURVA PREVISION'!$A$1:$KZ$3000,$C33,10+3*MIN(AH$3,$D$2-1)))))</f>
        <v/>
      </c>
      <c r="AI33" s="121">
        <f>IF(OR($C33="",$B$2="",$D$2=0),0,IF(AI$3&lt;0,0,N(INDEX('CURVA PREVISION'!$A$1:$KZ$3000,$C33,10+3*MIN(AI$3,$D$2-1)))))</f>
        <v/>
      </c>
      <c r="AJ33" s="121">
        <f>IF(OR($C33="",$B$2="",$D$2=0),0,IF(AJ$3&lt;0,0,N(INDEX('CURVA PREVISION'!$A$1:$KZ$3000,$C33,10+3*MIN(AJ$3,$D$2-1)))))</f>
        <v/>
      </c>
      <c r="AK33" s="121">
        <f>IF(OR($C33="",$B$2="",$D$2=0),0,IF(AK$3&lt;0,0,N(INDEX('CURVA PREVISION'!$A$1:$KZ$3000,$C33,10+3*MIN(AK$3,$D$2-1)))))</f>
        <v/>
      </c>
      <c r="AL33" s="121">
        <f>IF(OR($C33="",$B$2="",$D$2=0),0,IF(AL$3&lt;0,0,N(INDEX('CURVA PREVISION'!$A$1:$KZ$3000,$C33,10+3*MIN(AL$3,$D$2-1)))))</f>
        <v/>
      </c>
      <c r="AM33" s="121">
        <f>IF(OR($C33="",$B$2="",$D$2=0),0,IF(AM$3&lt;0,0,N(INDEX('CURVA PREVISION'!$A$1:$KZ$3000,$C33,10+3*MIN(AM$3,$D$2-1)))))</f>
        <v/>
      </c>
      <c r="AN33" s="121">
        <f>IF(OR($C33="",$B$2="",$D$2=0),0,IF(AN$3&lt;0,0,N(INDEX('CURVA PREVISION'!$A$1:$KZ$3000,$C33,10+3*MIN(AN$3,$D$2-1)))))</f>
        <v/>
      </c>
      <c r="AO33" s="121">
        <f>IF(OR($C33="",$B$2="",$D$2=0),0,IF(AO$3&lt;0,0,N(INDEX('CURVA PREVISION'!$A$1:$KZ$3000,$C33,10+3*MIN(AO$3,$D$2-1)))))</f>
        <v/>
      </c>
      <c r="AP33" s="121">
        <f>IF(OR($C33="",$B$2="",$D$2=0),0,IF(AP$3&lt;0,0,N(INDEX('CURVA PREVISION'!$A$1:$KZ$3000,$C33,10+3*MIN(AP$3,$D$2-1)))))</f>
        <v/>
      </c>
      <c r="AQ33" s="121">
        <f>IF(OR($C33="",$B$2="",$D$2=0),0,IF(AQ$3&lt;0,0,N(INDEX('CURVA PREVISION'!$A$1:$KZ$3000,$C33,10+3*MIN(AQ$3,$D$2-1)))))</f>
        <v/>
      </c>
      <c r="AR33" s="121">
        <f>IF(OR($C33="",$B$2="",$D$2=0),0,IF(AR$3&lt;0,0,N(INDEX('CURVA PREVISION'!$A$1:$KZ$3000,$C33,10+3*MIN(AR$3,$D$2-1)))))</f>
        <v/>
      </c>
      <c r="AS33" s="121">
        <f>IF(OR($C33="",$B$2="",$D$2=0),0,IF(AS$3&lt;0,0,N(INDEX('CURVA PREVISION'!$A$1:$KZ$3000,$C33,10+3*MIN(AS$3,$D$2-1)))))</f>
        <v/>
      </c>
      <c r="AT33" s="121">
        <f>IF(OR($C33="",$B$2="",$D$2=0),0,IF(AT$3&lt;0,0,N(INDEX('CURVA PREVISION'!$A$1:$KZ$3000,$C33,10+3*MIN(AT$3,$D$2-1)))))</f>
        <v/>
      </c>
      <c r="AU33" s="121">
        <f>IF(OR($C33="",$B$2="",$D$2=0),0,IF(AU$3&lt;0,0,N(INDEX('CURVA PREVISION'!$A$1:$KZ$3000,$C33,10+3*MIN(AU$3,$D$2-1)))))</f>
        <v/>
      </c>
      <c r="AV33" s="121">
        <f>IF(OR($C33="",$B$2="",$D$2=0),0,IF(AV$3&lt;0,0,N(INDEX('CURVA PREVISION'!$A$1:$KZ$3000,$C33,10+3*MIN(AV$3,$D$2-1)))))</f>
        <v/>
      </c>
      <c r="AW33" s="121">
        <f>IF(OR($C33="",$B$2="",$D$2=0),0,IF(AW$3&lt;0,0,N(INDEX('CURVA PREVISION'!$A$1:$KZ$3000,$C33,10+3*MIN(AW$3,$D$2-1)))))</f>
        <v/>
      </c>
      <c r="AX33" s="121">
        <f>IF(OR($C33="",$B$2="",$D$2=0),0,IF(AX$3&lt;0,0,N(INDEX('CURVA PREVISION'!$A$1:$KZ$3000,$C33,10+3*MIN(AX$3,$D$2-1)))))</f>
        <v/>
      </c>
      <c r="AY33" s="121">
        <f>IF(OR($C33="",$B$2="",$D$2=0),0,IF(AY$3&lt;0,0,N(INDEX('CURVA PREVISION'!$A$1:$KZ$3000,$C33,10+3*MIN(AY$3,$D$2-1)))))</f>
        <v/>
      </c>
      <c r="AZ33" s="121">
        <f>IF(OR($C33="",$B$2="",$D$2=0),0,IF(AZ$3&lt;0,0,N(INDEX('CURVA PREVISION'!$A$1:$KZ$3000,$C33,10+3*MIN(AZ$3,$D$2-1)))))</f>
        <v/>
      </c>
      <c r="BA33" s="121">
        <f>IF(OR($C33="",$B$2="",$D$2=0),0,IF(BA$3&lt;0,0,N(INDEX('CURVA PREVISION'!$A$1:$KZ$3000,$C33,10+3*MIN(BA$3,$D$2-1)))))</f>
        <v/>
      </c>
      <c r="BB33" s="121">
        <f>IF(OR($C33="",$B$2="",$D$2=0),0,IF(BB$3&lt;0,0,N(INDEX('CURVA PREVISION'!$A$1:$KZ$3000,$C33,10+3*MIN(BB$3,$D$2-1)))))</f>
        <v/>
      </c>
      <c r="BC33" s="121">
        <f>IF(OR($C33="",$B$2="",$D$2=0),0,IF(BC$3&lt;0,0,N(INDEX('CURVA PREVISION'!$A$1:$KZ$3000,$C33,10+3*MIN(BC$3,$D$2-1)))))</f>
        <v/>
      </c>
      <c r="BD33" s="121">
        <f>IF(OR($C33="",$B$2="",$D$2=0),0,IF(BD$3&lt;0,0,N(INDEX('CURVA PREVISION'!$A$1:$KZ$3000,$C33,10+3*MIN(BD$3,$D$2-1)))))</f>
        <v/>
      </c>
      <c r="BE33" s="121">
        <f>IF(OR($C33="",$B$2="",$D$2=0),0,IF(BE$3&lt;0,0,N(INDEX('CURVA PREVISION'!$A$1:$KZ$3000,$C33,10+3*MIN(BE$3,$D$2-1)))))</f>
        <v/>
      </c>
      <c r="BF33" s="121">
        <f>IF(OR($C33="",$B$2="",$D$2=0),0,IF(BF$3&lt;0,0,N(INDEX('CURVA PREVISION'!$A$1:$KZ$3000,$C33,10+3*MIN(BF$3,$D$2-1)))))</f>
        <v/>
      </c>
      <c r="BG33" s="121">
        <f>IF(OR($C33="",$B$2="",$D$2=0),0,IF(BG$3&lt;0,0,N(INDEX('CURVA PREVISION'!$A$1:$KZ$3000,$C33,10+3*MIN(BG$3,$D$2-1)))))</f>
        <v/>
      </c>
      <c r="BH33" s="121">
        <f>IF(OR($C33="",$B$2="",$D$2=0),0,IF(BH$3&lt;0,0,N(INDEX('CURVA PREVISION'!$A$1:$KZ$3000,$C33,10+3*MIN(BH$3,$D$2-1)))))</f>
        <v/>
      </c>
      <c r="BI33" s="121">
        <f>IF(OR($C33="",$B$2="",$D$2=0),0,IF(BI$3&lt;0,0,N(INDEX('CURVA PREVISION'!$A$1:$KZ$3000,$C33,10+3*MIN(BI$3,$D$2-1)))))</f>
        <v/>
      </c>
      <c r="BJ33" s="121">
        <f>IF(OR($C33="",$B$2="",$D$2=0),0,IF(BJ$3&lt;0,0,N(INDEX('CURVA PREVISION'!$A$1:$KZ$3000,$C33,10+3*MIN(BJ$3,$D$2-1)))))</f>
        <v/>
      </c>
      <c r="BK33" s="121">
        <f>IF(OR($C33="",$B$2="",$D$2=0),0,IF(BK$3&lt;0,0,N(INDEX('CURVA PREVISION'!$A$1:$KZ$3000,$C33,10+3*MIN(BK$3,$D$2-1)))))</f>
        <v/>
      </c>
      <c r="BL33" s="121">
        <f>IF(OR($C33="",$B$2="",$D$2=0),0,IF(BL$3&lt;0,0,N(INDEX('CURVA PREVISION'!$A$1:$KZ$3000,$C33,10+3*MIN(BL$3,$D$2-1)))))</f>
        <v/>
      </c>
      <c r="BM33" s="121">
        <f>IF(OR($C33="",$B$2="",$D$2=0),0,IF(BM$3&lt;0,0,N(INDEX('CURVA PREVISION'!$A$1:$KZ$3000,$C33,10+3*MIN(BM$3,$D$2-1)))))</f>
        <v/>
      </c>
      <c r="BN33" s="121">
        <f>IF(OR($C33="",$B$2="",$D$2=0),0,IF(BN$3&lt;0,0,N(INDEX('CURVA PREVISION'!$A$1:$KZ$3000,$C33,10+3*MIN(BN$3,$D$2-1)))))</f>
        <v/>
      </c>
      <c r="BO33" s="121">
        <f>IF(OR($C33="",$B$2="",$D$2=0),0,IF(BO$3&lt;0,0,N(INDEX('CURVA PREVISION'!$A$1:$KZ$3000,$C33,10+3*MIN(BO$3,$D$2-1)))))</f>
        <v/>
      </c>
      <c r="BP33" s="121">
        <f>IF(OR($C33="",$B$2="",$D$2=0),0,IF(BP$3&lt;0,0,N(INDEX('CURVA PREVISION'!$A$1:$KZ$3000,$C33,10+3*MIN(BP$3,$D$2-1)))))</f>
        <v/>
      </c>
      <c r="BQ33" s="121">
        <f>IF(OR($C33="",$B$2="",$D$2=0),0,IF(BQ$3&lt;0,0,N(INDEX('CURVA PREVISION'!$A$1:$KZ$3000,$C33,10+3*MIN(BQ$3,$D$2-1)))))</f>
        <v/>
      </c>
      <c r="BR33" s="121">
        <f>IF(OR($C33="",$B$2="",$D$2=0),0,IF(BR$3&lt;0,0,N(INDEX('CURVA PREVISION'!$A$1:$KZ$3000,$C33,10+3*MIN(BR$3,$D$2-1)))))</f>
        <v/>
      </c>
      <c r="BS33" s="121">
        <f>IF(OR($C33="",$B$2="",$D$2=0),0,IF(BS$3&lt;0,0,N(INDEX('CURVA PREVISION'!$A$1:$KZ$3000,$C33,10+3*MIN(BS$3,$D$2-1)))))</f>
        <v/>
      </c>
      <c r="BT33" s="121">
        <f>IF(OR($C33="",$B$2="",$D$2=0),0,IF(BT$3&lt;0,0,N(INDEX('CURVA PREVISION'!$A$1:$KZ$3000,$C33,10+3*MIN(BT$3,$D$2-1)))))</f>
        <v/>
      </c>
      <c r="BU33" s="121">
        <f>IF(OR($C33="",$B$2="",$D$2=0),0,IF(BU$3&lt;0,0,N(INDEX('CURVA PREVISION'!$A$1:$KZ$3000,$C33,10+3*MIN(BU$3,$D$2-1)))))</f>
        <v/>
      </c>
      <c r="BV33" s="121">
        <f>IF(OR($C33="",$B$2="",$D$2=0),0,IF(BV$3&lt;0,0,N(INDEX('CURVA PREVISION'!$A$1:$KZ$3000,$C33,10+3*MIN(BV$3,$D$2-1)))))</f>
        <v/>
      </c>
      <c r="BW33" s="121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8">
        <f>IFERROR(MATCH(A34,'CURVA PREVISION'!$B$1:$B$3000,0),"")</f>
        <v/>
      </c>
      <c r="D34" s="121">
        <f>IF(OR($C34="",$B$2="",$D$2=0),0,IF(D$3&lt;0,0,N(INDEX('CURVA PREVISION'!$A$1:$KZ$3000,$C34,10+3*MIN(D$3,$D$2-1)))))</f>
        <v/>
      </c>
      <c r="E34" s="121">
        <f>IF(OR($C34="",$B$2="",$D$2=0),0,IF(E$3&lt;0,0,N(INDEX('CURVA PREVISION'!$A$1:$KZ$3000,$C34,10+3*MIN(E$3,$D$2-1)))))</f>
        <v/>
      </c>
      <c r="F34" s="121">
        <f>IF(OR($C34="",$B$2="",$D$2=0),0,IF(F$3&lt;0,0,N(INDEX('CURVA PREVISION'!$A$1:$KZ$3000,$C34,10+3*MIN(F$3,$D$2-1)))))</f>
        <v/>
      </c>
      <c r="G34" s="121">
        <f>IF(OR($C34="",$B$2="",$D$2=0),0,IF(G$3&lt;0,0,N(INDEX('CURVA PREVISION'!$A$1:$KZ$3000,$C34,10+3*MIN(G$3,$D$2-1)))))</f>
        <v/>
      </c>
      <c r="H34" s="121">
        <f>IF(OR($C34="",$B$2="",$D$2=0),0,IF(H$3&lt;0,0,N(INDEX('CURVA PREVISION'!$A$1:$KZ$3000,$C34,10+3*MIN(H$3,$D$2-1)))))</f>
        <v/>
      </c>
      <c r="I34" s="121">
        <f>IF(OR($C34="",$B$2="",$D$2=0),0,IF(I$3&lt;0,0,N(INDEX('CURVA PREVISION'!$A$1:$KZ$3000,$C34,10+3*MIN(I$3,$D$2-1)))))</f>
        <v/>
      </c>
      <c r="J34" s="121">
        <f>IF(OR($C34="",$B$2="",$D$2=0),0,IF(J$3&lt;0,0,N(INDEX('CURVA PREVISION'!$A$1:$KZ$3000,$C34,10+3*MIN(J$3,$D$2-1)))))</f>
        <v/>
      </c>
      <c r="K34" s="121">
        <f>IF(OR($C34="",$B$2="",$D$2=0),0,IF(K$3&lt;0,0,N(INDEX('CURVA PREVISION'!$A$1:$KZ$3000,$C34,10+3*MIN(K$3,$D$2-1)))))</f>
        <v/>
      </c>
      <c r="L34" s="121">
        <f>IF(OR($C34="",$B$2="",$D$2=0),0,IF(L$3&lt;0,0,N(INDEX('CURVA PREVISION'!$A$1:$KZ$3000,$C34,10+3*MIN(L$3,$D$2-1)))))</f>
        <v/>
      </c>
      <c r="M34" s="121">
        <f>IF(OR($C34="",$B$2="",$D$2=0),0,IF(M$3&lt;0,0,N(INDEX('CURVA PREVISION'!$A$1:$KZ$3000,$C34,10+3*MIN(M$3,$D$2-1)))))</f>
        <v/>
      </c>
      <c r="N34" s="121">
        <f>IF(OR($C34="",$B$2="",$D$2=0),0,IF(N$3&lt;0,0,N(INDEX('CURVA PREVISION'!$A$1:$KZ$3000,$C34,10+3*MIN(N$3,$D$2-1)))))</f>
        <v/>
      </c>
      <c r="O34" s="121">
        <f>IF(OR($C34="",$B$2="",$D$2=0),0,IF(O$3&lt;0,0,N(INDEX('CURVA PREVISION'!$A$1:$KZ$3000,$C34,10+3*MIN(O$3,$D$2-1)))))</f>
        <v/>
      </c>
      <c r="P34" s="121">
        <f>IF(OR($C34="",$B$2="",$D$2=0),0,IF(P$3&lt;0,0,N(INDEX('CURVA PREVISION'!$A$1:$KZ$3000,$C34,10+3*MIN(P$3,$D$2-1)))))</f>
        <v/>
      </c>
      <c r="Q34" s="121">
        <f>IF(OR($C34="",$B$2="",$D$2=0),0,IF(Q$3&lt;0,0,N(INDEX('CURVA PREVISION'!$A$1:$KZ$3000,$C34,10+3*MIN(Q$3,$D$2-1)))))</f>
        <v/>
      </c>
      <c r="R34" s="121">
        <f>IF(OR($C34="",$B$2="",$D$2=0),0,IF(R$3&lt;0,0,N(INDEX('CURVA PREVISION'!$A$1:$KZ$3000,$C34,10+3*MIN(R$3,$D$2-1)))))</f>
        <v/>
      </c>
      <c r="S34" s="121">
        <f>IF(OR($C34="",$B$2="",$D$2=0),0,IF(S$3&lt;0,0,N(INDEX('CURVA PREVISION'!$A$1:$KZ$3000,$C34,10+3*MIN(S$3,$D$2-1)))))</f>
        <v/>
      </c>
      <c r="T34" s="121">
        <f>IF(OR($C34="",$B$2="",$D$2=0),0,IF(T$3&lt;0,0,N(INDEX('CURVA PREVISION'!$A$1:$KZ$3000,$C34,10+3*MIN(T$3,$D$2-1)))))</f>
        <v/>
      </c>
      <c r="U34" s="121">
        <f>IF(OR($C34="",$B$2="",$D$2=0),0,IF(U$3&lt;0,0,N(INDEX('CURVA PREVISION'!$A$1:$KZ$3000,$C34,10+3*MIN(U$3,$D$2-1)))))</f>
        <v/>
      </c>
      <c r="V34" s="121">
        <f>IF(OR($C34="",$B$2="",$D$2=0),0,IF(V$3&lt;0,0,N(INDEX('CURVA PREVISION'!$A$1:$KZ$3000,$C34,10+3*MIN(V$3,$D$2-1)))))</f>
        <v/>
      </c>
      <c r="W34" s="121">
        <f>IF(OR($C34="",$B$2="",$D$2=0),0,IF(W$3&lt;0,0,N(INDEX('CURVA PREVISION'!$A$1:$KZ$3000,$C34,10+3*MIN(W$3,$D$2-1)))))</f>
        <v/>
      </c>
      <c r="X34" s="121">
        <f>IF(OR($C34="",$B$2="",$D$2=0),0,IF(X$3&lt;0,0,N(INDEX('CURVA PREVISION'!$A$1:$KZ$3000,$C34,10+3*MIN(X$3,$D$2-1)))))</f>
        <v/>
      </c>
      <c r="Y34" s="121">
        <f>IF(OR($C34="",$B$2="",$D$2=0),0,IF(Y$3&lt;0,0,N(INDEX('CURVA PREVISION'!$A$1:$KZ$3000,$C34,10+3*MIN(Y$3,$D$2-1)))))</f>
        <v/>
      </c>
      <c r="Z34" s="121">
        <f>IF(OR($C34="",$B$2="",$D$2=0),0,IF(Z$3&lt;0,0,N(INDEX('CURVA PREVISION'!$A$1:$KZ$3000,$C34,10+3*MIN(Z$3,$D$2-1)))))</f>
        <v/>
      </c>
      <c r="AA34" s="121">
        <f>IF(OR($C34="",$B$2="",$D$2=0),0,IF(AA$3&lt;0,0,N(INDEX('CURVA PREVISION'!$A$1:$KZ$3000,$C34,10+3*MIN(AA$3,$D$2-1)))))</f>
        <v/>
      </c>
      <c r="AB34" s="121">
        <f>IF(OR($C34="",$B$2="",$D$2=0),0,IF(AB$3&lt;0,0,N(INDEX('CURVA PREVISION'!$A$1:$KZ$3000,$C34,10+3*MIN(AB$3,$D$2-1)))))</f>
        <v/>
      </c>
      <c r="AC34" s="121">
        <f>IF(OR($C34="",$B$2="",$D$2=0),0,IF(AC$3&lt;0,0,N(INDEX('CURVA PREVISION'!$A$1:$KZ$3000,$C34,10+3*MIN(AC$3,$D$2-1)))))</f>
        <v/>
      </c>
      <c r="AD34" s="121">
        <f>IF(OR($C34="",$B$2="",$D$2=0),0,IF(AD$3&lt;0,0,N(INDEX('CURVA PREVISION'!$A$1:$KZ$3000,$C34,10+3*MIN(AD$3,$D$2-1)))))</f>
        <v/>
      </c>
      <c r="AE34" s="121">
        <f>IF(OR($C34="",$B$2="",$D$2=0),0,IF(AE$3&lt;0,0,N(INDEX('CURVA PREVISION'!$A$1:$KZ$3000,$C34,10+3*MIN(AE$3,$D$2-1)))))</f>
        <v/>
      </c>
      <c r="AF34" s="121">
        <f>IF(OR($C34="",$B$2="",$D$2=0),0,IF(AF$3&lt;0,0,N(INDEX('CURVA PREVISION'!$A$1:$KZ$3000,$C34,10+3*MIN(AF$3,$D$2-1)))))</f>
        <v/>
      </c>
      <c r="AG34" s="121">
        <f>IF(OR($C34="",$B$2="",$D$2=0),0,IF(AG$3&lt;0,0,N(INDEX('CURVA PREVISION'!$A$1:$KZ$3000,$C34,10+3*MIN(AG$3,$D$2-1)))))</f>
        <v/>
      </c>
      <c r="AH34" s="121">
        <f>IF(OR($C34="",$B$2="",$D$2=0),0,IF(AH$3&lt;0,0,N(INDEX('CURVA PREVISION'!$A$1:$KZ$3000,$C34,10+3*MIN(AH$3,$D$2-1)))))</f>
        <v/>
      </c>
      <c r="AI34" s="121">
        <f>IF(OR($C34="",$B$2="",$D$2=0),0,IF(AI$3&lt;0,0,N(INDEX('CURVA PREVISION'!$A$1:$KZ$3000,$C34,10+3*MIN(AI$3,$D$2-1)))))</f>
        <v/>
      </c>
      <c r="AJ34" s="121">
        <f>IF(OR($C34="",$B$2="",$D$2=0),0,IF(AJ$3&lt;0,0,N(INDEX('CURVA PREVISION'!$A$1:$KZ$3000,$C34,10+3*MIN(AJ$3,$D$2-1)))))</f>
        <v/>
      </c>
      <c r="AK34" s="121">
        <f>IF(OR($C34="",$B$2="",$D$2=0),0,IF(AK$3&lt;0,0,N(INDEX('CURVA PREVISION'!$A$1:$KZ$3000,$C34,10+3*MIN(AK$3,$D$2-1)))))</f>
        <v/>
      </c>
      <c r="AL34" s="121">
        <f>IF(OR($C34="",$B$2="",$D$2=0),0,IF(AL$3&lt;0,0,N(INDEX('CURVA PREVISION'!$A$1:$KZ$3000,$C34,10+3*MIN(AL$3,$D$2-1)))))</f>
        <v/>
      </c>
      <c r="AM34" s="121">
        <f>IF(OR($C34="",$B$2="",$D$2=0),0,IF(AM$3&lt;0,0,N(INDEX('CURVA PREVISION'!$A$1:$KZ$3000,$C34,10+3*MIN(AM$3,$D$2-1)))))</f>
        <v/>
      </c>
      <c r="AN34" s="121">
        <f>IF(OR($C34="",$B$2="",$D$2=0),0,IF(AN$3&lt;0,0,N(INDEX('CURVA PREVISION'!$A$1:$KZ$3000,$C34,10+3*MIN(AN$3,$D$2-1)))))</f>
        <v/>
      </c>
      <c r="AO34" s="121">
        <f>IF(OR($C34="",$B$2="",$D$2=0),0,IF(AO$3&lt;0,0,N(INDEX('CURVA PREVISION'!$A$1:$KZ$3000,$C34,10+3*MIN(AO$3,$D$2-1)))))</f>
        <v/>
      </c>
      <c r="AP34" s="121">
        <f>IF(OR($C34="",$B$2="",$D$2=0),0,IF(AP$3&lt;0,0,N(INDEX('CURVA PREVISION'!$A$1:$KZ$3000,$C34,10+3*MIN(AP$3,$D$2-1)))))</f>
        <v/>
      </c>
      <c r="AQ34" s="121">
        <f>IF(OR($C34="",$B$2="",$D$2=0),0,IF(AQ$3&lt;0,0,N(INDEX('CURVA PREVISION'!$A$1:$KZ$3000,$C34,10+3*MIN(AQ$3,$D$2-1)))))</f>
        <v/>
      </c>
      <c r="AR34" s="121">
        <f>IF(OR($C34="",$B$2="",$D$2=0),0,IF(AR$3&lt;0,0,N(INDEX('CURVA PREVISION'!$A$1:$KZ$3000,$C34,10+3*MIN(AR$3,$D$2-1)))))</f>
        <v/>
      </c>
      <c r="AS34" s="121">
        <f>IF(OR($C34="",$B$2="",$D$2=0),0,IF(AS$3&lt;0,0,N(INDEX('CURVA PREVISION'!$A$1:$KZ$3000,$C34,10+3*MIN(AS$3,$D$2-1)))))</f>
        <v/>
      </c>
      <c r="AT34" s="121">
        <f>IF(OR($C34="",$B$2="",$D$2=0),0,IF(AT$3&lt;0,0,N(INDEX('CURVA PREVISION'!$A$1:$KZ$3000,$C34,10+3*MIN(AT$3,$D$2-1)))))</f>
        <v/>
      </c>
      <c r="AU34" s="121">
        <f>IF(OR($C34="",$B$2="",$D$2=0),0,IF(AU$3&lt;0,0,N(INDEX('CURVA PREVISION'!$A$1:$KZ$3000,$C34,10+3*MIN(AU$3,$D$2-1)))))</f>
        <v/>
      </c>
      <c r="AV34" s="121">
        <f>IF(OR($C34="",$B$2="",$D$2=0),0,IF(AV$3&lt;0,0,N(INDEX('CURVA PREVISION'!$A$1:$KZ$3000,$C34,10+3*MIN(AV$3,$D$2-1)))))</f>
        <v/>
      </c>
      <c r="AW34" s="121">
        <f>IF(OR($C34="",$B$2="",$D$2=0),0,IF(AW$3&lt;0,0,N(INDEX('CURVA PREVISION'!$A$1:$KZ$3000,$C34,10+3*MIN(AW$3,$D$2-1)))))</f>
        <v/>
      </c>
      <c r="AX34" s="121">
        <f>IF(OR($C34="",$B$2="",$D$2=0),0,IF(AX$3&lt;0,0,N(INDEX('CURVA PREVISION'!$A$1:$KZ$3000,$C34,10+3*MIN(AX$3,$D$2-1)))))</f>
        <v/>
      </c>
      <c r="AY34" s="121">
        <f>IF(OR($C34="",$B$2="",$D$2=0),0,IF(AY$3&lt;0,0,N(INDEX('CURVA PREVISION'!$A$1:$KZ$3000,$C34,10+3*MIN(AY$3,$D$2-1)))))</f>
        <v/>
      </c>
      <c r="AZ34" s="121">
        <f>IF(OR($C34="",$B$2="",$D$2=0),0,IF(AZ$3&lt;0,0,N(INDEX('CURVA PREVISION'!$A$1:$KZ$3000,$C34,10+3*MIN(AZ$3,$D$2-1)))))</f>
        <v/>
      </c>
      <c r="BA34" s="121">
        <f>IF(OR($C34="",$B$2="",$D$2=0),0,IF(BA$3&lt;0,0,N(INDEX('CURVA PREVISION'!$A$1:$KZ$3000,$C34,10+3*MIN(BA$3,$D$2-1)))))</f>
        <v/>
      </c>
      <c r="BB34" s="121">
        <f>IF(OR($C34="",$B$2="",$D$2=0),0,IF(BB$3&lt;0,0,N(INDEX('CURVA PREVISION'!$A$1:$KZ$3000,$C34,10+3*MIN(BB$3,$D$2-1)))))</f>
        <v/>
      </c>
      <c r="BC34" s="121">
        <f>IF(OR($C34="",$B$2="",$D$2=0),0,IF(BC$3&lt;0,0,N(INDEX('CURVA PREVISION'!$A$1:$KZ$3000,$C34,10+3*MIN(BC$3,$D$2-1)))))</f>
        <v/>
      </c>
      <c r="BD34" s="121">
        <f>IF(OR($C34="",$B$2="",$D$2=0),0,IF(BD$3&lt;0,0,N(INDEX('CURVA PREVISION'!$A$1:$KZ$3000,$C34,10+3*MIN(BD$3,$D$2-1)))))</f>
        <v/>
      </c>
      <c r="BE34" s="121">
        <f>IF(OR($C34="",$B$2="",$D$2=0),0,IF(BE$3&lt;0,0,N(INDEX('CURVA PREVISION'!$A$1:$KZ$3000,$C34,10+3*MIN(BE$3,$D$2-1)))))</f>
        <v/>
      </c>
      <c r="BF34" s="121">
        <f>IF(OR($C34="",$B$2="",$D$2=0),0,IF(BF$3&lt;0,0,N(INDEX('CURVA PREVISION'!$A$1:$KZ$3000,$C34,10+3*MIN(BF$3,$D$2-1)))))</f>
        <v/>
      </c>
      <c r="BG34" s="121">
        <f>IF(OR($C34="",$B$2="",$D$2=0),0,IF(BG$3&lt;0,0,N(INDEX('CURVA PREVISION'!$A$1:$KZ$3000,$C34,10+3*MIN(BG$3,$D$2-1)))))</f>
        <v/>
      </c>
      <c r="BH34" s="121">
        <f>IF(OR($C34="",$B$2="",$D$2=0),0,IF(BH$3&lt;0,0,N(INDEX('CURVA PREVISION'!$A$1:$KZ$3000,$C34,10+3*MIN(BH$3,$D$2-1)))))</f>
        <v/>
      </c>
      <c r="BI34" s="121">
        <f>IF(OR($C34="",$B$2="",$D$2=0),0,IF(BI$3&lt;0,0,N(INDEX('CURVA PREVISION'!$A$1:$KZ$3000,$C34,10+3*MIN(BI$3,$D$2-1)))))</f>
        <v/>
      </c>
      <c r="BJ34" s="121">
        <f>IF(OR($C34="",$B$2="",$D$2=0),0,IF(BJ$3&lt;0,0,N(INDEX('CURVA PREVISION'!$A$1:$KZ$3000,$C34,10+3*MIN(BJ$3,$D$2-1)))))</f>
        <v/>
      </c>
      <c r="BK34" s="121">
        <f>IF(OR($C34="",$B$2="",$D$2=0),0,IF(BK$3&lt;0,0,N(INDEX('CURVA PREVISION'!$A$1:$KZ$3000,$C34,10+3*MIN(BK$3,$D$2-1)))))</f>
        <v/>
      </c>
      <c r="BL34" s="121">
        <f>IF(OR($C34="",$B$2="",$D$2=0),0,IF(BL$3&lt;0,0,N(INDEX('CURVA PREVISION'!$A$1:$KZ$3000,$C34,10+3*MIN(BL$3,$D$2-1)))))</f>
        <v/>
      </c>
      <c r="BM34" s="121">
        <f>IF(OR($C34="",$B$2="",$D$2=0),0,IF(BM$3&lt;0,0,N(INDEX('CURVA PREVISION'!$A$1:$KZ$3000,$C34,10+3*MIN(BM$3,$D$2-1)))))</f>
        <v/>
      </c>
      <c r="BN34" s="121">
        <f>IF(OR($C34="",$B$2="",$D$2=0),0,IF(BN$3&lt;0,0,N(INDEX('CURVA PREVISION'!$A$1:$KZ$3000,$C34,10+3*MIN(BN$3,$D$2-1)))))</f>
        <v/>
      </c>
      <c r="BO34" s="121">
        <f>IF(OR($C34="",$B$2="",$D$2=0),0,IF(BO$3&lt;0,0,N(INDEX('CURVA PREVISION'!$A$1:$KZ$3000,$C34,10+3*MIN(BO$3,$D$2-1)))))</f>
        <v/>
      </c>
      <c r="BP34" s="121">
        <f>IF(OR($C34="",$B$2="",$D$2=0),0,IF(BP$3&lt;0,0,N(INDEX('CURVA PREVISION'!$A$1:$KZ$3000,$C34,10+3*MIN(BP$3,$D$2-1)))))</f>
        <v/>
      </c>
      <c r="BQ34" s="121">
        <f>IF(OR($C34="",$B$2="",$D$2=0),0,IF(BQ$3&lt;0,0,N(INDEX('CURVA PREVISION'!$A$1:$KZ$3000,$C34,10+3*MIN(BQ$3,$D$2-1)))))</f>
        <v/>
      </c>
      <c r="BR34" s="121">
        <f>IF(OR($C34="",$B$2="",$D$2=0),0,IF(BR$3&lt;0,0,N(INDEX('CURVA PREVISION'!$A$1:$KZ$3000,$C34,10+3*MIN(BR$3,$D$2-1)))))</f>
        <v/>
      </c>
      <c r="BS34" s="121">
        <f>IF(OR($C34="",$B$2="",$D$2=0),0,IF(BS$3&lt;0,0,N(INDEX('CURVA PREVISION'!$A$1:$KZ$3000,$C34,10+3*MIN(BS$3,$D$2-1)))))</f>
        <v/>
      </c>
      <c r="BT34" s="121">
        <f>IF(OR($C34="",$B$2="",$D$2=0),0,IF(BT$3&lt;0,0,N(INDEX('CURVA PREVISION'!$A$1:$KZ$3000,$C34,10+3*MIN(BT$3,$D$2-1)))))</f>
        <v/>
      </c>
      <c r="BU34" s="121">
        <f>IF(OR($C34="",$B$2="",$D$2=0),0,IF(BU$3&lt;0,0,N(INDEX('CURVA PREVISION'!$A$1:$KZ$3000,$C34,10+3*MIN(BU$3,$D$2-1)))))</f>
        <v/>
      </c>
      <c r="BV34" s="121">
        <f>IF(OR($C34="",$B$2="",$D$2=0),0,IF(BV$3&lt;0,0,N(INDEX('CURVA PREVISION'!$A$1:$KZ$3000,$C34,10+3*MIN(BV$3,$D$2-1)))))</f>
        <v/>
      </c>
      <c r="BW34" s="121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8">
        <f>IFERROR(MATCH(A35,'CURVA PREVISION'!$B$1:$B$3000,0),"")</f>
        <v/>
      </c>
      <c r="D35" s="121">
        <f>IF(OR($C35="",$B$2="",$D$2=0),0,IF(D$3&lt;0,0,N(INDEX('CURVA PREVISION'!$A$1:$KZ$3000,$C35,10+3*MIN(D$3,$D$2-1)))))</f>
        <v/>
      </c>
      <c r="E35" s="121">
        <f>IF(OR($C35="",$B$2="",$D$2=0),0,IF(E$3&lt;0,0,N(INDEX('CURVA PREVISION'!$A$1:$KZ$3000,$C35,10+3*MIN(E$3,$D$2-1)))))</f>
        <v/>
      </c>
      <c r="F35" s="121">
        <f>IF(OR($C35="",$B$2="",$D$2=0),0,IF(F$3&lt;0,0,N(INDEX('CURVA PREVISION'!$A$1:$KZ$3000,$C35,10+3*MIN(F$3,$D$2-1)))))</f>
        <v/>
      </c>
      <c r="G35" s="121">
        <f>IF(OR($C35="",$B$2="",$D$2=0),0,IF(G$3&lt;0,0,N(INDEX('CURVA PREVISION'!$A$1:$KZ$3000,$C35,10+3*MIN(G$3,$D$2-1)))))</f>
        <v/>
      </c>
      <c r="H35" s="121">
        <f>IF(OR($C35="",$B$2="",$D$2=0),0,IF(H$3&lt;0,0,N(INDEX('CURVA PREVISION'!$A$1:$KZ$3000,$C35,10+3*MIN(H$3,$D$2-1)))))</f>
        <v/>
      </c>
      <c r="I35" s="121">
        <f>IF(OR($C35="",$B$2="",$D$2=0),0,IF(I$3&lt;0,0,N(INDEX('CURVA PREVISION'!$A$1:$KZ$3000,$C35,10+3*MIN(I$3,$D$2-1)))))</f>
        <v/>
      </c>
      <c r="J35" s="121">
        <f>IF(OR($C35="",$B$2="",$D$2=0),0,IF(J$3&lt;0,0,N(INDEX('CURVA PREVISION'!$A$1:$KZ$3000,$C35,10+3*MIN(J$3,$D$2-1)))))</f>
        <v/>
      </c>
      <c r="K35" s="121">
        <f>IF(OR($C35="",$B$2="",$D$2=0),0,IF(K$3&lt;0,0,N(INDEX('CURVA PREVISION'!$A$1:$KZ$3000,$C35,10+3*MIN(K$3,$D$2-1)))))</f>
        <v/>
      </c>
      <c r="L35" s="121">
        <f>IF(OR($C35="",$B$2="",$D$2=0),0,IF(L$3&lt;0,0,N(INDEX('CURVA PREVISION'!$A$1:$KZ$3000,$C35,10+3*MIN(L$3,$D$2-1)))))</f>
        <v/>
      </c>
      <c r="M35" s="121">
        <f>IF(OR($C35="",$B$2="",$D$2=0),0,IF(M$3&lt;0,0,N(INDEX('CURVA PREVISION'!$A$1:$KZ$3000,$C35,10+3*MIN(M$3,$D$2-1)))))</f>
        <v/>
      </c>
      <c r="N35" s="121">
        <f>IF(OR($C35="",$B$2="",$D$2=0),0,IF(N$3&lt;0,0,N(INDEX('CURVA PREVISION'!$A$1:$KZ$3000,$C35,10+3*MIN(N$3,$D$2-1)))))</f>
        <v/>
      </c>
      <c r="O35" s="121">
        <f>IF(OR($C35="",$B$2="",$D$2=0),0,IF(O$3&lt;0,0,N(INDEX('CURVA PREVISION'!$A$1:$KZ$3000,$C35,10+3*MIN(O$3,$D$2-1)))))</f>
        <v/>
      </c>
      <c r="P35" s="121">
        <f>IF(OR($C35="",$B$2="",$D$2=0),0,IF(P$3&lt;0,0,N(INDEX('CURVA PREVISION'!$A$1:$KZ$3000,$C35,10+3*MIN(P$3,$D$2-1)))))</f>
        <v/>
      </c>
      <c r="Q35" s="121">
        <f>IF(OR($C35="",$B$2="",$D$2=0),0,IF(Q$3&lt;0,0,N(INDEX('CURVA PREVISION'!$A$1:$KZ$3000,$C35,10+3*MIN(Q$3,$D$2-1)))))</f>
        <v/>
      </c>
      <c r="R35" s="121">
        <f>IF(OR($C35="",$B$2="",$D$2=0),0,IF(R$3&lt;0,0,N(INDEX('CURVA PREVISION'!$A$1:$KZ$3000,$C35,10+3*MIN(R$3,$D$2-1)))))</f>
        <v/>
      </c>
      <c r="S35" s="121">
        <f>IF(OR($C35="",$B$2="",$D$2=0),0,IF(S$3&lt;0,0,N(INDEX('CURVA PREVISION'!$A$1:$KZ$3000,$C35,10+3*MIN(S$3,$D$2-1)))))</f>
        <v/>
      </c>
      <c r="T35" s="121">
        <f>IF(OR($C35="",$B$2="",$D$2=0),0,IF(T$3&lt;0,0,N(INDEX('CURVA PREVISION'!$A$1:$KZ$3000,$C35,10+3*MIN(T$3,$D$2-1)))))</f>
        <v/>
      </c>
      <c r="U35" s="121">
        <f>IF(OR($C35="",$B$2="",$D$2=0),0,IF(U$3&lt;0,0,N(INDEX('CURVA PREVISION'!$A$1:$KZ$3000,$C35,10+3*MIN(U$3,$D$2-1)))))</f>
        <v/>
      </c>
      <c r="V35" s="121">
        <f>IF(OR($C35="",$B$2="",$D$2=0),0,IF(V$3&lt;0,0,N(INDEX('CURVA PREVISION'!$A$1:$KZ$3000,$C35,10+3*MIN(V$3,$D$2-1)))))</f>
        <v/>
      </c>
      <c r="W35" s="121">
        <f>IF(OR($C35="",$B$2="",$D$2=0),0,IF(W$3&lt;0,0,N(INDEX('CURVA PREVISION'!$A$1:$KZ$3000,$C35,10+3*MIN(W$3,$D$2-1)))))</f>
        <v/>
      </c>
      <c r="X35" s="121">
        <f>IF(OR($C35="",$B$2="",$D$2=0),0,IF(X$3&lt;0,0,N(INDEX('CURVA PREVISION'!$A$1:$KZ$3000,$C35,10+3*MIN(X$3,$D$2-1)))))</f>
        <v/>
      </c>
      <c r="Y35" s="121">
        <f>IF(OR($C35="",$B$2="",$D$2=0),0,IF(Y$3&lt;0,0,N(INDEX('CURVA PREVISION'!$A$1:$KZ$3000,$C35,10+3*MIN(Y$3,$D$2-1)))))</f>
        <v/>
      </c>
      <c r="Z35" s="121">
        <f>IF(OR($C35="",$B$2="",$D$2=0),0,IF(Z$3&lt;0,0,N(INDEX('CURVA PREVISION'!$A$1:$KZ$3000,$C35,10+3*MIN(Z$3,$D$2-1)))))</f>
        <v/>
      </c>
      <c r="AA35" s="121">
        <f>IF(OR($C35="",$B$2="",$D$2=0),0,IF(AA$3&lt;0,0,N(INDEX('CURVA PREVISION'!$A$1:$KZ$3000,$C35,10+3*MIN(AA$3,$D$2-1)))))</f>
        <v/>
      </c>
      <c r="AB35" s="121">
        <f>IF(OR($C35="",$B$2="",$D$2=0),0,IF(AB$3&lt;0,0,N(INDEX('CURVA PREVISION'!$A$1:$KZ$3000,$C35,10+3*MIN(AB$3,$D$2-1)))))</f>
        <v/>
      </c>
      <c r="AC35" s="121">
        <f>IF(OR($C35="",$B$2="",$D$2=0),0,IF(AC$3&lt;0,0,N(INDEX('CURVA PREVISION'!$A$1:$KZ$3000,$C35,10+3*MIN(AC$3,$D$2-1)))))</f>
        <v/>
      </c>
      <c r="AD35" s="121">
        <f>IF(OR($C35="",$B$2="",$D$2=0),0,IF(AD$3&lt;0,0,N(INDEX('CURVA PREVISION'!$A$1:$KZ$3000,$C35,10+3*MIN(AD$3,$D$2-1)))))</f>
        <v/>
      </c>
      <c r="AE35" s="121">
        <f>IF(OR($C35="",$B$2="",$D$2=0),0,IF(AE$3&lt;0,0,N(INDEX('CURVA PREVISION'!$A$1:$KZ$3000,$C35,10+3*MIN(AE$3,$D$2-1)))))</f>
        <v/>
      </c>
      <c r="AF35" s="121">
        <f>IF(OR($C35="",$B$2="",$D$2=0),0,IF(AF$3&lt;0,0,N(INDEX('CURVA PREVISION'!$A$1:$KZ$3000,$C35,10+3*MIN(AF$3,$D$2-1)))))</f>
        <v/>
      </c>
      <c r="AG35" s="121">
        <f>IF(OR($C35="",$B$2="",$D$2=0),0,IF(AG$3&lt;0,0,N(INDEX('CURVA PREVISION'!$A$1:$KZ$3000,$C35,10+3*MIN(AG$3,$D$2-1)))))</f>
        <v/>
      </c>
      <c r="AH35" s="121">
        <f>IF(OR($C35="",$B$2="",$D$2=0),0,IF(AH$3&lt;0,0,N(INDEX('CURVA PREVISION'!$A$1:$KZ$3000,$C35,10+3*MIN(AH$3,$D$2-1)))))</f>
        <v/>
      </c>
      <c r="AI35" s="121">
        <f>IF(OR($C35="",$B$2="",$D$2=0),0,IF(AI$3&lt;0,0,N(INDEX('CURVA PREVISION'!$A$1:$KZ$3000,$C35,10+3*MIN(AI$3,$D$2-1)))))</f>
        <v/>
      </c>
      <c r="AJ35" s="121">
        <f>IF(OR($C35="",$B$2="",$D$2=0),0,IF(AJ$3&lt;0,0,N(INDEX('CURVA PREVISION'!$A$1:$KZ$3000,$C35,10+3*MIN(AJ$3,$D$2-1)))))</f>
        <v/>
      </c>
      <c r="AK35" s="121">
        <f>IF(OR($C35="",$B$2="",$D$2=0),0,IF(AK$3&lt;0,0,N(INDEX('CURVA PREVISION'!$A$1:$KZ$3000,$C35,10+3*MIN(AK$3,$D$2-1)))))</f>
        <v/>
      </c>
      <c r="AL35" s="121">
        <f>IF(OR($C35="",$B$2="",$D$2=0),0,IF(AL$3&lt;0,0,N(INDEX('CURVA PREVISION'!$A$1:$KZ$3000,$C35,10+3*MIN(AL$3,$D$2-1)))))</f>
        <v/>
      </c>
      <c r="AM35" s="121">
        <f>IF(OR($C35="",$B$2="",$D$2=0),0,IF(AM$3&lt;0,0,N(INDEX('CURVA PREVISION'!$A$1:$KZ$3000,$C35,10+3*MIN(AM$3,$D$2-1)))))</f>
        <v/>
      </c>
      <c r="AN35" s="121">
        <f>IF(OR($C35="",$B$2="",$D$2=0),0,IF(AN$3&lt;0,0,N(INDEX('CURVA PREVISION'!$A$1:$KZ$3000,$C35,10+3*MIN(AN$3,$D$2-1)))))</f>
        <v/>
      </c>
      <c r="AO35" s="121">
        <f>IF(OR($C35="",$B$2="",$D$2=0),0,IF(AO$3&lt;0,0,N(INDEX('CURVA PREVISION'!$A$1:$KZ$3000,$C35,10+3*MIN(AO$3,$D$2-1)))))</f>
        <v/>
      </c>
      <c r="AP35" s="121">
        <f>IF(OR($C35="",$B$2="",$D$2=0),0,IF(AP$3&lt;0,0,N(INDEX('CURVA PREVISION'!$A$1:$KZ$3000,$C35,10+3*MIN(AP$3,$D$2-1)))))</f>
        <v/>
      </c>
      <c r="AQ35" s="121">
        <f>IF(OR($C35="",$B$2="",$D$2=0),0,IF(AQ$3&lt;0,0,N(INDEX('CURVA PREVISION'!$A$1:$KZ$3000,$C35,10+3*MIN(AQ$3,$D$2-1)))))</f>
        <v/>
      </c>
      <c r="AR35" s="121">
        <f>IF(OR($C35="",$B$2="",$D$2=0),0,IF(AR$3&lt;0,0,N(INDEX('CURVA PREVISION'!$A$1:$KZ$3000,$C35,10+3*MIN(AR$3,$D$2-1)))))</f>
        <v/>
      </c>
      <c r="AS35" s="121">
        <f>IF(OR($C35="",$B$2="",$D$2=0),0,IF(AS$3&lt;0,0,N(INDEX('CURVA PREVISION'!$A$1:$KZ$3000,$C35,10+3*MIN(AS$3,$D$2-1)))))</f>
        <v/>
      </c>
      <c r="AT35" s="121">
        <f>IF(OR($C35="",$B$2="",$D$2=0),0,IF(AT$3&lt;0,0,N(INDEX('CURVA PREVISION'!$A$1:$KZ$3000,$C35,10+3*MIN(AT$3,$D$2-1)))))</f>
        <v/>
      </c>
      <c r="AU35" s="121">
        <f>IF(OR($C35="",$B$2="",$D$2=0),0,IF(AU$3&lt;0,0,N(INDEX('CURVA PREVISION'!$A$1:$KZ$3000,$C35,10+3*MIN(AU$3,$D$2-1)))))</f>
        <v/>
      </c>
      <c r="AV35" s="121">
        <f>IF(OR($C35="",$B$2="",$D$2=0),0,IF(AV$3&lt;0,0,N(INDEX('CURVA PREVISION'!$A$1:$KZ$3000,$C35,10+3*MIN(AV$3,$D$2-1)))))</f>
        <v/>
      </c>
      <c r="AW35" s="121">
        <f>IF(OR($C35="",$B$2="",$D$2=0),0,IF(AW$3&lt;0,0,N(INDEX('CURVA PREVISION'!$A$1:$KZ$3000,$C35,10+3*MIN(AW$3,$D$2-1)))))</f>
        <v/>
      </c>
      <c r="AX35" s="121">
        <f>IF(OR($C35="",$B$2="",$D$2=0),0,IF(AX$3&lt;0,0,N(INDEX('CURVA PREVISION'!$A$1:$KZ$3000,$C35,10+3*MIN(AX$3,$D$2-1)))))</f>
        <v/>
      </c>
      <c r="AY35" s="121">
        <f>IF(OR($C35="",$B$2="",$D$2=0),0,IF(AY$3&lt;0,0,N(INDEX('CURVA PREVISION'!$A$1:$KZ$3000,$C35,10+3*MIN(AY$3,$D$2-1)))))</f>
        <v/>
      </c>
      <c r="AZ35" s="121">
        <f>IF(OR($C35="",$B$2="",$D$2=0),0,IF(AZ$3&lt;0,0,N(INDEX('CURVA PREVISION'!$A$1:$KZ$3000,$C35,10+3*MIN(AZ$3,$D$2-1)))))</f>
        <v/>
      </c>
      <c r="BA35" s="121">
        <f>IF(OR($C35="",$B$2="",$D$2=0),0,IF(BA$3&lt;0,0,N(INDEX('CURVA PREVISION'!$A$1:$KZ$3000,$C35,10+3*MIN(BA$3,$D$2-1)))))</f>
        <v/>
      </c>
      <c r="BB35" s="121">
        <f>IF(OR($C35="",$B$2="",$D$2=0),0,IF(BB$3&lt;0,0,N(INDEX('CURVA PREVISION'!$A$1:$KZ$3000,$C35,10+3*MIN(BB$3,$D$2-1)))))</f>
        <v/>
      </c>
      <c r="BC35" s="121">
        <f>IF(OR($C35="",$B$2="",$D$2=0),0,IF(BC$3&lt;0,0,N(INDEX('CURVA PREVISION'!$A$1:$KZ$3000,$C35,10+3*MIN(BC$3,$D$2-1)))))</f>
        <v/>
      </c>
      <c r="BD35" s="121">
        <f>IF(OR($C35="",$B$2="",$D$2=0),0,IF(BD$3&lt;0,0,N(INDEX('CURVA PREVISION'!$A$1:$KZ$3000,$C35,10+3*MIN(BD$3,$D$2-1)))))</f>
        <v/>
      </c>
      <c r="BE35" s="121">
        <f>IF(OR($C35="",$B$2="",$D$2=0),0,IF(BE$3&lt;0,0,N(INDEX('CURVA PREVISION'!$A$1:$KZ$3000,$C35,10+3*MIN(BE$3,$D$2-1)))))</f>
        <v/>
      </c>
      <c r="BF35" s="121">
        <f>IF(OR($C35="",$B$2="",$D$2=0),0,IF(BF$3&lt;0,0,N(INDEX('CURVA PREVISION'!$A$1:$KZ$3000,$C35,10+3*MIN(BF$3,$D$2-1)))))</f>
        <v/>
      </c>
      <c r="BG35" s="121">
        <f>IF(OR($C35="",$B$2="",$D$2=0),0,IF(BG$3&lt;0,0,N(INDEX('CURVA PREVISION'!$A$1:$KZ$3000,$C35,10+3*MIN(BG$3,$D$2-1)))))</f>
        <v/>
      </c>
      <c r="BH35" s="121">
        <f>IF(OR($C35="",$B$2="",$D$2=0),0,IF(BH$3&lt;0,0,N(INDEX('CURVA PREVISION'!$A$1:$KZ$3000,$C35,10+3*MIN(BH$3,$D$2-1)))))</f>
        <v/>
      </c>
      <c r="BI35" s="121">
        <f>IF(OR($C35="",$B$2="",$D$2=0),0,IF(BI$3&lt;0,0,N(INDEX('CURVA PREVISION'!$A$1:$KZ$3000,$C35,10+3*MIN(BI$3,$D$2-1)))))</f>
        <v/>
      </c>
      <c r="BJ35" s="121">
        <f>IF(OR($C35="",$B$2="",$D$2=0),0,IF(BJ$3&lt;0,0,N(INDEX('CURVA PREVISION'!$A$1:$KZ$3000,$C35,10+3*MIN(BJ$3,$D$2-1)))))</f>
        <v/>
      </c>
      <c r="BK35" s="121">
        <f>IF(OR($C35="",$B$2="",$D$2=0),0,IF(BK$3&lt;0,0,N(INDEX('CURVA PREVISION'!$A$1:$KZ$3000,$C35,10+3*MIN(BK$3,$D$2-1)))))</f>
        <v/>
      </c>
      <c r="BL35" s="121">
        <f>IF(OR($C35="",$B$2="",$D$2=0),0,IF(BL$3&lt;0,0,N(INDEX('CURVA PREVISION'!$A$1:$KZ$3000,$C35,10+3*MIN(BL$3,$D$2-1)))))</f>
        <v/>
      </c>
      <c r="BM35" s="121">
        <f>IF(OR($C35="",$B$2="",$D$2=0),0,IF(BM$3&lt;0,0,N(INDEX('CURVA PREVISION'!$A$1:$KZ$3000,$C35,10+3*MIN(BM$3,$D$2-1)))))</f>
        <v/>
      </c>
      <c r="BN35" s="121">
        <f>IF(OR($C35="",$B$2="",$D$2=0),0,IF(BN$3&lt;0,0,N(INDEX('CURVA PREVISION'!$A$1:$KZ$3000,$C35,10+3*MIN(BN$3,$D$2-1)))))</f>
        <v/>
      </c>
      <c r="BO35" s="121">
        <f>IF(OR($C35="",$B$2="",$D$2=0),0,IF(BO$3&lt;0,0,N(INDEX('CURVA PREVISION'!$A$1:$KZ$3000,$C35,10+3*MIN(BO$3,$D$2-1)))))</f>
        <v/>
      </c>
      <c r="BP35" s="121">
        <f>IF(OR($C35="",$B$2="",$D$2=0),0,IF(BP$3&lt;0,0,N(INDEX('CURVA PREVISION'!$A$1:$KZ$3000,$C35,10+3*MIN(BP$3,$D$2-1)))))</f>
        <v/>
      </c>
      <c r="BQ35" s="121">
        <f>IF(OR($C35="",$B$2="",$D$2=0),0,IF(BQ$3&lt;0,0,N(INDEX('CURVA PREVISION'!$A$1:$KZ$3000,$C35,10+3*MIN(BQ$3,$D$2-1)))))</f>
        <v/>
      </c>
      <c r="BR35" s="121">
        <f>IF(OR($C35="",$B$2="",$D$2=0),0,IF(BR$3&lt;0,0,N(INDEX('CURVA PREVISION'!$A$1:$KZ$3000,$C35,10+3*MIN(BR$3,$D$2-1)))))</f>
        <v/>
      </c>
      <c r="BS35" s="121">
        <f>IF(OR($C35="",$B$2="",$D$2=0),0,IF(BS$3&lt;0,0,N(INDEX('CURVA PREVISION'!$A$1:$KZ$3000,$C35,10+3*MIN(BS$3,$D$2-1)))))</f>
        <v/>
      </c>
      <c r="BT35" s="121">
        <f>IF(OR($C35="",$B$2="",$D$2=0),0,IF(BT$3&lt;0,0,N(INDEX('CURVA PREVISION'!$A$1:$KZ$3000,$C35,10+3*MIN(BT$3,$D$2-1)))))</f>
        <v/>
      </c>
      <c r="BU35" s="121">
        <f>IF(OR($C35="",$B$2="",$D$2=0),0,IF(BU$3&lt;0,0,N(INDEX('CURVA PREVISION'!$A$1:$KZ$3000,$C35,10+3*MIN(BU$3,$D$2-1)))))</f>
        <v/>
      </c>
      <c r="BV35" s="121">
        <f>IF(OR($C35="",$B$2="",$D$2=0),0,IF(BV$3&lt;0,0,N(INDEX('CURVA PREVISION'!$A$1:$KZ$3000,$C35,10+3*MIN(BV$3,$D$2-1)))))</f>
        <v/>
      </c>
      <c r="BW35" s="121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8">
        <f>IFERROR(MATCH(A36,'CURVA PREVISION'!$B$1:$B$3000,0),"")</f>
        <v/>
      </c>
      <c r="D36" s="121">
        <f>IF(OR($C36="",$B$2="",$D$2=0),0,IF(D$3&lt;0,0,N(INDEX('CURVA PREVISION'!$A$1:$KZ$3000,$C36,10+3*MIN(D$3,$D$2-1)))))</f>
        <v/>
      </c>
      <c r="E36" s="121">
        <f>IF(OR($C36="",$B$2="",$D$2=0),0,IF(E$3&lt;0,0,N(INDEX('CURVA PREVISION'!$A$1:$KZ$3000,$C36,10+3*MIN(E$3,$D$2-1)))))</f>
        <v/>
      </c>
      <c r="F36" s="121">
        <f>IF(OR($C36="",$B$2="",$D$2=0),0,IF(F$3&lt;0,0,N(INDEX('CURVA PREVISION'!$A$1:$KZ$3000,$C36,10+3*MIN(F$3,$D$2-1)))))</f>
        <v/>
      </c>
      <c r="G36" s="121">
        <f>IF(OR($C36="",$B$2="",$D$2=0),0,IF(G$3&lt;0,0,N(INDEX('CURVA PREVISION'!$A$1:$KZ$3000,$C36,10+3*MIN(G$3,$D$2-1)))))</f>
        <v/>
      </c>
      <c r="H36" s="121">
        <f>IF(OR($C36="",$B$2="",$D$2=0),0,IF(H$3&lt;0,0,N(INDEX('CURVA PREVISION'!$A$1:$KZ$3000,$C36,10+3*MIN(H$3,$D$2-1)))))</f>
        <v/>
      </c>
      <c r="I36" s="121">
        <f>IF(OR($C36="",$B$2="",$D$2=0),0,IF(I$3&lt;0,0,N(INDEX('CURVA PREVISION'!$A$1:$KZ$3000,$C36,10+3*MIN(I$3,$D$2-1)))))</f>
        <v/>
      </c>
      <c r="J36" s="121">
        <f>IF(OR($C36="",$B$2="",$D$2=0),0,IF(J$3&lt;0,0,N(INDEX('CURVA PREVISION'!$A$1:$KZ$3000,$C36,10+3*MIN(J$3,$D$2-1)))))</f>
        <v/>
      </c>
      <c r="K36" s="121">
        <f>IF(OR($C36="",$B$2="",$D$2=0),0,IF(K$3&lt;0,0,N(INDEX('CURVA PREVISION'!$A$1:$KZ$3000,$C36,10+3*MIN(K$3,$D$2-1)))))</f>
        <v/>
      </c>
      <c r="L36" s="121">
        <f>IF(OR($C36="",$B$2="",$D$2=0),0,IF(L$3&lt;0,0,N(INDEX('CURVA PREVISION'!$A$1:$KZ$3000,$C36,10+3*MIN(L$3,$D$2-1)))))</f>
        <v/>
      </c>
      <c r="M36" s="121">
        <f>IF(OR($C36="",$B$2="",$D$2=0),0,IF(M$3&lt;0,0,N(INDEX('CURVA PREVISION'!$A$1:$KZ$3000,$C36,10+3*MIN(M$3,$D$2-1)))))</f>
        <v/>
      </c>
      <c r="N36" s="121">
        <f>IF(OR($C36="",$B$2="",$D$2=0),0,IF(N$3&lt;0,0,N(INDEX('CURVA PREVISION'!$A$1:$KZ$3000,$C36,10+3*MIN(N$3,$D$2-1)))))</f>
        <v/>
      </c>
      <c r="O36" s="121">
        <f>IF(OR($C36="",$B$2="",$D$2=0),0,IF(O$3&lt;0,0,N(INDEX('CURVA PREVISION'!$A$1:$KZ$3000,$C36,10+3*MIN(O$3,$D$2-1)))))</f>
        <v/>
      </c>
      <c r="P36" s="121">
        <f>IF(OR($C36="",$B$2="",$D$2=0),0,IF(P$3&lt;0,0,N(INDEX('CURVA PREVISION'!$A$1:$KZ$3000,$C36,10+3*MIN(P$3,$D$2-1)))))</f>
        <v/>
      </c>
      <c r="Q36" s="121">
        <f>IF(OR($C36="",$B$2="",$D$2=0),0,IF(Q$3&lt;0,0,N(INDEX('CURVA PREVISION'!$A$1:$KZ$3000,$C36,10+3*MIN(Q$3,$D$2-1)))))</f>
        <v/>
      </c>
      <c r="R36" s="121">
        <f>IF(OR($C36="",$B$2="",$D$2=0),0,IF(R$3&lt;0,0,N(INDEX('CURVA PREVISION'!$A$1:$KZ$3000,$C36,10+3*MIN(R$3,$D$2-1)))))</f>
        <v/>
      </c>
      <c r="S36" s="121">
        <f>IF(OR($C36="",$B$2="",$D$2=0),0,IF(S$3&lt;0,0,N(INDEX('CURVA PREVISION'!$A$1:$KZ$3000,$C36,10+3*MIN(S$3,$D$2-1)))))</f>
        <v/>
      </c>
      <c r="T36" s="121">
        <f>IF(OR($C36="",$B$2="",$D$2=0),0,IF(T$3&lt;0,0,N(INDEX('CURVA PREVISION'!$A$1:$KZ$3000,$C36,10+3*MIN(T$3,$D$2-1)))))</f>
        <v/>
      </c>
      <c r="U36" s="121">
        <f>IF(OR($C36="",$B$2="",$D$2=0),0,IF(U$3&lt;0,0,N(INDEX('CURVA PREVISION'!$A$1:$KZ$3000,$C36,10+3*MIN(U$3,$D$2-1)))))</f>
        <v/>
      </c>
      <c r="V36" s="121">
        <f>IF(OR($C36="",$B$2="",$D$2=0),0,IF(V$3&lt;0,0,N(INDEX('CURVA PREVISION'!$A$1:$KZ$3000,$C36,10+3*MIN(V$3,$D$2-1)))))</f>
        <v/>
      </c>
      <c r="W36" s="121">
        <f>IF(OR($C36="",$B$2="",$D$2=0),0,IF(W$3&lt;0,0,N(INDEX('CURVA PREVISION'!$A$1:$KZ$3000,$C36,10+3*MIN(W$3,$D$2-1)))))</f>
        <v/>
      </c>
      <c r="X36" s="121">
        <f>IF(OR($C36="",$B$2="",$D$2=0),0,IF(X$3&lt;0,0,N(INDEX('CURVA PREVISION'!$A$1:$KZ$3000,$C36,10+3*MIN(X$3,$D$2-1)))))</f>
        <v/>
      </c>
      <c r="Y36" s="121">
        <f>IF(OR($C36="",$B$2="",$D$2=0),0,IF(Y$3&lt;0,0,N(INDEX('CURVA PREVISION'!$A$1:$KZ$3000,$C36,10+3*MIN(Y$3,$D$2-1)))))</f>
        <v/>
      </c>
      <c r="Z36" s="121">
        <f>IF(OR($C36="",$B$2="",$D$2=0),0,IF(Z$3&lt;0,0,N(INDEX('CURVA PREVISION'!$A$1:$KZ$3000,$C36,10+3*MIN(Z$3,$D$2-1)))))</f>
        <v/>
      </c>
      <c r="AA36" s="121">
        <f>IF(OR($C36="",$B$2="",$D$2=0),0,IF(AA$3&lt;0,0,N(INDEX('CURVA PREVISION'!$A$1:$KZ$3000,$C36,10+3*MIN(AA$3,$D$2-1)))))</f>
        <v/>
      </c>
      <c r="AB36" s="121">
        <f>IF(OR($C36="",$B$2="",$D$2=0),0,IF(AB$3&lt;0,0,N(INDEX('CURVA PREVISION'!$A$1:$KZ$3000,$C36,10+3*MIN(AB$3,$D$2-1)))))</f>
        <v/>
      </c>
      <c r="AC36" s="121">
        <f>IF(OR($C36="",$B$2="",$D$2=0),0,IF(AC$3&lt;0,0,N(INDEX('CURVA PREVISION'!$A$1:$KZ$3000,$C36,10+3*MIN(AC$3,$D$2-1)))))</f>
        <v/>
      </c>
      <c r="AD36" s="121">
        <f>IF(OR($C36="",$B$2="",$D$2=0),0,IF(AD$3&lt;0,0,N(INDEX('CURVA PREVISION'!$A$1:$KZ$3000,$C36,10+3*MIN(AD$3,$D$2-1)))))</f>
        <v/>
      </c>
      <c r="AE36" s="121">
        <f>IF(OR($C36="",$B$2="",$D$2=0),0,IF(AE$3&lt;0,0,N(INDEX('CURVA PREVISION'!$A$1:$KZ$3000,$C36,10+3*MIN(AE$3,$D$2-1)))))</f>
        <v/>
      </c>
      <c r="AF36" s="121">
        <f>IF(OR($C36="",$B$2="",$D$2=0),0,IF(AF$3&lt;0,0,N(INDEX('CURVA PREVISION'!$A$1:$KZ$3000,$C36,10+3*MIN(AF$3,$D$2-1)))))</f>
        <v/>
      </c>
      <c r="AG36" s="121">
        <f>IF(OR($C36="",$B$2="",$D$2=0),0,IF(AG$3&lt;0,0,N(INDEX('CURVA PREVISION'!$A$1:$KZ$3000,$C36,10+3*MIN(AG$3,$D$2-1)))))</f>
        <v/>
      </c>
      <c r="AH36" s="121">
        <f>IF(OR($C36="",$B$2="",$D$2=0),0,IF(AH$3&lt;0,0,N(INDEX('CURVA PREVISION'!$A$1:$KZ$3000,$C36,10+3*MIN(AH$3,$D$2-1)))))</f>
        <v/>
      </c>
      <c r="AI36" s="121">
        <f>IF(OR($C36="",$B$2="",$D$2=0),0,IF(AI$3&lt;0,0,N(INDEX('CURVA PREVISION'!$A$1:$KZ$3000,$C36,10+3*MIN(AI$3,$D$2-1)))))</f>
        <v/>
      </c>
      <c r="AJ36" s="121">
        <f>IF(OR($C36="",$B$2="",$D$2=0),0,IF(AJ$3&lt;0,0,N(INDEX('CURVA PREVISION'!$A$1:$KZ$3000,$C36,10+3*MIN(AJ$3,$D$2-1)))))</f>
        <v/>
      </c>
      <c r="AK36" s="121">
        <f>IF(OR($C36="",$B$2="",$D$2=0),0,IF(AK$3&lt;0,0,N(INDEX('CURVA PREVISION'!$A$1:$KZ$3000,$C36,10+3*MIN(AK$3,$D$2-1)))))</f>
        <v/>
      </c>
      <c r="AL36" s="121">
        <f>IF(OR($C36="",$B$2="",$D$2=0),0,IF(AL$3&lt;0,0,N(INDEX('CURVA PREVISION'!$A$1:$KZ$3000,$C36,10+3*MIN(AL$3,$D$2-1)))))</f>
        <v/>
      </c>
      <c r="AM36" s="121">
        <f>IF(OR($C36="",$B$2="",$D$2=0),0,IF(AM$3&lt;0,0,N(INDEX('CURVA PREVISION'!$A$1:$KZ$3000,$C36,10+3*MIN(AM$3,$D$2-1)))))</f>
        <v/>
      </c>
      <c r="AN36" s="121">
        <f>IF(OR($C36="",$B$2="",$D$2=0),0,IF(AN$3&lt;0,0,N(INDEX('CURVA PREVISION'!$A$1:$KZ$3000,$C36,10+3*MIN(AN$3,$D$2-1)))))</f>
        <v/>
      </c>
      <c r="AO36" s="121">
        <f>IF(OR($C36="",$B$2="",$D$2=0),0,IF(AO$3&lt;0,0,N(INDEX('CURVA PREVISION'!$A$1:$KZ$3000,$C36,10+3*MIN(AO$3,$D$2-1)))))</f>
        <v/>
      </c>
      <c r="AP36" s="121">
        <f>IF(OR($C36="",$B$2="",$D$2=0),0,IF(AP$3&lt;0,0,N(INDEX('CURVA PREVISION'!$A$1:$KZ$3000,$C36,10+3*MIN(AP$3,$D$2-1)))))</f>
        <v/>
      </c>
      <c r="AQ36" s="121">
        <f>IF(OR($C36="",$B$2="",$D$2=0),0,IF(AQ$3&lt;0,0,N(INDEX('CURVA PREVISION'!$A$1:$KZ$3000,$C36,10+3*MIN(AQ$3,$D$2-1)))))</f>
        <v/>
      </c>
      <c r="AR36" s="121">
        <f>IF(OR($C36="",$B$2="",$D$2=0),0,IF(AR$3&lt;0,0,N(INDEX('CURVA PREVISION'!$A$1:$KZ$3000,$C36,10+3*MIN(AR$3,$D$2-1)))))</f>
        <v/>
      </c>
      <c r="AS36" s="121">
        <f>IF(OR($C36="",$B$2="",$D$2=0),0,IF(AS$3&lt;0,0,N(INDEX('CURVA PREVISION'!$A$1:$KZ$3000,$C36,10+3*MIN(AS$3,$D$2-1)))))</f>
        <v/>
      </c>
      <c r="AT36" s="121">
        <f>IF(OR($C36="",$B$2="",$D$2=0),0,IF(AT$3&lt;0,0,N(INDEX('CURVA PREVISION'!$A$1:$KZ$3000,$C36,10+3*MIN(AT$3,$D$2-1)))))</f>
        <v/>
      </c>
      <c r="AU36" s="121">
        <f>IF(OR($C36="",$B$2="",$D$2=0),0,IF(AU$3&lt;0,0,N(INDEX('CURVA PREVISION'!$A$1:$KZ$3000,$C36,10+3*MIN(AU$3,$D$2-1)))))</f>
        <v/>
      </c>
      <c r="AV36" s="121">
        <f>IF(OR($C36="",$B$2="",$D$2=0),0,IF(AV$3&lt;0,0,N(INDEX('CURVA PREVISION'!$A$1:$KZ$3000,$C36,10+3*MIN(AV$3,$D$2-1)))))</f>
        <v/>
      </c>
      <c r="AW36" s="121">
        <f>IF(OR($C36="",$B$2="",$D$2=0),0,IF(AW$3&lt;0,0,N(INDEX('CURVA PREVISION'!$A$1:$KZ$3000,$C36,10+3*MIN(AW$3,$D$2-1)))))</f>
        <v/>
      </c>
      <c r="AX36" s="121">
        <f>IF(OR($C36="",$B$2="",$D$2=0),0,IF(AX$3&lt;0,0,N(INDEX('CURVA PREVISION'!$A$1:$KZ$3000,$C36,10+3*MIN(AX$3,$D$2-1)))))</f>
        <v/>
      </c>
      <c r="AY36" s="121">
        <f>IF(OR($C36="",$B$2="",$D$2=0),0,IF(AY$3&lt;0,0,N(INDEX('CURVA PREVISION'!$A$1:$KZ$3000,$C36,10+3*MIN(AY$3,$D$2-1)))))</f>
        <v/>
      </c>
      <c r="AZ36" s="121">
        <f>IF(OR($C36="",$B$2="",$D$2=0),0,IF(AZ$3&lt;0,0,N(INDEX('CURVA PREVISION'!$A$1:$KZ$3000,$C36,10+3*MIN(AZ$3,$D$2-1)))))</f>
        <v/>
      </c>
      <c r="BA36" s="121">
        <f>IF(OR($C36="",$B$2="",$D$2=0),0,IF(BA$3&lt;0,0,N(INDEX('CURVA PREVISION'!$A$1:$KZ$3000,$C36,10+3*MIN(BA$3,$D$2-1)))))</f>
        <v/>
      </c>
      <c r="BB36" s="121">
        <f>IF(OR($C36="",$B$2="",$D$2=0),0,IF(BB$3&lt;0,0,N(INDEX('CURVA PREVISION'!$A$1:$KZ$3000,$C36,10+3*MIN(BB$3,$D$2-1)))))</f>
        <v/>
      </c>
      <c r="BC36" s="121">
        <f>IF(OR($C36="",$B$2="",$D$2=0),0,IF(BC$3&lt;0,0,N(INDEX('CURVA PREVISION'!$A$1:$KZ$3000,$C36,10+3*MIN(BC$3,$D$2-1)))))</f>
        <v/>
      </c>
      <c r="BD36" s="121">
        <f>IF(OR($C36="",$B$2="",$D$2=0),0,IF(BD$3&lt;0,0,N(INDEX('CURVA PREVISION'!$A$1:$KZ$3000,$C36,10+3*MIN(BD$3,$D$2-1)))))</f>
        <v/>
      </c>
      <c r="BE36" s="121">
        <f>IF(OR($C36="",$B$2="",$D$2=0),0,IF(BE$3&lt;0,0,N(INDEX('CURVA PREVISION'!$A$1:$KZ$3000,$C36,10+3*MIN(BE$3,$D$2-1)))))</f>
        <v/>
      </c>
      <c r="BF36" s="121">
        <f>IF(OR($C36="",$B$2="",$D$2=0),0,IF(BF$3&lt;0,0,N(INDEX('CURVA PREVISION'!$A$1:$KZ$3000,$C36,10+3*MIN(BF$3,$D$2-1)))))</f>
        <v/>
      </c>
      <c r="BG36" s="121">
        <f>IF(OR($C36="",$B$2="",$D$2=0),0,IF(BG$3&lt;0,0,N(INDEX('CURVA PREVISION'!$A$1:$KZ$3000,$C36,10+3*MIN(BG$3,$D$2-1)))))</f>
        <v/>
      </c>
      <c r="BH36" s="121">
        <f>IF(OR($C36="",$B$2="",$D$2=0),0,IF(BH$3&lt;0,0,N(INDEX('CURVA PREVISION'!$A$1:$KZ$3000,$C36,10+3*MIN(BH$3,$D$2-1)))))</f>
        <v/>
      </c>
      <c r="BI36" s="121">
        <f>IF(OR($C36="",$B$2="",$D$2=0),0,IF(BI$3&lt;0,0,N(INDEX('CURVA PREVISION'!$A$1:$KZ$3000,$C36,10+3*MIN(BI$3,$D$2-1)))))</f>
        <v/>
      </c>
      <c r="BJ36" s="121">
        <f>IF(OR($C36="",$B$2="",$D$2=0),0,IF(BJ$3&lt;0,0,N(INDEX('CURVA PREVISION'!$A$1:$KZ$3000,$C36,10+3*MIN(BJ$3,$D$2-1)))))</f>
        <v/>
      </c>
      <c r="BK36" s="121">
        <f>IF(OR($C36="",$B$2="",$D$2=0),0,IF(BK$3&lt;0,0,N(INDEX('CURVA PREVISION'!$A$1:$KZ$3000,$C36,10+3*MIN(BK$3,$D$2-1)))))</f>
        <v/>
      </c>
      <c r="BL36" s="121">
        <f>IF(OR($C36="",$B$2="",$D$2=0),0,IF(BL$3&lt;0,0,N(INDEX('CURVA PREVISION'!$A$1:$KZ$3000,$C36,10+3*MIN(BL$3,$D$2-1)))))</f>
        <v/>
      </c>
      <c r="BM36" s="121">
        <f>IF(OR($C36="",$B$2="",$D$2=0),0,IF(BM$3&lt;0,0,N(INDEX('CURVA PREVISION'!$A$1:$KZ$3000,$C36,10+3*MIN(BM$3,$D$2-1)))))</f>
        <v/>
      </c>
      <c r="BN36" s="121">
        <f>IF(OR($C36="",$B$2="",$D$2=0),0,IF(BN$3&lt;0,0,N(INDEX('CURVA PREVISION'!$A$1:$KZ$3000,$C36,10+3*MIN(BN$3,$D$2-1)))))</f>
        <v/>
      </c>
      <c r="BO36" s="121">
        <f>IF(OR($C36="",$B$2="",$D$2=0),0,IF(BO$3&lt;0,0,N(INDEX('CURVA PREVISION'!$A$1:$KZ$3000,$C36,10+3*MIN(BO$3,$D$2-1)))))</f>
        <v/>
      </c>
      <c r="BP36" s="121">
        <f>IF(OR($C36="",$B$2="",$D$2=0),0,IF(BP$3&lt;0,0,N(INDEX('CURVA PREVISION'!$A$1:$KZ$3000,$C36,10+3*MIN(BP$3,$D$2-1)))))</f>
        <v/>
      </c>
      <c r="BQ36" s="121">
        <f>IF(OR($C36="",$B$2="",$D$2=0),0,IF(BQ$3&lt;0,0,N(INDEX('CURVA PREVISION'!$A$1:$KZ$3000,$C36,10+3*MIN(BQ$3,$D$2-1)))))</f>
        <v/>
      </c>
      <c r="BR36" s="121">
        <f>IF(OR($C36="",$B$2="",$D$2=0),0,IF(BR$3&lt;0,0,N(INDEX('CURVA PREVISION'!$A$1:$KZ$3000,$C36,10+3*MIN(BR$3,$D$2-1)))))</f>
        <v/>
      </c>
      <c r="BS36" s="121">
        <f>IF(OR($C36="",$B$2="",$D$2=0),0,IF(BS$3&lt;0,0,N(INDEX('CURVA PREVISION'!$A$1:$KZ$3000,$C36,10+3*MIN(BS$3,$D$2-1)))))</f>
        <v/>
      </c>
      <c r="BT36" s="121">
        <f>IF(OR($C36="",$B$2="",$D$2=0),0,IF(BT$3&lt;0,0,N(INDEX('CURVA PREVISION'!$A$1:$KZ$3000,$C36,10+3*MIN(BT$3,$D$2-1)))))</f>
        <v/>
      </c>
      <c r="BU36" s="121">
        <f>IF(OR($C36="",$B$2="",$D$2=0),0,IF(BU$3&lt;0,0,N(INDEX('CURVA PREVISION'!$A$1:$KZ$3000,$C36,10+3*MIN(BU$3,$D$2-1)))))</f>
        <v/>
      </c>
      <c r="BV36" s="121">
        <f>IF(OR($C36="",$B$2="",$D$2=0),0,IF(BV$3&lt;0,0,N(INDEX('CURVA PREVISION'!$A$1:$KZ$3000,$C36,10+3*MIN(BV$3,$D$2-1)))))</f>
        <v/>
      </c>
      <c r="BW36" s="121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8">
        <f>IFERROR(MATCH(A37,'CURVA PREVISION'!$B$1:$B$3000,0),"")</f>
        <v/>
      </c>
      <c r="D37" s="121">
        <f>IF(OR($C37="",$B$2="",$D$2=0),0,IF(D$3&lt;0,0,N(INDEX('CURVA PREVISION'!$A$1:$KZ$3000,$C37,10+3*MIN(D$3,$D$2-1)))))</f>
        <v/>
      </c>
      <c r="E37" s="121">
        <f>IF(OR($C37="",$B$2="",$D$2=0),0,IF(E$3&lt;0,0,N(INDEX('CURVA PREVISION'!$A$1:$KZ$3000,$C37,10+3*MIN(E$3,$D$2-1)))))</f>
        <v/>
      </c>
      <c r="F37" s="121">
        <f>IF(OR($C37="",$B$2="",$D$2=0),0,IF(F$3&lt;0,0,N(INDEX('CURVA PREVISION'!$A$1:$KZ$3000,$C37,10+3*MIN(F$3,$D$2-1)))))</f>
        <v/>
      </c>
      <c r="G37" s="121">
        <f>IF(OR($C37="",$B$2="",$D$2=0),0,IF(G$3&lt;0,0,N(INDEX('CURVA PREVISION'!$A$1:$KZ$3000,$C37,10+3*MIN(G$3,$D$2-1)))))</f>
        <v/>
      </c>
      <c r="H37" s="121">
        <f>IF(OR($C37="",$B$2="",$D$2=0),0,IF(H$3&lt;0,0,N(INDEX('CURVA PREVISION'!$A$1:$KZ$3000,$C37,10+3*MIN(H$3,$D$2-1)))))</f>
        <v/>
      </c>
      <c r="I37" s="121">
        <f>IF(OR($C37="",$B$2="",$D$2=0),0,IF(I$3&lt;0,0,N(INDEX('CURVA PREVISION'!$A$1:$KZ$3000,$C37,10+3*MIN(I$3,$D$2-1)))))</f>
        <v/>
      </c>
      <c r="J37" s="121">
        <f>IF(OR($C37="",$B$2="",$D$2=0),0,IF(J$3&lt;0,0,N(INDEX('CURVA PREVISION'!$A$1:$KZ$3000,$C37,10+3*MIN(J$3,$D$2-1)))))</f>
        <v/>
      </c>
      <c r="K37" s="121">
        <f>IF(OR($C37="",$B$2="",$D$2=0),0,IF(K$3&lt;0,0,N(INDEX('CURVA PREVISION'!$A$1:$KZ$3000,$C37,10+3*MIN(K$3,$D$2-1)))))</f>
        <v/>
      </c>
      <c r="L37" s="121">
        <f>IF(OR($C37="",$B$2="",$D$2=0),0,IF(L$3&lt;0,0,N(INDEX('CURVA PREVISION'!$A$1:$KZ$3000,$C37,10+3*MIN(L$3,$D$2-1)))))</f>
        <v/>
      </c>
      <c r="M37" s="121">
        <f>IF(OR($C37="",$B$2="",$D$2=0),0,IF(M$3&lt;0,0,N(INDEX('CURVA PREVISION'!$A$1:$KZ$3000,$C37,10+3*MIN(M$3,$D$2-1)))))</f>
        <v/>
      </c>
      <c r="N37" s="121">
        <f>IF(OR($C37="",$B$2="",$D$2=0),0,IF(N$3&lt;0,0,N(INDEX('CURVA PREVISION'!$A$1:$KZ$3000,$C37,10+3*MIN(N$3,$D$2-1)))))</f>
        <v/>
      </c>
      <c r="O37" s="121">
        <f>IF(OR($C37="",$B$2="",$D$2=0),0,IF(O$3&lt;0,0,N(INDEX('CURVA PREVISION'!$A$1:$KZ$3000,$C37,10+3*MIN(O$3,$D$2-1)))))</f>
        <v/>
      </c>
      <c r="P37" s="121">
        <f>IF(OR($C37="",$B$2="",$D$2=0),0,IF(P$3&lt;0,0,N(INDEX('CURVA PREVISION'!$A$1:$KZ$3000,$C37,10+3*MIN(P$3,$D$2-1)))))</f>
        <v/>
      </c>
      <c r="Q37" s="121">
        <f>IF(OR($C37="",$B$2="",$D$2=0),0,IF(Q$3&lt;0,0,N(INDEX('CURVA PREVISION'!$A$1:$KZ$3000,$C37,10+3*MIN(Q$3,$D$2-1)))))</f>
        <v/>
      </c>
      <c r="R37" s="121">
        <f>IF(OR($C37="",$B$2="",$D$2=0),0,IF(R$3&lt;0,0,N(INDEX('CURVA PREVISION'!$A$1:$KZ$3000,$C37,10+3*MIN(R$3,$D$2-1)))))</f>
        <v/>
      </c>
      <c r="S37" s="121">
        <f>IF(OR($C37="",$B$2="",$D$2=0),0,IF(S$3&lt;0,0,N(INDEX('CURVA PREVISION'!$A$1:$KZ$3000,$C37,10+3*MIN(S$3,$D$2-1)))))</f>
        <v/>
      </c>
      <c r="T37" s="121">
        <f>IF(OR($C37="",$B$2="",$D$2=0),0,IF(T$3&lt;0,0,N(INDEX('CURVA PREVISION'!$A$1:$KZ$3000,$C37,10+3*MIN(T$3,$D$2-1)))))</f>
        <v/>
      </c>
      <c r="U37" s="121">
        <f>IF(OR($C37="",$B$2="",$D$2=0),0,IF(U$3&lt;0,0,N(INDEX('CURVA PREVISION'!$A$1:$KZ$3000,$C37,10+3*MIN(U$3,$D$2-1)))))</f>
        <v/>
      </c>
      <c r="V37" s="121">
        <f>IF(OR($C37="",$B$2="",$D$2=0),0,IF(V$3&lt;0,0,N(INDEX('CURVA PREVISION'!$A$1:$KZ$3000,$C37,10+3*MIN(V$3,$D$2-1)))))</f>
        <v/>
      </c>
      <c r="W37" s="121">
        <f>IF(OR($C37="",$B$2="",$D$2=0),0,IF(W$3&lt;0,0,N(INDEX('CURVA PREVISION'!$A$1:$KZ$3000,$C37,10+3*MIN(W$3,$D$2-1)))))</f>
        <v/>
      </c>
      <c r="X37" s="121">
        <f>IF(OR($C37="",$B$2="",$D$2=0),0,IF(X$3&lt;0,0,N(INDEX('CURVA PREVISION'!$A$1:$KZ$3000,$C37,10+3*MIN(X$3,$D$2-1)))))</f>
        <v/>
      </c>
      <c r="Y37" s="121">
        <f>IF(OR($C37="",$B$2="",$D$2=0),0,IF(Y$3&lt;0,0,N(INDEX('CURVA PREVISION'!$A$1:$KZ$3000,$C37,10+3*MIN(Y$3,$D$2-1)))))</f>
        <v/>
      </c>
      <c r="Z37" s="121">
        <f>IF(OR($C37="",$B$2="",$D$2=0),0,IF(Z$3&lt;0,0,N(INDEX('CURVA PREVISION'!$A$1:$KZ$3000,$C37,10+3*MIN(Z$3,$D$2-1)))))</f>
        <v/>
      </c>
      <c r="AA37" s="121">
        <f>IF(OR($C37="",$B$2="",$D$2=0),0,IF(AA$3&lt;0,0,N(INDEX('CURVA PREVISION'!$A$1:$KZ$3000,$C37,10+3*MIN(AA$3,$D$2-1)))))</f>
        <v/>
      </c>
      <c r="AB37" s="121">
        <f>IF(OR($C37="",$B$2="",$D$2=0),0,IF(AB$3&lt;0,0,N(INDEX('CURVA PREVISION'!$A$1:$KZ$3000,$C37,10+3*MIN(AB$3,$D$2-1)))))</f>
        <v/>
      </c>
      <c r="AC37" s="121">
        <f>IF(OR($C37="",$B$2="",$D$2=0),0,IF(AC$3&lt;0,0,N(INDEX('CURVA PREVISION'!$A$1:$KZ$3000,$C37,10+3*MIN(AC$3,$D$2-1)))))</f>
        <v/>
      </c>
      <c r="AD37" s="121">
        <f>IF(OR($C37="",$B$2="",$D$2=0),0,IF(AD$3&lt;0,0,N(INDEX('CURVA PREVISION'!$A$1:$KZ$3000,$C37,10+3*MIN(AD$3,$D$2-1)))))</f>
        <v/>
      </c>
      <c r="AE37" s="121">
        <f>IF(OR($C37="",$B$2="",$D$2=0),0,IF(AE$3&lt;0,0,N(INDEX('CURVA PREVISION'!$A$1:$KZ$3000,$C37,10+3*MIN(AE$3,$D$2-1)))))</f>
        <v/>
      </c>
      <c r="AF37" s="121">
        <f>IF(OR($C37="",$B$2="",$D$2=0),0,IF(AF$3&lt;0,0,N(INDEX('CURVA PREVISION'!$A$1:$KZ$3000,$C37,10+3*MIN(AF$3,$D$2-1)))))</f>
        <v/>
      </c>
      <c r="AG37" s="121">
        <f>IF(OR($C37="",$B$2="",$D$2=0),0,IF(AG$3&lt;0,0,N(INDEX('CURVA PREVISION'!$A$1:$KZ$3000,$C37,10+3*MIN(AG$3,$D$2-1)))))</f>
        <v/>
      </c>
      <c r="AH37" s="121">
        <f>IF(OR($C37="",$B$2="",$D$2=0),0,IF(AH$3&lt;0,0,N(INDEX('CURVA PREVISION'!$A$1:$KZ$3000,$C37,10+3*MIN(AH$3,$D$2-1)))))</f>
        <v/>
      </c>
      <c r="AI37" s="121">
        <f>IF(OR($C37="",$B$2="",$D$2=0),0,IF(AI$3&lt;0,0,N(INDEX('CURVA PREVISION'!$A$1:$KZ$3000,$C37,10+3*MIN(AI$3,$D$2-1)))))</f>
        <v/>
      </c>
      <c r="AJ37" s="121">
        <f>IF(OR($C37="",$B$2="",$D$2=0),0,IF(AJ$3&lt;0,0,N(INDEX('CURVA PREVISION'!$A$1:$KZ$3000,$C37,10+3*MIN(AJ$3,$D$2-1)))))</f>
        <v/>
      </c>
      <c r="AK37" s="121">
        <f>IF(OR($C37="",$B$2="",$D$2=0),0,IF(AK$3&lt;0,0,N(INDEX('CURVA PREVISION'!$A$1:$KZ$3000,$C37,10+3*MIN(AK$3,$D$2-1)))))</f>
        <v/>
      </c>
      <c r="AL37" s="121">
        <f>IF(OR($C37="",$B$2="",$D$2=0),0,IF(AL$3&lt;0,0,N(INDEX('CURVA PREVISION'!$A$1:$KZ$3000,$C37,10+3*MIN(AL$3,$D$2-1)))))</f>
        <v/>
      </c>
      <c r="AM37" s="121">
        <f>IF(OR($C37="",$B$2="",$D$2=0),0,IF(AM$3&lt;0,0,N(INDEX('CURVA PREVISION'!$A$1:$KZ$3000,$C37,10+3*MIN(AM$3,$D$2-1)))))</f>
        <v/>
      </c>
      <c r="AN37" s="121">
        <f>IF(OR($C37="",$B$2="",$D$2=0),0,IF(AN$3&lt;0,0,N(INDEX('CURVA PREVISION'!$A$1:$KZ$3000,$C37,10+3*MIN(AN$3,$D$2-1)))))</f>
        <v/>
      </c>
      <c r="AO37" s="121">
        <f>IF(OR($C37="",$B$2="",$D$2=0),0,IF(AO$3&lt;0,0,N(INDEX('CURVA PREVISION'!$A$1:$KZ$3000,$C37,10+3*MIN(AO$3,$D$2-1)))))</f>
        <v/>
      </c>
      <c r="AP37" s="121">
        <f>IF(OR($C37="",$B$2="",$D$2=0),0,IF(AP$3&lt;0,0,N(INDEX('CURVA PREVISION'!$A$1:$KZ$3000,$C37,10+3*MIN(AP$3,$D$2-1)))))</f>
        <v/>
      </c>
      <c r="AQ37" s="121">
        <f>IF(OR($C37="",$B$2="",$D$2=0),0,IF(AQ$3&lt;0,0,N(INDEX('CURVA PREVISION'!$A$1:$KZ$3000,$C37,10+3*MIN(AQ$3,$D$2-1)))))</f>
        <v/>
      </c>
      <c r="AR37" s="121">
        <f>IF(OR($C37="",$B$2="",$D$2=0),0,IF(AR$3&lt;0,0,N(INDEX('CURVA PREVISION'!$A$1:$KZ$3000,$C37,10+3*MIN(AR$3,$D$2-1)))))</f>
        <v/>
      </c>
      <c r="AS37" s="121">
        <f>IF(OR($C37="",$B$2="",$D$2=0),0,IF(AS$3&lt;0,0,N(INDEX('CURVA PREVISION'!$A$1:$KZ$3000,$C37,10+3*MIN(AS$3,$D$2-1)))))</f>
        <v/>
      </c>
      <c r="AT37" s="121">
        <f>IF(OR($C37="",$B$2="",$D$2=0),0,IF(AT$3&lt;0,0,N(INDEX('CURVA PREVISION'!$A$1:$KZ$3000,$C37,10+3*MIN(AT$3,$D$2-1)))))</f>
        <v/>
      </c>
      <c r="AU37" s="121">
        <f>IF(OR($C37="",$B$2="",$D$2=0),0,IF(AU$3&lt;0,0,N(INDEX('CURVA PREVISION'!$A$1:$KZ$3000,$C37,10+3*MIN(AU$3,$D$2-1)))))</f>
        <v/>
      </c>
      <c r="AV37" s="121">
        <f>IF(OR($C37="",$B$2="",$D$2=0),0,IF(AV$3&lt;0,0,N(INDEX('CURVA PREVISION'!$A$1:$KZ$3000,$C37,10+3*MIN(AV$3,$D$2-1)))))</f>
        <v/>
      </c>
      <c r="AW37" s="121">
        <f>IF(OR($C37="",$B$2="",$D$2=0),0,IF(AW$3&lt;0,0,N(INDEX('CURVA PREVISION'!$A$1:$KZ$3000,$C37,10+3*MIN(AW$3,$D$2-1)))))</f>
        <v/>
      </c>
      <c r="AX37" s="121">
        <f>IF(OR($C37="",$B$2="",$D$2=0),0,IF(AX$3&lt;0,0,N(INDEX('CURVA PREVISION'!$A$1:$KZ$3000,$C37,10+3*MIN(AX$3,$D$2-1)))))</f>
        <v/>
      </c>
      <c r="AY37" s="121">
        <f>IF(OR($C37="",$B$2="",$D$2=0),0,IF(AY$3&lt;0,0,N(INDEX('CURVA PREVISION'!$A$1:$KZ$3000,$C37,10+3*MIN(AY$3,$D$2-1)))))</f>
        <v/>
      </c>
      <c r="AZ37" s="121">
        <f>IF(OR($C37="",$B$2="",$D$2=0),0,IF(AZ$3&lt;0,0,N(INDEX('CURVA PREVISION'!$A$1:$KZ$3000,$C37,10+3*MIN(AZ$3,$D$2-1)))))</f>
        <v/>
      </c>
      <c r="BA37" s="121">
        <f>IF(OR($C37="",$B$2="",$D$2=0),0,IF(BA$3&lt;0,0,N(INDEX('CURVA PREVISION'!$A$1:$KZ$3000,$C37,10+3*MIN(BA$3,$D$2-1)))))</f>
        <v/>
      </c>
      <c r="BB37" s="121">
        <f>IF(OR($C37="",$B$2="",$D$2=0),0,IF(BB$3&lt;0,0,N(INDEX('CURVA PREVISION'!$A$1:$KZ$3000,$C37,10+3*MIN(BB$3,$D$2-1)))))</f>
        <v/>
      </c>
      <c r="BC37" s="121">
        <f>IF(OR($C37="",$B$2="",$D$2=0),0,IF(BC$3&lt;0,0,N(INDEX('CURVA PREVISION'!$A$1:$KZ$3000,$C37,10+3*MIN(BC$3,$D$2-1)))))</f>
        <v/>
      </c>
      <c r="BD37" s="121">
        <f>IF(OR($C37="",$B$2="",$D$2=0),0,IF(BD$3&lt;0,0,N(INDEX('CURVA PREVISION'!$A$1:$KZ$3000,$C37,10+3*MIN(BD$3,$D$2-1)))))</f>
        <v/>
      </c>
      <c r="BE37" s="121">
        <f>IF(OR($C37="",$B$2="",$D$2=0),0,IF(BE$3&lt;0,0,N(INDEX('CURVA PREVISION'!$A$1:$KZ$3000,$C37,10+3*MIN(BE$3,$D$2-1)))))</f>
        <v/>
      </c>
      <c r="BF37" s="121">
        <f>IF(OR($C37="",$B$2="",$D$2=0),0,IF(BF$3&lt;0,0,N(INDEX('CURVA PREVISION'!$A$1:$KZ$3000,$C37,10+3*MIN(BF$3,$D$2-1)))))</f>
        <v/>
      </c>
      <c r="BG37" s="121">
        <f>IF(OR($C37="",$B$2="",$D$2=0),0,IF(BG$3&lt;0,0,N(INDEX('CURVA PREVISION'!$A$1:$KZ$3000,$C37,10+3*MIN(BG$3,$D$2-1)))))</f>
        <v/>
      </c>
      <c r="BH37" s="121">
        <f>IF(OR($C37="",$B$2="",$D$2=0),0,IF(BH$3&lt;0,0,N(INDEX('CURVA PREVISION'!$A$1:$KZ$3000,$C37,10+3*MIN(BH$3,$D$2-1)))))</f>
        <v/>
      </c>
      <c r="BI37" s="121">
        <f>IF(OR($C37="",$B$2="",$D$2=0),0,IF(BI$3&lt;0,0,N(INDEX('CURVA PREVISION'!$A$1:$KZ$3000,$C37,10+3*MIN(BI$3,$D$2-1)))))</f>
        <v/>
      </c>
      <c r="BJ37" s="121">
        <f>IF(OR($C37="",$B$2="",$D$2=0),0,IF(BJ$3&lt;0,0,N(INDEX('CURVA PREVISION'!$A$1:$KZ$3000,$C37,10+3*MIN(BJ$3,$D$2-1)))))</f>
        <v/>
      </c>
      <c r="BK37" s="121">
        <f>IF(OR($C37="",$B$2="",$D$2=0),0,IF(BK$3&lt;0,0,N(INDEX('CURVA PREVISION'!$A$1:$KZ$3000,$C37,10+3*MIN(BK$3,$D$2-1)))))</f>
        <v/>
      </c>
      <c r="BL37" s="121">
        <f>IF(OR($C37="",$B$2="",$D$2=0),0,IF(BL$3&lt;0,0,N(INDEX('CURVA PREVISION'!$A$1:$KZ$3000,$C37,10+3*MIN(BL$3,$D$2-1)))))</f>
        <v/>
      </c>
      <c r="BM37" s="121">
        <f>IF(OR($C37="",$B$2="",$D$2=0),0,IF(BM$3&lt;0,0,N(INDEX('CURVA PREVISION'!$A$1:$KZ$3000,$C37,10+3*MIN(BM$3,$D$2-1)))))</f>
        <v/>
      </c>
      <c r="BN37" s="121">
        <f>IF(OR($C37="",$B$2="",$D$2=0),0,IF(BN$3&lt;0,0,N(INDEX('CURVA PREVISION'!$A$1:$KZ$3000,$C37,10+3*MIN(BN$3,$D$2-1)))))</f>
        <v/>
      </c>
      <c r="BO37" s="121">
        <f>IF(OR($C37="",$B$2="",$D$2=0),0,IF(BO$3&lt;0,0,N(INDEX('CURVA PREVISION'!$A$1:$KZ$3000,$C37,10+3*MIN(BO$3,$D$2-1)))))</f>
        <v/>
      </c>
      <c r="BP37" s="121">
        <f>IF(OR($C37="",$B$2="",$D$2=0),0,IF(BP$3&lt;0,0,N(INDEX('CURVA PREVISION'!$A$1:$KZ$3000,$C37,10+3*MIN(BP$3,$D$2-1)))))</f>
        <v/>
      </c>
      <c r="BQ37" s="121">
        <f>IF(OR($C37="",$B$2="",$D$2=0),0,IF(BQ$3&lt;0,0,N(INDEX('CURVA PREVISION'!$A$1:$KZ$3000,$C37,10+3*MIN(BQ$3,$D$2-1)))))</f>
        <v/>
      </c>
      <c r="BR37" s="121">
        <f>IF(OR($C37="",$B$2="",$D$2=0),0,IF(BR$3&lt;0,0,N(INDEX('CURVA PREVISION'!$A$1:$KZ$3000,$C37,10+3*MIN(BR$3,$D$2-1)))))</f>
        <v/>
      </c>
      <c r="BS37" s="121">
        <f>IF(OR($C37="",$B$2="",$D$2=0),0,IF(BS$3&lt;0,0,N(INDEX('CURVA PREVISION'!$A$1:$KZ$3000,$C37,10+3*MIN(BS$3,$D$2-1)))))</f>
        <v/>
      </c>
      <c r="BT37" s="121">
        <f>IF(OR($C37="",$B$2="",$D$2=0),0,IF(BT$3&lt;0,0,N(INDEX('CURVA PREVISION'!$A$1:$KZ$3000,$C37,10+3*MIN(BT$3,$D$2-1)))))</f>
        <v/>
      </c>
      <c r="BU37" s="121">
        <f>IF(OR($C37="",$B$2="",$D$2=0),0,IF(BU$3&lt;0,0,N(INDEX('CURVA PREVISION'!$A$1:$KZ$3000,$C37,10+3*MIN(BU$3,$D$2-1)))))</f>
        <v/>
      </c>
      <c r="BV37" s="121">
        <f>IF(OR($C37="",$B$2="",$D$2=0),0,IF(BV$3&lt;0,0,N(INDEX('CURVA PREVISION'!$A$1:$KZ$3000,$C37,10+3*MIN(BV$3,$D$2-1)))))</f>
        <v/>
      </c>
      <c r="BW37" s="121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8">
        <f>IFERROR(MATCH(A38,'CURVA PREVISION'!$B$1:$B$3000,0),"")</f>
        <v/>
      </c>
      <c r="D38" s="121">
        <f>IF(OR($C38="",$B$2="",$D$2=0),0,IF(D$3&lt;0,0,N(INDEX('CURVA PREVISION'!$A$1:$KZ$3000,$C38,10+3*MIN(D$3,$D$2-1)))))</f>
        <v/>
      </c>
      <c r="E38" s="121">
        <f>IF(OR($C38="",$B$2="",$D$2=0),0,IF(E$3&lt;0,0,N(INDEX('CURVA PREVISION'!$A$1:$KZ$3000,$C38,10+3*MIN(E$3,$D$2-1)))))</f>
        <v/>
      </c>
      <c r="F38" s="121">
        <f>IF(OR($C38="",$B$2="",$D$2=0),0,IF(F$3&lt;0,0,N(INDEX('CURVA PREVISION'!$A$1:$KZ$3000,$C38,10+3*MIN(F$3,$D$2-1)))))</f>
        <v/>
      </c>
      <c r="G38" s="121">
        <f>IF(OR($C38="",$B$2="",$D$2=0),0,IF(G$3&lt;0,0,N(INDEX('CURVA PREVISION'!$A$1:$KZ$3000,$C38,10+3*MIN(G$3,$D$2-1)))))</f>
        <v/>
      </c>
      <c r="H38" s="121">
        <f>IF(OR($C38="",$B$2="",$D$2=0),0,IF(H$3&lt;0,0,N(INDEX('CURVA PREVISION'!$A$1:$KZ$3000,$C38,10+3*MIN(H$3,$D$2-1)))))</f>
        <v/>
      </c>
      <c r="I38" s="121">
        <f>IF(OR($C38="",$B$2="",$D$2=0),0,IF(I$3&lt;0,0,N(INDEX('CURVA PREVISION'!$A$1:$KZ$3000,$C38,10+3*MIN(I$3,$D$2-1)))))</f>
        <v/>
      </c>
      <c r="J38" s="121">
        <f>IF(OR($C38="",$B$2="",$D$2=0),0,IF(J$3&lt;0,0,N(INDEX('CURVA PREVISION'!$A$1:$KZ$3000,$C38,10+3*MIN(J$3,$D$2-1)))))</f>
        <v/>
      </c>
      <c r="K38" s="121">
        <f>IF(OR($C38="",$B$2="",$D$2=0),0,IF(K$3&lt;0,0,N(INDEX('CURVA PREVISION'!$A$1:$KZ$3000,$C38,10+3*MIN(K$3,$D$2-1)))))</f>
        <v/>
      </c>
      <c r="L38" s="121">
        <f>IF(OR($C38="",$B$2="",$D$2=0),0,IF(L$3&lt;0,0,N(INDEX('CURVA PREVISION'!$A$1:$KZ$3000,$C38,10+3*MIN(L$3,$D$2-1)))))</f>
        <v/>
      </c>
      <c r="M38" s="121">
        <f>IF(OR($C38="",$B$2="",$D$2=0),0,IF(M$3&lt;0,0,N(INDEX('CURVA PREVISION'!$A$1:$KZ$3000,$C38,10+3*MIN(M$3,$D$2-1)))))</f>
        <v/>
      </c>
      <c r="N38" s="121">
        <f>IF(OR($C38="",$B$2="",$D$2=0),0,IF(N$3&lt;0,0,N(INDEX('CURVA PREVISION'!$A$1:$KZ$3000,$C38,10+3*MIN(N$3,$D$2-1)))))</f>
        <v/>
      </c>
      <c r="O38" s="121">
        <f>IF(OR($C38="",$B$2="",$D$2=0),0,IF(O$3&lt;0,0,N(INDEX('CURVA PREVISION'!$A$1:$KZ$3000,$C38,10+3*MIN(O$3,$D$2-1)))))</f>
        <v/>
      </c>
      <c r="P38" s="121">
        <f>IF(OR($C38="",$B$2="",$D$2=0),0,IF(P$3&lt;0,0,N(INDEX('CURVA PREVISION'!$A$1:$KZ$3000,$C38,10+3*MIN(P$3,$D$2-1)))))</f>
        <v/>
      </c>
      <c r="Q38" s="121">
        <f>IF(OR($C38="",$B$2="",$D$2=0),0,IF(Q$3&lt;0,0,N(INDEX('CURVA PREVISION'!$A$1:$KZ$3000,$C38,10+3*MIN(Q$3,$D$2-1)))))</f>
        <v/>
      </c>
      <c r="R38" s="121">
        <f>IF(OR($C38="",$B$2="",$D$2=0),0,IF(R$3&lt;0,0,N(INDEX('CURVA PREVISION'!$A$1:$KZ$3000,$C38,10+3*MIN(R$3,$D$2-1)))))</f>
        <v/>
      </c>
      <c r="S38" s="121">
        <f>IF(OR($C38="",$B$2="",$D$2=0),0,IF(S$3&lt;0,0,N(INDEX('CURVA PREVISION'!$A$1:$KZ$3000,$C38,10+3*MIN(S$3,$D$2-1)))))</f>
        <v/>
      </c>
      <c r="T38" s="121">
        <f>IF(OR($C38="",$B$2="",$D$2=0),0,IF(T$3&lt;0,0,N(INDEX('CURVA PREVISION'!$A$1:$KZ$3000,$C38,10+3*MIN(T$3,$D$2-1)))))</f>
        <v/>
      </c>
      <c r="U38" s="121">
        <f>IF(OR($C38="",$B$2="",$D$2=0),0,IF(U$3&lt;0,0,N(INDEX('CURVA PREVISION'!$A$1:$KZ$3000,$C38,10+3*MIN(U$3,$D$2-1)))))</f>
        <v/>
      </c>
      <c r="V38" s="121">
        <f>IF(OR($C38="",$B$2="",$D$2=0),0,IF(V$3&lt;0,0,N(INDEX('CURVA PREVISION'!$A$1:$KZ$3000,$C38,10+3*MIN(V$3,$D$2-1)))))</f>
        <v/>
      </c>
      <c r="W38" s="121">
        <f>IF(OR($C38="",$B$2="",$D$2=0),0,IF(W$3&lt;0,0,N(INDEX('CURVA PREVISION'!$A$1:$KZ$3000,$C38,10+3*MIN(W$3,$D$2-1)))))</f>
        <v/>
      </c>
      <c r="X38" s="121">
        <f>IF(OR($C38="",$B$2="",$D$2=0),0,IF(X$3&lt;0,0,N(INDEX('CURVA PREVISION'!$A$1:$KZ$3000,$C38,10+3*MIN(X$3,$D$2-1)))))</f>
        <v/>
      </c>
      <c r="Y38" s="121">
        <f>IF(OR($C38="",$B$2="",$D$2=0),0,IF(Y$3&lt;0,0,N(INDEX('CURVA PREVISION'!$A$1:$KZ$3000,$C38,10+3*MIN(Y$3,$D$2-1)))))</f>
        <v/>
      </c>
      <c r="Z38" s="121">
        <f>IF(OR($C38="",$B$2="",$D$2=0),0,IF(Z$3&lt;0,0,N(INDEX('CURVA PREVISION'!$A$1:$KZ$3000,$C38,10+3*MIN(Z$3,$D$2-1)))))</f>
        <v/>
      </c>
      <c r="AA38" s="121">
        <f>IF(OR($C38="",$B$2="",$D$2=0),0,IF(AA$3&lt;0,0,N(INDEX('CURVA PREVISION'!$A$1:$KZ$3000,$C38,10+3*MIN(AA$3,$D$2-1)))))</f>
        <v/>
      </c>
      <c r="AB38" s="121">
        <f>IF(OR($C38="",$B$2="",$D$2=0),0,IF(AB$3&lt;0,0,N(INDEX('CURVA PREVISION'!$A$1:$KZ$3000,$C38,10+3*MIN(AB$3,$D$2-1)))))</f>
        <v/>
      </c>
      <c r="AC38" s="121">
        <f>IF(OR($C38="",$B$2="",$D$2=0),0,IF(AC$3&lt;0,0,N(INDEX('CURVA PREVISION'!$A$1:$KZ$3000,$C38,10+3*MIN(AC$3,$D$2-1)))))</f>
        <v/>
      </c>
      <c r="AD38" s="121">
        <f>IF(OR($C38="",$B$2="",$D$2=0),0,IF(AD$3&lt;0,0,N(INDEX('CURVA PREVISION'!$A$1:$KZ$3000,$C38,10+3*MIN(AD$3,$D$2-1)))))</f>
        <v/>
      </c>
      <c r="AE38" s="121">
        <f>IF(OR($C38="",$B$2="",$D$2=0),0,IF(AE$3&lt;0,0,N(INDEX('CURVA PREVISION'!$A$1:$KZ$3000,$C38,10+3*MIN(AE$3,$D$2-1)))))</f>
        <v/>
      </c>
      <c r="AF38" s="121">
        <f>IF(OR($C38="",$B$2="",$D$2=0),0,IF(AF$3&lt;0,0,N(INDEX('CURVA PREVISION'!$A$1:$KZ$3000,$C38,10+3*MIN(AF$3,$D$2-1)))))</f>
        <v/>
      </c>
      <c r="AG38" s="121">
        <f>IF(OR($C38="",$B$2="",$D$2=0),0,IF(AG$3&lt;0,0,N(INDEX('CURVA PREVISION'!$A$1:$KZ$3000,$C38,10+3*MIN(AG$3,$D$2-1)))))</f>
        <v/>
      </c>
      <c r="AH38" s="121">
        <f>IF(OR($C38="",$B$2="",$D$2=0),0,IF(AH$3&lt;0,0,N(INDEX('CURVA PREVISION'!$A$1:$KZ$3000,$C38,10+3*MIN(AH$3,$D$2-1)))))</f>
        <v/>
      </c>
      <c r="AI38" s="121">
        <f>IF(OR($C38="",$B$2="",$D$2=0),0,IF(AI$3&lt;0,0,N(INDEX('CURVA PREVISION'!$A$1:$KZ$3000,$C38,10+3*MIN(AI$3,$D$2-1)))))</f>
        <v/>
      </c>
      <c r="AJ38" s="121">
        <f>IF(OR($C38="",$B$2="",$D$2=0),0,IF(AJ$3&lt;0,0,N(INDEX('CURVA PREVISION'!$A$1:$KZ$3000,$C38,10+3*MIN(AJ$3,$D$2-1)))))</f>
        <v/>
      </c>
      <c r="AK38" s="121">
        <f>IF(OR($C38="",$B$2="",$D$2=0),0,IF(AK$3&lt;0,0,N(INDEX('CURVA PREVISION'!$A$1:$KZ$3000,$C38,10+3*MIN(AK$3,$D$2-1)))))</f>
        <v/>
      </c>
      <c r="AL38" s="121">
        <f>IF(OR($C38="",$B$2="",$D$2=0),0,IF(AL$3&lt;0,0,N(INDEX('CURVA PREVISION'!$A$1:$KZ$3000,$C38,10+3*MIN(AL$3,$D$2-1)))))</f>
        <v/>
      </c>
      <c r="AM38" s="121">
        <f>IF(OR($C38="",$B$2="",$D$2=0),0,IF(AM$3&lt;0,0,N(INDEX('CURVA PREVISION'!$A$1:$KZ$3000,$C38,10+3*MIN(AM$3,$D$2-1)))))</f>
        <v/>
      </c>
      <c r="AN38" s="121">
        <f>IF(OR($C38="",$B$2="",$D$2=0),0,IF(AN$3&lt;0,0,N(INDEX('CURVA PREVISION'!$A$1:$KZ$3000,$C38,10+3*MIN(AN$3,$D$2-1)))))</f>
        <v/>
      </c>
      <c r="AO38" s="121">
        <f>IF(OR($C38="",$B$2="",$D$2=0),0,IF(AO$3&lt;0,0,N(INDEX('CURVA PREVISION'!$A$1:$KZ$3000,$C38,10+3*MIN(AO$3,$D$2-1)))))</f>
        <v/>
      </c>
      <c r="AP38" s="121">
        <f>IF(OR($C38="",$B$2="",$D$2=0),0,IF(AP$3&lt;0,0,N(INDEX('CURVA PREVISION'!$A$1:$KZ$3000,$C38,10+3*MIN(AP$3,$D$2-1)))))</f>
        <v/>
      </c>
      <c r="AQ38" s="121">
        <f>IF(OR($C38="",$B$2="",$D$2=0),0,IF(AQ$3&lt;0,0,N(INDEX('CURVA PREVISION'!$A$1:$KZ$3000,$C38,10+3*MIN(AQ$3,$D$2-1)))))</f>
        <v/>
      </c>
      <c r="AR38" s="121">
        <f>IF(OR($C38="",$B$2="",$D$2=0),0,IF(AR$3&lt;0,0,N(INDEX('CURVA PREVISION'!$A$1:$KZ$3000,$C38,10+3*MIN(AR$3,$D$2-1)))))</f>
        <v/>
      </c>
      <c r="AS38" s="121">
        <f>IF(OR($C38="",$B$2="",$D$2=0),0,IF(AS$3&lt;0,0,N(INDEX('CURVA PREVISION'!$A$1:$KZ$3000,$C38,10+3*MIN(AS$3,$D$2-1)))))</f>
        <v/>
      </c>
      <c r="AT38" s="121">
        <f>IF(OR($C38="",$B$2="",$D$2=0),0,IF(AT$3&lt;0,0,N(INDEX('CURVA PREVISION'!$A$1:$KZ$3000,$C38,10+3*MIN(AT$3,$D$2-1)))))</f>
        <v/>
      </c>
      <c r="AU38" s="121">
        <f>IF(OR($C38="",$B$2="",$D$2=0),0,IF(AU$3&lt;0,0,N(INDEX('CURVA PREVISION'!$A$1:$KZ$3000,$C38,10+3*MIN(AU$3,$D$2-1)))))</f>
        <v/>
      </c>
      <c r="AV38" s="121">
        <f>IF(OR($C38="",$B$2="",$D$2=0),0,IF(AV$3&lt;0,0,N(INDEX('CURVA PREVISION'!$A$1:$KZ$3000,$C38,10+3*MIN(AV$3,$D$2-1)))))</f>
        <v/>
      </c>
      <c r="AW38" s="121">
        <f>IF(OR($C38="",$B$2="",$D$2=0),0,IF(AW$3&lt;0,0,N(INDEX('CURVA PREVISION'!$A$1:$KZ$3000,$C38,10+3*MIN(AW$3,$D$2-1)))))</f>
        <v/>
      </c>
      <c r="AX38" s="121">
        <f>IF(OR($C38="",$B$2="",$D$2=0),0,IF(AX$3&lt;0,0,N(INDEX('CURVA PREVISION'!$A$1:$KZ$3000,$C38,10+3*MIN(AX$3,$D$2-1)))))</f>
        <v/>
      </c>
      <c r="AY38" s="121">
        <f>IF(OR($C38="",$B$2="",$D$2=0),0,IF(AY$3&lt;0,0,N(INDEX('CURVA PREVISION'!$A$1:$KZ$3000,$C38,10+3*MIN(AY$3,$D$2-1)))))</f>
        <v/>
      </c>
      <c r="AZ38" s="121">
        <f>IF(OR($C38="",$B$2="",$D$2=0),0,IF(AZ$3&lt;0,0,N(INDEX('CURVA PREVISION'!$A$1:$KZ$3000,$C38,10+3*MIN(AZ$3,$D$2-1)))))</f>
        <v/>
      </c>
      <c r="BA38" s="121">
        <f>IF(OR($C38="",$B$2="",$D$2=0),0,IF(BA$3&lt;0,0,N(INDEX('CURVA PREVISION'!$A$1:$KZ$3000,$C38,10+3*MIN(BA$3,$D$2-1)))))</f>
        <v/>
      </c>
      <c r="BB38" s="121">
        <f>IF(OR($C38="",$B$2="",$D$2=0),0,IF(BB$3&lt;0,0,N(INDEX('CURVA PREVISION'!$A$1:$KZ$3000,$C38,10+3*MIN(BB$3,$D$2-1)))))</f>
        <v/>
      </c>
      <c r="BC38" s="121">
        <f>IF(OR($C38="",$B$2="",$D$2=0),0,IF(BC$3&lt;0,0,N(INDEX('CURVA PREVISION'!$A$1:$KZ$3000,$C38,10+3*MIN(BC$3,$D$2-1)))))</f>
        <v/>
      </c>
      <c r="BD38" s="121">
        <f>IF(OR($C38="",$B$2="",$D$2=0),0,IF(BD$3&lt;0,0,N(INDEX('CURVA PREVISION'!$A$1:$KZ$3000,$C38,10+3*MIN(BD$3,$D$2-1)))))</f>
        <v/>
      </c>
      <c r="BE38" s="121">
        <f>IF(OR($C38="",$B$2="",$D$2=0),0,IF(BE$3&lt;0,0,N(INDEX('CURVA PREVISION'!$A$1:$KZ$3000,$C38,10+3*MIN(BE$3,$D$2-1)))))</f>
        <v/>
      </c>
      <c r="BF38" s="121">
        <f>IF(OR($C38="",$B$2="",$D$2=0),0,IF(BF$3&lt;0,0,N(INDEX('CURVA PREVISION'!$A$1:$KZ$3000,$C38,10+3*MIN(BF$3,$D$2-1)))))</f>
        <v/>
      </c>
      <c r="BG38" s="121">
        <f>IF(OR($C38="",$B$2="",$D$2=0),0,IF(BG$3&lt;0,0,N(INDEX('CURVA PREVISION'!$A$1:$KZ$3000,$C38,10+3*MIN(BG$3,$D$2-1)))))</f>
        <v/>
      </c>
      <c r="BH38" s="121">
        <f>IF(OR($C38="",$B$2="",$D$2=0),0,IF(BH$3&lt;0,0,N(INDEX('CURVA PREVISION'!$A$1:$KZ$3000,$C38,10+3*MIN(BH$3,$D$2-1)))))</f>
        <v/>
      </c>
      <c r="BI38" s="121">
        <f>IF(OR($C38="",$B$2="",$D$2=0),0,IF(BI$3&lt;0,0,N(INDEX('CURVA PREVISION'!$A$1:$KZ$3000,$C38,10+3*MIN(BI$3,$D$2-1)))))</f>
        <v/>
      </c>
      <c r="BJ38" s="121">
        <f>IF(OR($C38="",$B$2="",$D$2=0),0,IF(BJ$3&lt;0,0,N(INDEX('CURVA PREVISION'!$A$1:$KZ$3000,$C38,10+3*MIN(BJ$3,$D$2-1)))))</f>
        <v/>
      </c>
      <c r="BK38" s="121">
        <f>IF(OR($C38="",$B$2="",$D$2=0),0,IF(BK$3&lt;0,0,N(INDEX('CURVA PREVISION'!$A$1:$KZ$3000,$C38,10+3*MIN(BK$3,$D$2-1)))))</f>
        <v/>
      </c>
      <c r="BL38" s="121">
        <f>IF(OR($C38="",$B$2="",$D$2=0),0,IF(BL$3&lt;0,0,N(INDEX('CURVA PREVISION'!$A$1:$KZ$3000,$C38,10+3*MIN(BL$3,$D$2-1)))))</f>
        <v/>
      </c>
      <c r="BM38" s="121">
        <f>IF(OR($C38="",$B$2="",$D$2=0),0,IF(BM$3&lt;0,0,N(INDEX('CURVA PREVISION'!$A$1:$KZ$3000,$C38,10+3*MIN(BM$3,$D$2-1)))))</f>
        <v/>
      </c>
      <c r="BN38" s="121">
        <f>IF(OR($C38="",$B$2="",$D$2=0),0,IF(BN$3&lt;0,0,N(INDEX('CURVA PREVISION'!$A$1:$KZ$3000,$C38,10+3*MIN(BN$3,$D$2-1)))))</f>
        <v/>
      </c>
      <c r="BO38" s="121">
        <f>IF(OR($C38="",$B$2="",$D$2=0),0,IF(BO$3&lt;0,0,N(INDEX('CURVA PREVISION'!$A$1:$KZ$3000,$C38,10+3*MIN(BO$3,$D$2-1)))))</f>
        <v/>
      </c>
      <c r="BP38" s="121">
        <f>IF(OR($C38="",$B$2="",$D$2=0),0,IF(BP$3&lt;0,0,N(INDEX('CURVA PREVISION'!$A$1:$KZ$3000,$C38,10+3*MIN(BP$3,$D$2-1)))))</f>
        <v/>
      </c>
      <c r="BQ38" s="121">
        <f>IF(OR($C38="",$B$2="",$D$2=0),0,IF(BQ$3&lt;0,0,N(INDEX('CURVA PREVISION'!$A$1:$KZ$3000,$C38,10+3*MIN(BQ$3,$D$2-1)))))</f>
        <v/>
      </c>
      <c r="BR38" s="121">
        <f>IF(OR($C38="",$B$2="",$D$2=0),0,IF(BR$3&lt;0,0,N(INDEX('CURVA PREVISION'!$A$1:$KZ$3000,$C38,10+3*MIN(BR$3,$D$2-1)))))</f>
        <v/>
      </c>
      <c r="BS38" s="121">
        <f>IF(OR($C38="",$B$2="",$D$2=0),0,IF(BS$3&lt;0,0,N(INDEX('CURVA PREVISION'!$A$1:$KZ$3000,$C38,10+3*MIN(BS$3,$D$2-1)))))</f>
        <v/>
      </c>
      <c r="BT38" s="121">
        <f>IF(OR($C38="",$B$2="",$D$2=0),0,IF(BT$3&lt;0,0,N(INDEX('CURVA PREVISION'!$A$1:$KZ$3000,$C38,10+3*MIN(BT$3,$D$2-1)))))</f>
        <v/>
      </c>
      <c r="BU38" s="121">
        <f>IF(OR($C38="",$B$2="",$D$2=0),0,IF(BU$3&lt;0,0,N(INDEX('CURVA PREVISION'!$A$1:$KZ$3000,$C38,10+3*MIN(BU$3,$D$2-1)))))</f>
        <v/>
      </c>
      <c r="BV38" s="121">
        <f>IF(OR($C38="",$B$2="",$D$2=0),0,IF(BV$3&lt;0,0,N(INDEX('CURVA PREVISION'!$A$1:$KZ$3000,$C38,10+3*MIN(BV$3,$D$2-1)))))</f>
        <v/>
      </c>
      <c r="BW38" s="121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8">
        <f>IFERROR(MATCH(A39,'CURVA PREVISION'!$B$1:$B$3000,0),"")</f>
        <v/>
      </c>
      <c r="D39" s="121">
        <f>IF(OR($C39="",$B$2="",$D$2=0),0,IF(D$3&lt;0,0,N(INDEX('CURVA PREVISION'!$A$1:$KZ$3000,$C39,10+3*MIN(D$3,$D$2-1)))))</f>
        <v/>
      </c>
      <c r="E39" s="121">
        <f>IF(OR($C39="",$B$2="",$D$2=0),0,IF(E$3&lt;0,0,N(INDEX('CURVA PREVISION'!$A$1:$KZ$3000,$C39,10+3*MIN(E$3,$D$2-1)))))</f>
        <v/>
      </c>
      <c r="F39" s="121">
        <f>IF(OR($C39="",$B$2="",$D$2=0),0,IF(F$3&lt;0,0,N(INDEX('CURVA PREVISION'!$A$1:$KZ$3000,$C39,10+3*MIN(F$3,$D$2-1)))))</f>
        <v/>
      </c>
      <c r="G39" s="121">
        <f>IF(OR($C39="",$B$2="",$D$2=0),0,IF(G$3&lt;0,0,N(INDEX('CURVA PREVISION'!$A$1:$KZ$3000,$C39,10+3*MIN(G$3,$D$2-1)))))</f>
        <v/>
      </c>
      <c r="H39" s="121">
        <f>IF(OR($C39="",$B$2="",$D$2=0),0,IF(H$3&lt;0,0,N(INDEX('CURVA PREVISION'!$A$1:$KZ$3000,$C39,10+3*MIN(H$3,$D$2-1)))))</f>
        <v/>
      </c>
      <c r="I39" s="121">
        <f>IF(OR($C39="",$B$2="",$D$2=0),0,IF(I$3&lt;0,0,N(INDEX('CURVA PREVISION'!$A$1:$KZ$3000,$C39,10+3*MIN(I$3,$D$2-1)))))</f>
        <v/>
      </c>
      <c r="J39" s="121">
        <f>IF(OR($C39="",$B$2="",$D$2=0),0,IF(J$3&lt;0,0,N(INDEX('CURVA PREVISION'!$A$1:$KZ$3000,$C39,10+3*MIN(J$3,$D$2-1)))))</f>
        <v/>
      </c>
      <c r="K39" s="121">
        <f>IF(OR($C39="",$B$2="",$D$2=0),0,IF(K$3&lt;0,0,N(INDEX('CURVA PREVISION'!$A$1:$KZ$3000,$C39,10+3*MIN(K$3,$D$2-1)))))</f>
        <v/>
      </c>
      <c r="L39" s="121">
        <f>IF(OR($C39="",$B$2="",$D$2=0),0,IF(L$3&lt;0,0,N(INDEX('CURVA PREVISION'!$A$1:$KZ$3000,$C39,10+3*MIN(L$3,$D$2-1)))))</f>
        <v/>
      </c>
      <c r="M39" s="121">
        <f>IF(OR($C39="",$B$2="",$D$2=0),0,IF(M$3&lt;0,0,N(INDEX('CURVA PREVISION'!$A$1:$KZ$3000,$C39,10+3*MIN(M$3,$D$2-1)))))</f>
        <v/>
      </c>
      <c r="N39" s="121">
        <f>IF(OR($C39="",$B$2="",$D$2=0),0,IF(N$3&lt;0,0,N(INDEX('CURVA PREVISION'!$A$1:$KZ$3000,$C39,10+3*MIN(N$3,$D$2-1)))))</f>
        <v/>
      </c>
      <c r="O39" s="121">
        <f>IF(OR($C39="",$B$2="",$D$2=0),0,IF(O$3&lt;0,0,N(INDEX('CURVA PREVISION'!$A$1:$KZ$3000,$C39,10+3*MIN(O$3,$D$2-1)))))</f>
        <v/>
      </c>
      <c r="P39" s="121">
        <f>IF(OR($C39="",$B$2="",$D$2=0),0,IF(P$3&lt;0,0,N(INDEX('CURVA PREVISION'!$A$1:$KZ$3000,$C39,10+3*MIN(P$3,$D$2-1)))))</f>
        <v/>
      </c>
      <c r="Q39" s="121">
        <f>IF(OR($C39="",$B$2="",$D$2=0),0,IF(Q$3&lt;0,0,N(INDEX('CURVA PREVISION'!$A$1:$KZ$3000,$C39,10+3*MIN(Q$3,$D$2-1)))))</f>
        <v/>
      </c>
      <c r="R39" s="121">
        <f>IF(OR($C39="",$B$2="",$D$2=0),0,IF(R$3&lt;0,0,N(INDEX('CURVA PREVISION'!$A$1:$KZ$3000,$C39,10+3*MIN(R$3,$D$2-1)))))</f>
        <v/>
      </c>
      <c r="S39" s="121">
        <f>IF(OR($C39="",$B$2="",$D$2=0),0,IF(S$3&lt;0,0,N(INDEX('CURVA PREVISION'!$A$1:$KZ$3000,$C39,10+3*MIN(S$3,$D$2-1)))))</f>
        <v/>
      </c>
      <c r="T39" s="121">
        <f>IF(OR($C39="",$B$2="",$D$2=0),0,IF(T$3&lt;0,0,N(INDEX('CURVA PREVISION'!$A$1:$KZ$3000,$C39,10+3*MIN(T$3,$D$2-1)))))</f>
        <v/>
      </c>
      <c r="U39" s="121">
        <f>IF(OR($C39="",$B$2="",$D$2=0),0,IF(U$3&lt;0,0,N(INDEX('CURVA PREVISION'!$A$1:$KZ$3000,$C39,10+3*MIN(U$3,$D$2-1)))))</f>
        <v/>
      </c>
      <c r="V39" s="121">
        <f>IF(OR($C39="",$B$2="",$D$2=0),0,IF(V$3&lt;0,0,N(INDEX('CURVA PREVISION'!$A$1:$KZ$3000,$C39,10+3*MIN(V$3,$D$2-1)))))</f>
        <v/>
      </c>
      <c r="W39" s="121">
        <f>IF(OR($C39="",$B$2="",$D$2=0),0,IF(W$3&lt;0,0,N(INDEX('CURVA PREVISION'!$A$1:$KZ$3000,$C39,10+3*MIN(W$3,$D$2-1)))))</f>
        <v/>
      </c>
      <c r="X39" s="121">
        <f>IF(OR($C39="",$B$2="",$D$2=0),0,IF(X$3&lt;0,0,N(INDEX('CURVA PREVISION'!$A$1:$KZ$3000,$C39,10+3*MIN(X$3,$D$2-1)))))</f>
        <v/>
      </c>
      <c r="Y39" s="121">
        <f>IF(OR($C39="",$B$2="",$D$2=0),0,IF(Y$3&lt;0,0,N(INDEX('CURVA PREVISION'!$A$1:$KZ$3000,$C39,10+3*MIN(Y$3,$D$2-1)))))</f>
        <v/>
      </c>
      <c r="Z39" s="121">
        <f>IF(OR($C39="",$B$2="",$D$2=0),0,IF(Z$3&lt;0,0,N(INDEX('CURVA PREVISION'!$A$1:$KZ$3000,$C39,10+3*MIN(Z$3,$D$2-1)))))</f>
        <v/>
      </c>
      <c r="AA39" s="121">
        <f>IF(OR($C39="",$B$2="",$D$2=0),0,IF(AA$3&lt;0,0,N(INDEX('CURVA PREVISION'!$A$1:$KZ$3000,$C39,10+3*MIN(AA$3,$D$2-1)))))</f>
        <v/>
      </c>
      <c r="AB39" s="121">
        <f>IF(OR($C39="",$B$2="",$D$2=0),0,IF(AB$3&lt;0,0,N(INDEX('CURVA PREVISION'!$A$1:$KZ$3000,$C39,10+3*MIN(AB$3,$D$2-1)))))</f>
        <v/>
      </c>
      <c r="AC39" s="121">
        <f>IF(OR($C39="",$B$2="",$D$2=0),0,IF(AC$3&lt;0,0,N(INDEX('CURVA PREVISION'!$A$1:$KZ$3000,$C39,10+3*MIN(AC$3,$D$2-1)))))</f>
        <v/>
      </c>
      <c r="AD39" s="121">
        <f>IF(OR($C39="",$B$2="",$D$2=0),0,IF(AD$3&lt;0,0,N(INDEX('CURVA PREVISION'!$A$1:$KZ$3000,$C39,10+3*MIN(AD$3,$D$2-1)))))</f>
        <v/>
      </c>
      <c r="AE39" s="121">
        <f>IF(OR($C39="",$B$2="",$D$2=0),0,IF(AE$3&lt;0,0,N(INDEX('CURVA PREVISION'!$A$1:$KZ$3000,$C39,10+3*MIN(AE$3,$D$2-1)))))</f>
        <v/>
      </c>
      <c r="AF39" s="121">
        <f>IF(OR($C39="",$B$2="",$D$2=0),0,IF(AF$3&lt;0,0,N(INDEX('CURVA PREVISION'!$A$1:$KZ$3000,$C39,10+3*MIN(AF$3,$D$2-1)))))</f>
        <v/>
      </c>
      <c r="AG39" s="121">
        <f>IF(OR($C39="",$B$2="",$D$2=0),0,IF(AG$3&lt;0,0,N(INDEX('CURVA PREVISION'!$A$1:$KZ$3000,$C39,10+3*MIN(AG$3,$D$2-1)))))</f>
        <v/>
      </c>
      <c r="AH39" s="121">
        <f>IF(OR($C39="",$B$2="",$D$2=0),0,IF(AH$3&lt;0,0,N(INDEX('CURVA PREVISION'!$A$1:$KZ$3000,$C39,10+3*MIN(AH$3,$D$2-1)))))</f>
        <v/>
      </c>
      <c r="AI39" s="121">
        <f>IF(OR($C39="",$B$2="",$D$2=0),0,IF(AI$3&lt;0,0,N(INDEX('CURVA PREVISION'!$A$1:$KZ$3000,$C39,10+3*MIN(AI$3,$D$2-1)))))</f>
        <v/>
      </c>
      <c r="AJ39" s="121">
        <f>IF(OR($C39="",$B$2="",$D$2=0),0,IF(AJ$3&lt;0,0,N(INDEX('CURVA PREVISION'!$A$1:$KZ$3000,$C39,10+3*MIN(AJ$3,$D$2-1)))))</f>
        <v/>
      </c>
      <c r="AK39" s="121">
        <f>IF(OR($C39="",$B$2="",$D$2=0),0,IF(AK$3&lt;0,0,N(INDEX('CURVA PREVISION'!$A$1:$KZ$3000,$C39,10+3*MIN(AK$3,$D$2-1)))))</f>
        <v/>
      </c>
      <c r="AL39" s="121">
        <f>IF(OR($C39="",$B$2="",$D$2=0),0,IF(AL$3&lt;0,0,N(INDEX('CURVA PREVISION'!$A$1:$KZ$3000,$C39,10+3*MIN(AL$3,$D$2-1)))))</f>
        <v/>
      </c>
      <c r="AM39" s="121">
        <f>IF(OR($C39="",$B$2="",$D$2=0),0,IF(AM$3&lt;0,0,N(INDEX('CURVA PREVISION'!$A$1:$KZ$3000,$C39,10+3*MIN(AM$3,$D$2-1)))))</f>
        <v/>
      </c>
      <c r="AN39" s="121">
        <f>IF(OR($C39="",$B$2="",$D$2=0),0,IF(AN$3&lt;0,0,N(INDEX('CURVA PREVISION'!$A$1:$KZ$3000,$C39,10+3*MIN(AN$3,$D$2-1)))))</f>
        <v/>
      </c>
      <c r="AO39" s="121">
        <f>IF(OR($C39="",$B$2="",$D$2=0),0,IF(AO$3&lt;0,0,N(INDEX('CURVA PREVISION'!$A$1:$KZ$3000,$C39,10+3*MIN(AO$3,$D$2-1)))))</f>
        <v/>
      </c>
      <c r="AP39" s="121">
        <f>IF(OR($C39="",$B$2="",$D$2=0),0,IF(AP$3&lt;0,0,N(INDEX('CURVA PREVISION'!$A$1:$KZ$3000,$C39,10+3*MIN(AP$3,$D$2-1)))))</f>
        <v/>
      </c>
      <c r="AQ39" s="121">
        <f>IF(OR($C39="",$B$2="",$D$2=0),0,IF(AQ$3&lt;0,0,N(INDEX('CURVA PREVISION'!$A$1:$KZ$3000,$C39,10+3*MIN(AQ$3,$D$2-1)))))</f>
        <v/>
      </c>
      <c r="AR39" s="121">
        <f>IF(OR($C39="",$B$2="",$D$2=0),0,IF(AR$3&lt;0,0,N(INDEX('CURVA PREVISION'!$A$1:$KZ$3000,$C39,10+3*MIN(AR$3,$D$2-1)))))</f>
        <v/>
      </c>
      <c r="AS39" s="121">
        <f>IF(OR($C39="",$B$2="",$D$2=0),0,IF(AS$3&lt;0,0,N(INDEX('CURVA PREVISION'!$A$1:$KZ$3000,$C39,10+3*MIN(AS$3,$D$2-1)))))</f>
        <v/>
      </c>
      <c r="AT39" s="121">
        <f>IF(OR($C39="",$B$2="",$D$2=0),0,IF(AT$3&lt;0,0,N(INDEX('CURVA PREVISION'!$A$1:$KZ$3000,$C39,10+3*MIN(AT$3,$D$2-1)))))</f>
        <v/>
      </c>
      <c r="AU39" s="121">
        <f>IF(OR($C39="",$B$2="",$D$2=0),0,IF(AU$3&lt;0,0,N(INDEX('CURVA PREVISION'!$A$1:$KZ$3000,$C39,10+3*MIN(AU$3,$D$2-1)))))</f>
        <v/>
      </c>
      <c r="AV39" s="121">
        <f>IF(OR($C39="",$B$2="",$D$2=0),0,IF(AV$3&lt;0,0,N(INDEX('CURVA PREVISION'!$A$1:$KZ$3000,$C39,10+3*MIN(AV$3,$D$2-1)))))</f>
        <v/>
      </c>
      <c r="AW39" s="121">
        <f>IF(OR($C39="",$B$2="",$D$2=0),0,IF(AW$3&lt;0,0,N(INDEX('CURVA PREVISION'!$A$1:$KZ$3000,$C39,10+3*MIN(AW$3,$D$2-1)))))</f>
        <v/>
      </c>
      <c r="AX39" s="121">
        <f>IF(OR($C39="",$B$2="",$D$2=0),0,IF(AX$3&lt;0,0,N(INDEX('CURVA PREVISION'!$A$1:$KZ$3000,$C39,10+3*MIN(AX$3,$D$2-1)))))</f>
        <v/>
      </c>
      <c r="AY39" s="121">
        <f>IF(OR($C39="",$B$2="",$D$2=0),0,IF(AY$3&lt;0,0,N(INDEX('CURVA PREVISION'!$A$1:$KZ$3000,$C39,10+3*MIN(AY$3,$D$2-1)))))</f>
        <v/>
      </c>
      <c r="AZ39" s="121">
        <f>IF(OR($C39="",$B$2="",$D$2=0),0,IF(AZ$3&lt;0,0,N(INDEX('CURVA PREVISION'!$A$1:$KZ$3000,$C39,10+3*MIN(AZ$3,$D$2-1)))))</f>
        <v/>
      </c>
      <c r="BA39" s="121">
        <f>IF(OR($C39="",$B$2="",$D$2=0),0,IF(BA$3&lt;0,0,N(INDEX('CURVA PREVISION'!$A$1:$KZ$3000,$C39,10+3*MIN(BA$3,$D$2-1)))))</f>
        <v/>
      </c>
      <c r="BB39" s="121">
        <f>IF(OR($C39="",$B$2="",$D$2=0),0,IF(BB$3&lt;0,0,N(INDEX('CURVA PREVISION'!$A$1:$KZ$3000,$C39,10+3*MIN(BB$3,$D$2-1)))))</f>
        <v/>
      </c>
      <c r="BC39" s="121">
        <f>IF(OR($C39="",$B$2="",$D$2=0),0,IF(BC$3&lt;0,0,N(INDEX('CURVA PREVISION'!$A$1:$KZ$3000,$C39,10+3*MIN(BC$3,$D$2-1)))))</f>
        <v/>
      </c>
      <c r="BD39" s="121">
        <f>IF(OR($C39="",$B$2="",$D$2=0),0,IF(BD$3&lt;0,0,N(INDEX('CURVA PREVISION'!$A$1:$KZ$3000,$C39,10+3*MIN(BD$3,$D$2-1)))))</f>
        <v/>
      </c>
      <c r="BE39" s="121">
        <f>IF(OR($C39="",$B$2="",$D$2=0),0,IF(BE$3&lt;0,0,N(INDEX('CURVA PREVISION'!$A$1:$KZ$3000,$C39,10+3*MIN(BE$3,$D$2-1)))))</f>
        <v/>
      </c>
      <c r="BF39" s="121">
        <f>IF(OR($C39="",$B$2="",$D$2=0),0,IF(BF$3&lt;0,0,N(INDEX('CURVA PREVISION'!$A$1:$KZ$3000,$C39,10+3*MIN(BF$3,$D$2-1)))))</f>
        <v/>
      </c>
      <c r="BG39" s="121">
        <f>IF(OR($C39="",$B$2="",$D$2=0),0,IF(BG$3&lt;0,0,N(INDEX('CURVA PREVISION'!$A$1:$KZ$3000,$C39,10+3*MIN(BG$3,$D$2-1)))))</f>
        <v/>
      </c>
      <c r="BH39" s="121">
        <f>IF(OR($C39="",$B$2="",$D$2=0),0,IF(BH$3&lt;0,0,N(INDEX('CURVA PREVISION'!$A$1:$KZ$3000,$C39,10+3*MIN(BH$3,$D$2-1)))))</f>
        <v/>
      </c>
      <c r="BI39" s="121">
        <f>IF(OR($C39="",$B$2="",$D$2=0),0,IF(BI$3&lt;0,0,N(INDEX('CURVA PREVISION'!$A$1:$KZ$3000,$C39,10+3*MIN(BI$3,$D$2-1)))))</f>
        <v/>
      </c>
      <c r="BJ39" s="121">
        <f>IF(OR($C39="",$B$2="",$D$2=0),0,IF(BJ$3&lt;0,0,N(INDEX('CURVA PREVISION'!$A$1:$KZ$3000,$C39,10+3*MIN(BJ$3,$D$2-1)))))</f>
        <v/>
      </c>
      <c r="BK39" s="121">
        <f>IF(OR($C39="",$B$2="",$D$2=0),0,IF(BK$3&lt;0,0,N(INDEX('CURVA PREVISION'!$A$1:$KZ$3000,$C39,10+3*MIN(BK$3,$D$2-1)))))</f>
        <v/>
      </c>
      <c r="BL39" s="121">
        <f>IF(OR($C39="",$B$2="",$D$2=0),0,IF(BL$3&lt;0,0,N(INDEX('CURVA PREVISION'!$A$1:$KZ$3000,$C39,10+3*MIN(BL$3,$D$2-1)))))</f>
        <v/>
      </c>
      <c r="BM39" s="121">
        <f>IF(OR($C39="",$B$2="",$D$2=0),0,IF(BM$3&lt;0,0,N(INDEX('CURVA PREVISION'!$A$1:$KZ$3000,$C39,10+3*MIN(BM$3,$D$2-1)))))</f>
        <v/>
      </c>
      <c r="BN39" s="121">
        <f>IF(OR($C39="",$B$2="",$D$2=0),0,IF(BN$3&lt;0,0,N(INDEX('CURVA PREVISION'!$A$1:$KZ$3000,$C39,10+3*MIN(BN$3,$D$2-1)))))</f>
        <v/>
      </c>
      <c r="BO39" s="121">
        <f>IF(OR($C39="",$B$2="",$D$2=0),0,IF(BO$3&lt;0,0,N(INDEX('CURVA PREVISION'!$A$1:$KZ$3000,$C39,10+3*MIN(BO$3,$D$2-1)))))</f>
        <v/>
      </c>
      <c r="BP39" s="121">
        <f>IF(OR($C39="",$B$2="",$D$2=0),0,IF(BP$3&lt;0,0,N(INDEX('CURVA PREVISION'!$A$1:$KZ$3000,$C39,10+3*MIN(BP$3,$D$2-1)))))</f>
        <v/>
      </c>
      <c r="BQ39" s="121">
        <f>IF(OR($C39="",$B$2="",$D$2=0),0,IF(BQ$3&lt;0,0,N(INDEX('CURVA PREVISION'!$A$1:$KZ$3000,$C39,10+3*MIN(BQ$3,$D$2-1)))))</f>
        <v/>
      </c>
      <c r="BR39" s="121">
        <f>IF(OR($C39="",$B$2="",$D$2=0),0,IF(BR$3&lt;0,0,N(INDEX('CURVA PREVISION'!$A$1:$KZ$3000,$C39,10+3*MIN(BR$3,$D$2-1)))))</f>
        <v/>
      </c>
      <c r="BS39" s="121">
        <f>IF(OR($C39="",$B$2="",$D$2=0),0,IF(BS$3&lt;0,0,N(INDEX('CURVA PREVISION'!$A$1:$KZ$3000,$C39,10+3*MIN(BS$3,$D$2-1)))))</f>
        <v/>
      </c>
      <c r="BT39" s="121">
        <f>IF(OR($C39="",$B$2="",$D$2=0),0,IF(BT$3&lt;0,0,N(INDEX('CURVA PREVISION'!$A$1:$KZ$3000,$C39,10+3*MIN(BT$3,$D$2-1)))))</f>
        <v/>
      </c>
      <c r="BU39" s="121">
        <f>IF(OR($C39="",$B$2="",$D$2=0),0,IF(BU$3&lt;0,0,N(INDEX('CURVA PREVISION'!$A$1:$KZ$3000,$C39,10+3*MIN(BU$3,$D$2-1)))))</f>
        <v/>
      </c>
      <c r="BV39" s="121">
        <f>IF(OR($C39="",$B$2="",$D$2=0),0,IF(BV$3&lt;0,0,N(INDEX('CURVA PREVISION'!$A$1:$KZ$3000,$C39,10+3*MIN(BV$3,$D$2-1)))))</f>
        <v/>
      </c>
      <c r="BW39" s="121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8">
        <f>IFERROR(MATCH(A40,'CURVA PREVISION'!$B$1:$B$3000,0),"")</f>
        <v/>
      </c>
      <c r="D40" s="121">
        <f>IF(OR($C40="",$B$2="",$D$2=0),0,IF(D$3&lt;0,0,N(INDEX('CURVA PREVISION'!$A$1:$KZ$3000,$C40,10+3*MIN(D$3,$D$2-1)))))</f>
        <v/>
      </c>
      <c r="E40" s="121">
        <f>IF(OR($C40="",$B$2="",$D$2=0),0,IF(E$3&lt;0,0,N(INDEX('CURVA PREVISION'!$A$1:$KZ$3000,$C40,10+3*MIN(E$3,$D$2-1)))))</f>
        <v/>
      </c>
      <c r="F40" s="121">
        <f>IF(OR($C40="",$B$2="",$D$2=0),0,IF(F$3&lt;0,0,N(INDEX('CURVA PREVISION'!$A$1:$KZ$3000,$C40,10+3*MIN(F$3,$D$2-1)))))</f>
        <v/>
      </c>
      <c r="G40" s="121">
        <f>IF(OR($C40="",$B$2="",$D$2=0),0,IF(G$3&lt;0,0,N(INDEX('CURVA PREVISION'!$A$1:$KZ$3000,$C40,10+3*MIN(G$3,$D$2-1)))))</f>
        <v/>
      </c>
      <c r="H40" s="121">
        <f>IF(OR($C40="",$B$2="",$D$2=0),0,IF(H$3&lt;0,0,N(INDEX('CURVA PREVISION'!$A$1:$KZ$3000,$C40,10+3*MIN(H$3,$D$2-1)))))</f>
        <v/>
      </c>
      <c r="I40" s="121">
        <f>IF(OR($C40="",$B$2="",$D$2=0),0,IF(I$3&lt;0,0,N(INDEX('CURVA PREVISION'!$A$1:$KZ$3000,$C40,10+3*MIN(I$3,$D$2-1)))))</f>
        <v/>
      </c>
      <c r="J40" s="121">
        <f>IF(OR($C40="",$B$2="",$D$2=0),0,IF(J$3&lt;0,0,N(INDEX('CURVA PREVISION'!$A$1:$KZ$3000,$C40,10+3*MIN(J$3,$D$2-1)))))</f>
        <v/>
      </c>
      <c r="K40" s="121">
        <f>IF(OR($C40="",$B$2="",$D$2=0),0,IF(K$3&lt;0,0,N(INDEX('CURVA PREVISION'!$A$1:$KZ$3000,$C40,10+3*MIN(K$3,$D$2-1)))))</f>
        <v/>
      </c>
      <c r="L40" s="121">
        <f>IF(OR($C40="",$B$2="",$D$2=0),0,IF(L$3&lt;0,0,N(INDEX('CURVA PREVISION'!$A$1:$KZ$3000,$C40,10+3*MIN(L$3,$D$2-1)))))</f>
        <v/>
      </c>
      <c r="M40" s="121">
        <f>IF(OR($C40="",$B$2="",$D$2=0),0,IF(M$3&lt;0,0,N(INDEX('CURVA PREVISION'!$A$1:$KZ$3000,$C40,10+3*MIN(M$3,$D$2-1)))))</f>
        <v/>
      </c>
      <c r="N40" s="121">
        <f>IF(OR($C40="",$B$2="",$D$2=0),0,IF(N$3&lt;0,0,N(INDEX('CURVA PREVISION'!$A$1:$KZ$3000,$C40,10+3*MIN(N$3,$D$2-1)))))</f>
        <v/>
      </c>
      <c r="O40" s="121">
        <f>IF(OR($C40="",$B$2="",$D$2=0),0,IF(O$3&lt;0,0,N(INDEX('CURVA PREVISION'!$A$1:$KZ$3000,$C40,10+3*MIN(O$3,$D$2-1)))))</f>
        <v/>
      </c>
      <c r="P40" s="121">
        <f>IF(OR($C40="",$B$2="",$D$2=0),0,IF(P$3&lt;0,0,N(INDEX('CURVA PREVISION'!$A$1:$KZ$3000,$C40,10+3*MIN(P$3,$D$2-1)))))</f>
        <v/>
      </c>
      <c r="Q40" s="121">
        <f>IF(OR($C40="",$B$2="",$D$2=0),0,IF(Q$3&lt;0,0,N(INDEX('CURVA PREVISION'!$A$1:$KZ$3000,$C40,10+3*MIN(Q$3,$D$2-1)))))</f>
        <v/>
      </c>
      <c r="R40" s="121">
        <f>IF(OR($C40="",$B$2="",$D$2=0),0,IF(R$3&lt;0,0,N(INDEX('CURVA PREVISION'!$A$1:$KZ$3000,$C40,10+3*MIN(R$3,$D$2-1)))))</f>
        <v/>
      </c>
      <c r="S40" s="121">
        <f>IF(OR($C40="",$B$2="",$D$2=0),0,IF(S$3&lt;0,0,N(INDEX('CURVA PREVISION'!$A$1:$KZ$3000,$C40,10+3*MIN(S$3,$D$2-1)))))</f>
        <v/>
      </c>
      <c r="T40" s="121">
        <f>IF(OR($C40="",$B$2="",$D$2=0),0,IF(T$3&lt;0,0,N(INDEX('CURVA PREVISION'!$A$1:$KZ$3000,$C40,10+3*MIN(T$3,$D$2-1)))))</f>
        <v/>
      </c>
      <c r="U40" s="121">
        <f>IF(OR($C40="",$B$2="",$D$2=0),0,IF(U$3&lt;0,0,N(INDEX('CURVA PREVISION'!$A$1:$KZ$3000,$C40,10+3*MIN(U$3,$D$2-1)))))</f>
        <v/>
      </c>
      <c r="V40" s="121">
        <f>IF(OR($C40="",$B$2="",$D$2=0),0,IF(V$3&lt;0,0,N(INDEX('CURVA PREVISION'!$A$1:$KZ$3000,$C40,10+3*MIN(V$3,$D$2-1)))))</f>
        <v/>
      </c>
      <c r="W40" s="121">
        <f>IF(OR($C40="",$B$2="",$D$2=0),0,IF(W$3&lt;0,0,N(INDEX('CURVA PREVISION'!$A$1:$KZ$3000,$C40,10+3*MIN(W$3,$D$2-1)))))</f>
        <v/>
      </c>
      <c r="X40" s="121">
        <f>IF(OR($C40="",$B$2="",$D$2=0),0,IF(X$3&lt;0,0,N(INDEX('CURVA PREVISION'!$A$1:$KZ$3000,$C40,10+3*MIN(X$3,$D$2-1)))))</f>
        <v/>
      </c>
      <c r="Y40" s="121">
        <f>IF(OR($C40="",$B$2="",$D$2=0),0,IF(Y$3&lt;0,0,N(INDEX('CURVA PREVISION'!$A$1:$KZ$3000,$C40,10+3*MIN(Y$3,$D$2-1)))))</f>
        <v/>
      </c>
      <c r="Z40" s="121">
        <f>IF(OR($C40="",$B$2="",$D$2=0),0,IF(Z$3&lt;0,0,N(INDEX('CURVA PREVISION'!$A$1:$KZ$3000,$C40,10+3*MIN(Z$3,$D$2-1)))))</f>
        <v/>
      </c>
      <c r="AA40" s="121">
        <f>IF(OR($C40="",$B$2="",$D$2=0),0,IF(AA$3&lt;0,0,N(INDEX('CURVA PREVISION'!$A$1:$KZ$3000,$C40,10+3*MIN(AA$3,$D$2-1)))))</f>
        <v/>
      </c>
      <c r="AB40" s="121">
        <f>IF(OR($C40="",$B$2="",$D$2=0),0,IF(AB$3&lt;0,0,N(INDEX('CURVA PREVISION'!$A$1:$KZ$3000,$C40,10+3*MIN(AB$3,$D$2-1)))))</f>
        <v/>
      </c>
      <c r="AC40" s="121">
        <f>IF(OR($C40="",$B$2="",$D$2=0),0,IF(AC$3&lt;0,0,N(INDEX('CURVA PREVISION'!$A$1:$KZ$3000,$C40,10+3*MIN(AC$3,$D$2-1)))))</f>
        <v/>
      </c>
      <c r="AD40" s="121">
        <f>IF(OR($C40="",$B$2="",$D$2=0),0,IF(AD$3&lt;0,0,N(INDEX('CURVA PREVISION'!$A$1:$KZ$3000,$C40,10+3*MIN(AD$3,$D$2-1)))))</f>
        <v/>
      </c>
      <c r="AE40" s="121">
        <f>IF(OR($C40="",$B$2="",$D$2=0),0,IF(AE$3&lt;0,0,N(INDEX('CURVA PREVISION'!$A$1:$KZ$3000,$C40,10+3*MIN(AE$3,$D$2-1)))))</f>
        <v/>
      </c>
      <c r="AF40" s="121">
        <f>IF(OR($C40="",$B$2="",$D$2=0),0,IF(AF$3&lt;0,0,N(INDEX('CURVA PREVISION'!$A$1:$KZ$3000,$C40,10+3*MIN(AF$3,$D$2-1)))))</f>
        <v/>
      </c>
      <c r="AG40" s="121">
        <f>IF(OR($C40="",$B$2="",$D$2=0),0,IF(AG$3&lt;0,0,N(INDEX('CURVA PREVISION'!$A$1:$KZ$3000,$C40,10+3*MIN(AG$3,$D$2-1)))))</f>
        <v/>
      </c>
      <c r="AH40" s="121">
        <f>IF(OR($C40="",$B$2="",$D$2=0),0,IF(AH$3&lt;0,0,N(INDEX('CURVA PREVISION'!$A$1:$KZ$3000,$C40,10+3*MIN(AH$3,$D$2-1)))))</f>
        <v/>
      </c>
      <c r="AI40" s="121">
        <f>IF(OR($C40="",$B$2="",$D$2=0),0,IF(AI$3&lt;0,0,N(INDEX('CURVA PREVISION'!$A$1:$KZ$3000,$C40,10+3*MIN(AI$3,$D$2-1)))))</f>
        <v/>
      </c>
      <c r="AJ40" s="121">
        <f>IF(OR($C40="",$B$2="",$D$2=0),0,IF(AJ$3&lt;0,0,N(INDEX('CURVA PREVISION'!$A$1:$KZ$3000,$C40,10+3*MIN(AJ$3,$D$2-1)))))</f>
        <v/>
      </c>
      <c r="AK40" s="121">
        <f>IF(OR($C40="",$B$2="",$D$2=0),0,IF(AK$3&lt;0,0,N(INDEX('CURVA PREVISION'!$A$1:$KZ$3000,$C40,10+3*MIN(AK$3,$D$2-1)))))</f>
        <v/>
      </c>
      <c r="AL40" s="121">
        <f>IF(OR($C40="",$B$2="",$D$2=0),0,IF(AL$3&lt;0,0,N(INDEX('CURVA PREVISION'!$A$1:$KZ$3000,$C40,10+3*MIN(AL$3,$D$2-1)))))</f>
        <v/>
      </c>
      <c r="AM40" s="121">
        <f>IF(OR($C40="",$B$2="",$D$2=0),0,IF(AM$3&lt;0,0,N(INDEX('CURVA PREVISION'!$A$1:$KZ$3000,$C40,10+3*MIN(AM$3,$D$2-1)))))</f>
        <v/>
      </c>
      <c r="AN40" s="121">
        <f>IF(OR($C40="",$B$2="",$D$2=0),0,IF(AN$3&lt;0,0,N(INDEX('CURVA PREVISION'!$A$1:$KZ$3000,$C40,10+3*MIN(AN$3,$D$2-1)))))</f>
        <v/>
      </c>
      <c r="AO40" s="121">
        <f>IF(OR($C40="",$B$2="",$D$2=0),0,IF(AO$3&lt;0,0,N(INDEX('CURVA PREVISION'!$A$1:$KZ$3000,$C40,10+3*MIN(AO$3,$D$2-1)))))</f>
        <v/>
      </c>
      <c r="AP40" s="121">
        <f>IF(OR($C40="",$B$2="",$D$2=0),0,IF(AP$3&lt;0,0,N(INDEX('CURVA PREVISION'!$A$1:$KZ$3000,$C40,10+3*MIN(AP$3,$D$2-1)))))</f>
        <v/>
      </c>
      <c r="AQ40" s="121">
        <f>IF(OR($C40="",$B$2="",$D$2=0),0,IF(AQ$3&lt;0,0,N(INDEX('CURVA PREVISION'!$A$1:$KZ$3000,$C40,10+3*MIN(AQ$3,$D$2-1)))))</f>
        <v/>
      </c>
      <c r="AR40" s="121">
        <f>IF(OR($C40="",$B$2="",$D$2=0),0,IF(AR$3&lt;0,0,N(INDEX('CURVA PREVISION'!$A$1:$KZ$3000,$C40,10+3*MIN(AR$3,$D$2-1)))))</f>
        <v/>
      </c>
      <c r="AS40" s="121">
        <f>IF(OR($C40="",$B$2="",$D$2=0),0,IF(AS$3&lt;0,0,N(INDEX('CURVA PREVISION'!$A$1:$KZ$3000,$C40,10+3*MIN(AS$3,$D$2-1)))))</f>
        <v/>
      </c>
      <c r="AT40" s="121">
        <f>IF(OR($C40="",$B$2="",$D$2=0),0,IF(AT$3&lt;0,0,N(INDEX('CURVA PREVISION'!$A$1:$KZ$3000,$C40,10+3*MIN(AT$3,$D$2-1)))))</f>
        <v/>
      </c>
      <c r="AU40" s="121">
        <f>IF(OR($C40="",$B$2="",$D$2=0),0,IF(AU$3&lt;0,0,N(INDEX('CURVA PREVISION'!$A$1:$KZ$3000,$C40,10+3*MIN(AU$3,$D$2-1)))))</f>
        <v/>
      </c>
      <c r="AV40" s="121">
        <f>IF(OR($C40="",$B$2="",$D$2=0),0,IF(AV$3&lt;0,0,N(INDEX('CURVA PREVISION'!$A$1:$KZ$3000,$C40,10+3*MIN(AV$3,$D$2-1)))))</f>
        <v/>
      </c>
      <c r="AW40" s="121">
        <f>IF(OR($C40="",$B$2="",$D$2=0),0,IF(AW$3&lt;0,0,N(INDEX('CURVA PREVISION'!$A$1:$KZ$3000,$C40,10+3*MIN(AW$3,$D$2-1)))))</f>
        <v/>
      </c>
      <c r="AX40" s="121">
        <f>IF(OR($C40="",$B$2="",$D$2=0),0,IF(AX$3&lt;0,0,N(INDEX('CURVA PREVISION'!$A$1:$KZ$3000,$C40,10+3*MIN(AX$3,$D$2-1)))))</f>
        <v/>
      </c>
      <c r="AY40" s="121">
        <f>IF(OR($C40="",$B$2="",$D$2=0),0,IF(AY$3&lt;0,0,N(INDEX('CURVA PREVISION'!$A$1:$KZ$3000,$C40,10+3*MIN(AY$3,$D$2-1)))))</f>
        <v/>
      </c>
      <c r="AZ40" s="121">
        <f>IF(OR($C40="",$B$2="",$D$2=0),0,IF(AZ$3&lt;0,0,N(INDEX('CURVA PREVISION'!$A$1:$KZ$3000,$C40,10+3*MIN(AZ$3,$D$2-1)))))</f>
        <v/>
      </c>
      <c r="BA40" s="121">
        <f>IF(OR($C40="",$B$2="",$D$2=0),0,IF(BA$3&lt;0,0,N(INDEX('CURVA PREVISION'!$A$1:$KZ$3000,$C40,10+3*MIN(BA$3,$D$2-1)))))</f>
        <v/>
      </c>
      <c r="BB40" s="121">
        <f>IF(OR($C40="",$B$2="",$D$2=0),0,IF(BB$3&lt;0,0,N(INDEX('CURVA PREVISION'!$A$1:$KZ$3000,$C40,10+3*MIN(BB$3,$D$2-1)))))</f>
        <v/>
      </c>
      <c r="BC40" s="121">
        <f>IF(OR($C40="",$B$2="",$D$2=0),0,IF(BC$3&lt;0,0,N(INDEX('CURVA PREVISION'!$A$1:$KZ$3000,$C40,10+3*MIN(BC$3,$D$2-1)))))</f>
        <v/>
      </c>
      <c r="BD40" s="121">
        <f>IF(OR($C40="",$B$2="",$D$2=0),0,IF(BD$3&lt;0,0,N(INDEX('CURVA PREVISION'!$A$1:$KZ$3000,$C40,10+3*MIN(BD$3,$D$2-1)))))</f>
        <v/>
      </c>
      <c r="BE40" s="121">
        <f>IF(OR($C40="",$B$2="",$D$2=0),0,IF(BE$3&lt;0,0,N(INDEX('CURVA PREVISION'!$A$1:$KZ$3000,$C40,10+3*MIN(BE$3,$D$2-1)))))</f>
        <v/>
      </c>
      <c r="BF40" s="121">
        <f>IF(OR($C40="",$B$2="",$D$2=0),0,IF(BF$3&lt;0,0,N(INDEX('CURVA PREVISION'!$A$1:$KZ$3000,$C40,10+3*MIN(BF$3,$D$2-1)))))</f>
        <v/>
      </c>
      <c r="BG40" s="121">
        <f>IF(OR($C40="",$B$2="",$D$2=0),0,IF(BG$3&lt;0,0,N(INDEX('CURVA PREVISION'!$A$1:$KZ$3000,$C40,10+3*MIN(BG$3,$D$2-1)))))</f>
        <v/>
      </c>
      <c r="BH40" s="121">
        <f>IF(OR($C40="",$B$2="",$D$2=0),0,IF(BH$3&lt;0,0,N(INDEX('CURVA PREVISION'!$A$1:$KZ$3000,$C40,10+3*MIN(BH$3,$D$2-1)))))</f>
        <v/>
      </c>
      <c r="BI40" s="121">
        <f>IF(OR($C40="",$B$2="",$D$2=0),0,IF(BI$3&lt;0,0,N(INDEX('CURVA PREVISION'!$A$1:$KZ$3000,$C40,10+3*MIN(BI$3,$D$2-1)))))</f>
        <v/>
      </c>
      <c r="BJ40" s="121">
        <f>IF(OR($C40="",$B$2="",$D$2=0),0,IF(BJ$3&lt;0,0,N(INDEX('CURVA PREVISION'!$A$1:$KZ$3000,$C40,10+3*MIN(BJ$3,$D$2-1)))))</f>
        <v/>
      </c>
      <c r="BK40" s="121">
        <f>IF(OR($C40="",$B$2="",$D$2=0),0,IF(BK$3&lt;0,0,N(INDEX('CURVA PREVISION'!$A$1:$KZ$3000,$C40,10+3*MIN(BK$3,$D$2-1)))))</f>
        <v/>
      </c>
      <c r="BL40" s="121">
        <f>IF(OR($C40="",$B$2="",$D$2=0),0,IF(BL$3&lt;0,0,N(INDEX('CURVA PREVISION'!$A$1:$KZ$3000,$C40,10+3*MIN(BL$3,$D$2-1)))))</f>
        <v/>
      </c>
      <c r="BM40" s="121">
        <f>IF(OR($C40="",$B$2="",$D$2=0),0,IF(BM$3&lt;0,0,N(INDEX('CURVA PREVISION'!$A$1:$KZ$3000,$C40,10+3*MIN(BM$3,$D$2-1)))))</f>
        <v/>
      </c>
      <c r="BN40" s="121">
        <f>IF(OR($C40="",$B$2="",$D$2=0),0,IF(BN$3&lt;0,0,N(INDEX('CURVA PREVISION'!$A$1:$KZ$3000,$C40,10+3*MIN(BN$3,$D$2-1)))))</f>
        <v/>
      </c>
      <c r="BO40" s="121">
        <f>IF(OR($C40="",$B$2="",$D$2=0),0,IF(BO$3&lt;0,0,N(INDEX('CURVA PREVISION'!$A$1:$KZ$3000,$C40,10+3*MIN(BO$3,$D$2-1)))))</f>
        <v/>
      </c>
      <c r="BP40" s="121">
        <f>IF(OR($C40="",$B$2="",$D$2=0),0,IF(BP$3&lt;0,0,N(INDEX('CURVA PREVISION'!$A$1:$KZ$3000,$C40,10+3*MIN(BP$3,$D$2-1)))))</f>
        <v/>
      </c>
      <c r="BQ40" s="121">
        <f>IF(OR($C40="",$B$2="",$D$2=0),0,IF(BQ$3&lt;0,0,N(INDEX('CURVA PREVISION'!$A$1:$KZ$3000,$C40,10+3*MIN(BQ$3,$D$2-1)))))</f>
        <v/>
      </c>
      <c r="BR40" s="121">
        <f>IF(OR($C40="",$B$2="",$D$2=0),0,IF(BR$3&lt;0,0,N(INDEX('CURVA PREVISION'!$A$1:$KZ$3000,$C40,10+3*MIN(BR$3,$D$2-1)))))</f>
        <v/>
      </c>
      <c r="BS40" s="121">
        <f>IF(OR($C40="",$B$2="",$D$2=0),0,IF(BS$3&lt;0,0,N(INDEX('CURVA PREVISION'!$A$1:$KZ$3000,$C40,10+3*MIN(BS$3,$D$2-1)))))</f>
        <v/>
      </c>
      <c r="BT40" s="121">
        <f>IF(OR($C40="",$B$2="",$D$2=0),0,IF(BT$3&lt;0,0,N(INDEX('CURVA PREVISION'!$A$1:$KZ$3000,$C40,10+3*MIN(BT$3,$D$2-1)))))</f>
        <v/>
      </c>
      <c r="BU40" s="121">
        <f>IF(OR($C40="",$B$2="",$D$2=0),0,IF(BU$3&lt;0,0,N(INDEX('CURVA PREVISION'!$A$1:$KZ$3000,$C40,10+3*MIN(BU$3,$D$2-1)))))</f>
        <v/>
      </c>
      <c r="BV40" s="121">
        <f>IF(OR($C40="",$B$2="",$D$2=0),0,IF(BV$3&lt;0,0,N(INDEX('CURVA PREVISION'!$A$1:$KZ$3000,$C40,10+3*MIN(BV$3,$D$2-1)))))</f>
        <v/>
      </c>
      <c r="BW40" s="121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8">
        <f>IFERROR(MATCH(A41,'CURVA PREVISION'!$B$1:$B$3000,0),"")</f>
        <v/>
      </c>
      <c r="D41" s="121">
        <f>IF(OR($C41="",$B$2="",$D$2=0),0,IF(D$3&lt;0,0,N(INDEX('CURVA PREVISION'!$A$1:$KZ$3000,$C41,10+3*MIN(D$3,$D$2-1)))))</f>
        <v/>
      </c>
      <c r="E41" s="121">
        <f>IF(OR($C41="",$B$2="",$D$2=0),0,IF(E$3&lt;0,0,N(INDEX('CURVA PREVISION'!$A$1:$KZ$3000,$C41,10+3*MIN(E$3,$D$2-1)))))</f>
        <v/>
      </c>
      <c r="F41" s="121">
        <f>IF(OR($C41="",$B$2="",$D$2=0),0,IF(F$3&lt;0,0,N(INDEX('CURVA PREVISION'!$A$1:$KZ$3000,$C41,10+3*MIN(F$3,$D$2-1)))))</f>
        <v/>
      </c>
      <c r="G41" s="121">
        <f>IF(OR($C41="",$B$2="",$D$2=0),0,IF(G$3&lt;0,0,N(INDEX('CURVA PREVISION'!$A$1:$KZ$3000,$C41,10+3*MIN(G$3,$D$2-1)))))</f>
        <v/>
      </c>
      <c r="H41" s="121">
        <f>IF(OR($C41="",$B$2="",$D$2=0),0,IF(H$3&lt;0,0,N(INDEX('CURVA PREVISION'!$A$1:$KZ$3000,$C41,10+3*MIN(H$3,$D$2-1)))))</f>
        <v/>
      </c>
      <c r="I41" s="121">
        <f>IF(OR($C41="",$B$2="",$D$2=0),0,IF(I$3&lt;0,0,N(INDEX('CURVA PREVISION'!$A$1:$KZ$3000,$C41,10+3*MIN(I$3,$D$2-1)))))</f>
        <v/>
      </c>
      <c r="J41" s="121">
        <f>IF(OR($C41="",$B$2="",$D$2=0),0,IF(J$3&lt;0,0,N(INDEX('CURVA PREVISION'!$A$1:$KZ$3000,$C41,10+3*MIN(J$3,$D$2-1)))))</f>
        <v/>
      </c>
      <c r="K41" s="121">
        <f>IF(OR($C41="",$B$2="",$D$2=0),0,IF(K$3&lt;0,0,N(INDEX('CURVA PREVISION'!$A$1:$KZ$3000,$C41,10+3*MIN(K$3,$D$2-1)))))</f>
        <v/>
      </c>
      <c r="L41" s="121">
        <f>IF(OR($C41="",$B$2="",$D$2=0),0,IF(L$3&lt;0,0,N(INDEX('CURVA PREVISION'!$A$1:$KZ$3000,$C41,10+3*MIN(L$3,$D$2-1)))))</f>
        <v/>
      </c>
      <c r="M41" s="121">
        <f>IF(OR($C41="",$B$2="",$D$2=0),0,IF(M$3&lt;0,0,N(INDEX('CURVA PREVISION'!$A$1:$KZ$3000,$C41,10+3*MIN(M$3,$D$2-1)))))</f>
        <v/>
      </c>
      <c r="N41" s="121">
        <f>IF(OR($C41="",$B$2="",$D$2=0),0,IF(N$3&lt;0,0,N(INDEX('CURVA PREVISION'!$A$1:$KZ$3000,$C41,10+3*MIN(N$3,$D$2-1)))))</f>
        <v/>
      </c>
      <c r="O41" s="121">
        <f>IF(OR($C41="",$B$2="",$D$2=0),0,IF(O$3&lt;0,0,N(INDEX('CURVA PREVISION'!$A$1:$KZ$3000,$C41,10+3*MIN(O$3,$D$2-1)))))</f>
        <v/>
      </c>
      <c r="P41" s="121">
        <f>IF(OR($C41="",$B$2="",$D$2=0),0,IF(P$3&lt;0,0,N(INDEX('CURVA PREVISION'!$A$1:$KZ$3000,$C41,10+3*MIN(P$3,$D$2-1)))))</f>
        <v/>
      </c>
      <c r="Q41" s="121">
        <f>IF(OR($C41="",$B$2="",$D$2=0),0,IF(Q$3&lt;0,0,N(INDEX('CURVA PREVISION'!$A$1:$KZ$3000,$C41,10+3*MIN(Q$3,$D$2-1)))))</f>
        <v/>
      </c>
      <c r="R41" s="121">
        <f>IF(OR($C41="",$B$2="",$D$2=0),0,IF(R$3&lt;0,0,N(INDEX('CURVA PREVISION'!$A$1:$KZ$3000,$C41,10+3*MIN(R$3,$D$2-1)))))</f>
        <v/>
      </c>
      <c r="S41" s="121">
        <f>IF(OR($C41="",$B$2="",$D$2=0),0,IF(S$3&lt;0,0,N(INDEX('CURVA PREVISION'!$A$1:$KZ$3000,$C41,10+3*MIN(S$3,$D$2-1)))))</f>
        <v/>
      </c>
      <c r="T41" s="121">
        <f>IF(OR($C41="",$B$2="",$D$2=0),0,IF(T$3&lt;0,0,N(INDEX('CURVA PREVISION'!$A$1:$KZ$3000,$C41,10+3*MIN(T$3,$D$2-1)))))</f>
        <v/>
      </c>
      <c r="U41" s="121">
        <f>IF(OR($C41="",$B$2="",$D$2=0),0,IF(U$3&lt;0,0,N(INDEX('CURVA PREVISION'!$A$1:$KZ$3000,$C41,10+3*MIN(U$3,$D$2-1)))))</f>
        <v/>
      </c>
      <c r="V41" s="121">
        <f>IF(OR($C41="",$B$2="",$D$2=0),0,IF(V$3&lt;0,0,N(INDEX('CURVA PREVISION'!$A$1:$KZ$3000,$C41,10+3*MIN(V$3,$D$2-1)))))</f>
        <v/>
      </c>
      <c r="W41" s="121">
        <f>IF(OR($C41="",$B$2="",$D$2=0),0,IF(W$3&lt;0,0,N(INDEX('CURVA PREVISION'!$A$1:$KZ$3000,$C41,10+3*MIN(W$3,$D$2-1)))))</f>
        <v/>
      </c>
      <c r="X41" s="121">
        <f>IF(OR($C41="",$B$2="",$D$2=0),0,IF(X$3&lt;0,0,N(INDEX('CURVA PREVISION'!$A$1:$KZ$3000,$C41,10+3*MIN(X$3,$D$2-1)))))</f>
        <v/>
      </c>
      <c r="Y41" s="121">
        <f>IF(OR($C41="",$B$2="",$D$2=0),0,IF(Y$3&lt;0,0,N(INDEX('CURVA PREVISION'!$A$1:$KZ$3000,$C41,10+3*MIN(Y$3,$D$2-1)))))</f>
        <v/>
      </c>
      <c r="Z41" s="121">
        <f>IF(OR($C41="",$B$2="",$D$2=0),0,IF(Z$3&lt;0,0,N(INDEX('CURVA PREVISION'!$A$1:$KZ$3000,$C41,10+3*MIN(Z$3,$D$2-1)))))</f>
        <v/>
      </c>
      <c r="AA41" s="121">
        <f>IF(OR($C41="",$B$2="",$D$2=0),0,IF(AA$3&lt;0,0,N(INDEX('CURVA PREVISION'!$A$1:$KZ$3000,$C41,10+3*MIN(AA$3,$D$2-1)))))</f>
        <v/>
      </c>
      <c r="AB41" s="121">
        <f>IF(OR($C41="",$B$2="",$D$2=0),0,IF(AB$3&lt;0,0,N(INDEX('CURVA PREVISION'!$A$1:$KZ$3000,$C41,10+3*MIN(AB$3,$D$2-1)))))</f>
        <v/>
      </c>
      <c r="AC41" s="121">
        <f>IF(OR($C41="",$B$2="",$D$2=0),0,IF(AC$3&lt;0,0,N(INDEX('CURVA PREVISION'!$A$1:$KZ$3000,$C41,10+3*MIN(AC$3,$D$2-1)))))</f>
        <v/>
      </c>
      <c r="AD41" s="121">
        <f>IF(OR($C41="",$B$2="",$D$2=0),0,IF(AD$3&lt;0,0,N(INDEX('CURVA PREVISION'!$A$1:$KZ$3000,$C41,10+3*MIN(AD$3,$D$2-1)))))</f>
        <v/>
      </c>
      <c r="AE41" s="121">
        <f>IF(OR($C41="",$B$2="",$D$2=0),0,IF(AE$3&lt;0,0,N(INDEX('CURVA PREVISION'!$A$1:$KZ$3000,$C41,10+3*MIN(AE$3,$D$2-1)))))</f>
        <v/>
      </c>
      <c r="AF41" s="121">
        <f>IF(OR($C41="",$B$2="",$D$2=0),0,IF(AF$3&lt;0,0,N(INDEX('CURVA PREVISION'!$A$1:$KZ$3000,$C41,10+3*MIN(AF$3,$D$2-1)))))</f>
        <v/>
      </c>
      <c r="AG41" s="121">
        <f>IF(OR($C41="",$B$2="",$D$2=0),0,IF(AG$3&lt;0,0,N(INDEX('CURVA PREVISION'!$A$1:$KZ$3000,$C41,10+3*MIN(AG$3,$D$2-1)))))</f>
        <v/>
      </c>
      <c r="AH41" s="121">
        <f>IF(OR($C41="",$B$2="",$D$2=0),0,IF(AH$3&lt;0,0,N(INDEX('CURVA PREVISION'!$A$1:$KZ$3000,$C41,10+3*MIN(AH$3,$D$2-1)))))</f>
        <v/>
      </c>
      <c r="AI41" s="121">
        <f>IF(OR($C41="",$B$2="",$D$2=0),0,IF(AI$3&lt;0,0,N(INDEX('CURVA PREVISION'!$A$1:$KZ$3000,$C41,10+3*MIN(AI$3,$D$2-1)))))</f>
        <v/>
      </c>
      <c r="AJ41" s="121">
        <f>IF(OR($C41="",$B$2="",$D$2=0),0,IF(AJ$3&lt;0,0,N(INDEX('CURVA PREVISION'!$A$1:$KZ$3000,$C41,10+3*MIN(AJ$3,$D$2-1)))))</f>
        <v/>
      </c>
      <c r="AK41" s="121">
        <f>IF(OR($C41="",$B$2="",$D$2=0),0,IF(AK$3&lt;0,0,N(INDEX('CURVA PREVISION'!$A$1:$KZ$3000,$C41,10+3*MIN(AK$3,$D$2-1)))))</f>
        <v/>
      </c>
      <c r="AL41" s="121">
        <f>IF(OR($C41="",$B$2="",$D$2=0),0,IF(AL$3&lt;0,0,N(INDEX('CURVA PREVISION'!$A$1:$KZ$3000,$C41,10+3*MIN(AL$3,$D$2-1)))))</f>
        <v/>
      </c>
      <c r="AM41" s="121">
        <f>IF(OR($C41="",$B$2="",$D$2=0),0,IF(AM$3&lt;0,0,N(INDEX('CURVA PREVISION'!$A$1:$KZ$3000,$C41,10+3*MIN(AM$3,$D$2-1)))))</f>
        <v/>
      </c>
      <c r="AN41" s="121">
        <f>IF(OR($C41="",$B$2="",$D$2=0),0,IF(AN$3&lt;0,0,N(INDEX('CURVA PREVISION'!$A$1:$KZ$3000,$C41,10+3*MIN(AN$3,$D$2-1)))))</f>
        <v/>
      </c>
      <c r="AO41" s="121">
        <f>IF(OR($C41="",$B$2="",$D$2=0),0,IF(AO$3&lt;0,0,N(INDEX('CURVA PREVISION'!$A$1:$KZ$3000,$C41,10+3*MIN(AO$3,$D$2-1)))))</f>
        <v/>
      </c>
      <c r="AP41" s="121">
        <f>IF(OR($C41="",$B$2="",$D$2=0),0,IF(AP$3&lt;0,0,N(INDEX('CURVA PREVISION'!$A$1:$KZ$3000,$C41,10+3*MIN(AP$3,$D$2-1)))))</f>
        <v/>
      </c>
      <c r="AQ41" s="121">
        <f>IF(OR($C41="",$B$2="",$D$2=0),0,IF(AQ$3&lt;0,0,N(INDEX('CURVA PREVISION'!$A$1:$KZ$3000,$C41,10+3*MIN(AQ$3,$D$2-1)))))</f>
        <v/>
      </c>
      <c r="AR41" s="121">
        <f>IF(OR($C41="",$B$2="",$D$2=0),0,IF(AR$3&lt;0,0,N(INDEX('CURVA PREVISION'!$A$1:$KZ$3000,$C41,10+3*MIN(AR$3,$D$2-1)))))</f>
        <v/>
      </c>
      <c r="AS41" s="121">
        <f>IF(OR($C41="",$B$2="",$D$2=0),0,IF(AS$3&lt;0,0,N(INDEX('CURVA PREVISION'!$A$1:$KZ$3000,$C41,10+3*MIN(AS$3,$D$2-1)))))</f>
        <v/>
      </c>
      <c r="AT41" s="121">
        <f>IF(OR($C41="",$B$2="",$D$2=0),0,IF(AT$3&lt;0,0,N(INDEX('CURVA PREVISION'!$A$1:$KZ$3000,$C41,10+3*MIN(AT$3,$D$2-1)))))</f>
        <v/>
      </c>
      <c r="AU41" s="121">
        <f>IF(OR($C41="",$B$2="",$D$2=0),0,IF(AU$3&lt;0,0,N(INDEX('CURVA PREVISION'!$A$1:$KZ$3000,$C41,10+3*MIN(AU$3,$D$2-1)))))</f>
        <v/>
      </c>
      <c r="AV41" s="121">
        <f>IF(OR($C41="",$B$2="",$D$2=0),0,IF(AV$3&lt;0,0,N(INDEX('CURVA PREVISION'!$A$1:$KZ$3000,$C41,10+3*MIN(AV$3,$D$2-1)))))</f>
        <v/>
      </c>
      <c r="AW41" s="121">
        <f>IF(OR($C41="",$B$2="",$D$2=0),0,IF(AW$3&lt;0,0,N(INDEX('CURVA PREVISION'!$A$1:$KZ$3000,$C41,10+3*MIN(AW$3,$D$2-1)))))</f>
        <v/>
      </c>
      <c r="AX41" s="121">
        <f>IF(OR($C41="",$B$2="",$D$2=0),0,IF(AX$3&lt;0,0,N(INDEX('CURVA PREVISION'!$A$1:$KZ$3000,$C41,10+3*MIN(AX$3,$D$2-1)))))</f>
        <v/>
      </c>
      <c r="AY41" s="121">
        <f>IF(OR($C41="",$B$2="",$D$2=0),0,IF(AY$3&lt;0,0,N(INDEX('CURVA PREVISION'!$A$1:$KZ$3000,$C41,10+3*MIN(AY$3,$D$2-1)))))</f>
        <v/>
      </c>
      <c r="AZ41" s="121">
        <f>IF(OR($C41="",$B$2="",$D$2=0),0,IF(AZ$3&lt;0,0,N(INDEX('CURVA PREVISION'!$A$1:$KZ$3000,$C41,10+3*MIN(AZ$3,$D$2-1)))))</f>
        <v/>
      </c>
      <c r="BA41" s="121">
        <f>IF(OR($C41="",$B$2="",$D$2=0),0,IF(BA$3&lt;0,0,N(INDEX('CURVA PREVISION'!$A$1:$KZ$3000,$C41,10+3*MIN(BA$3,$D$2-1)))))</f>
        <v/>
      </c>
      <c r="BB41" s="121">
        <f>IF(OR($C41="",$B$2="",$D$2=0),0,IF(BB$3&lt;0,0,N(INDEX('CURVA PREVISION'!$A$1:$KZ$3000,$C41,10+3*MIN(BB$3,$D$2-1)))))</f>
        <v/>
      </c>
      <c r="BC41" s="121">
        <f>IF(OR($C41="",$B$2="",$D$2=0),0,IF(BC$3&lt;0,0,N(INDEX('CURVA PREVISION'!$A$1:$KZ$3000,$C41,10+3*MIN(BC$3,$D$2-1)))))</f>
        <v/>
      </c>
      <c r="BD41" s="121">
        <f>IF(OR($C41="",$B$2="",$D$2=0),0,IF(BD$3&lt;0,0,N(INDEX('CURVA PREVISION'!$A$1:$KZ$3000,$C41,10+3*MIN(BD$3,$D$2-1)))))</f>
        <v/>
      </c>
      <c r="BE41" s="121">
        <f>IF(OR($C41="",$B$2="",$D$2=0),0,IF(BE$3&lt;0,0,N(INDEX('CURVA PREVISION'!$A$1:$KZ$3000,$C41,10+3*MIN(BE$3,$D$2-1)))))</f>
        <v/>
      </c>
      <c r="BF41" s="121">
        <f>IF(OR($C41="",$B$2="",$D$2=0),0,IF(BF$3&lt;0,0,N(INDEX('CURVA PREVISION'!$A$1:$KZ$3000,$C41,10+3*MIN(BF$3,$D$2-1)))))</f>
        <v/>
      </c>
      <c r="BG41" s="121">
        <f>IF(OR($C41="",$B$2="",$D$2=0),0,IF(BG$3&lt;0,0,N(INDEX('CURVA PREVISION'!$A$1:$KZ$3000,$C41,10+3*MIN(BG$3,$D$2-1)))))</f>
        <v/>
      </c>
      <c r="BH41" s="121">
        <f>IF(OR($C41="",$B$2="",$D$2=0),0,IF(BH$3&lt;0,0,N(INDEX('CURVA PREVISION'!$A$1:$KZ$3000,$C41,10+3*MIN(BH$3,$D$2-1)))))</f>
        <v/>
      </c>
      <c r="BI41" s="121">
        <f>IF(OR($C41="",$B$2="",$D$2=0),0,IF(BI$3&lt;0,0,N(INDEX('CURVA PREVISION'!$A$1:$KZ$3000,$C41,10+3*MIN(BI$3,$D$2-1)))))</f>
        <v/>
      </c>
      <c r="BJ41" s="121">
        <f>IF(OR($C41="",$B$2="",$D$2=0),0,IF(BJ$3&lt;0,0,N(INDEX('CURVA PREVISION'!$A$1:$KZ$3000,$C41,10+3*MIN(BJ$3,$D$2-1)))))</f>
        <v/>
      </c>
      <c r="BK41" s="121">
        <f>IF(OR($C41="",$B$2="",$D$2=0),0,IF(BK$3&lt;0,0,N(INDEX('CURVA PREVISION'!$A$1:$KZ$3000,$C41,10+3*MIN(BK$3,$D$2-1)))))</f>
        <v/>
      </c>
      <c r="BL41" s="121">
        <f>IF(OR($C41="",$B$2="",$D$2=0),0,IF(BL$3&lt;0,0,N(INDEX('CURVA PREVISION'!$A$1:$KZ$3000,$C41,10+3*MIN(BL$3,$D$2-1)))))</f>
        <v/>
      </c>
      <c r="BM41" s="121">
        <f>IF(OR($C41="",$B$2="",$D$2=0),0,IF(BM$3&lt;0,0,N(INDEX('CURVA PREVISION'!$A$1:$KZ$3000,$C41,10+3*MIN(BM$3,$D$2-1)))))</f>
        <v/>
      </c>
      <c r="BN41" s="121">
        <f>IF(OR($C41="",$B$2="",$D$2=0),0,IF(BN$3&lt;0,0,N(INDEX('CURVA PREVISION'!$A$1:$KZ$3000,$C41,10+3*MIN(BN$3,$D$2-1)))))</f>
        <v/>
      </c>
      <c r="BO41" s="121">
        <f>IF(OR($C41="",$B$2="",$D$2=0),0,IF(BO$3&lt;0,0,N(INDEX('CURVA PREVISION'!$A$1:$KZ$3000,$C41,10+3*MIN(BO$3,$D$2-1)))))</f>
        <v/>
      </c>
      <c r="BP41" s="121">
        <f>IF(OR($C41="",$B$2="",$D$2=0),0,IF(BP$3&lt;0,0,N(INDEX('CURVA PREVISION'!$A$1:$KZ$3000,$C41,10+3*MIN(BP$3,$D$2-1)))))</f>
        <v/>
      </c>
      <c r="BQ41" s="121">
        <f>IF(OR($C41="",$B$2="",$D$2=0),0,IF(BQ$3&lt;0,0,N(INDEX('CURVA PREVISION'!$A$1:$KZ$3000,$C41,10+3*MIN(BQ$3,$D$2-1)))))</f>
        <v/>
      </c>
      <c r="BR41" s="121">
        <f>IF(OR($C41="",$B$2="",$D$2=0),0,IF(BR$3&lt;0,0,N(INDEX('CURVA PREVISION'!$A$1:$KZ$3000,$C41,10+3*MIN(BR$3,$D$2-1)))))</f>
        <v/>
      </c>
      <c r="BS41" s="121">
        <f>IF(OR($C41="",$B$2="",$D$2=0),0,IF(BS$3&lt;0,0,N(INDEX('CURVA PREVISION'!$A$1:$KZ$3000,$C41,10+3*MIN(BS$3,$D$2-1)))))</f>
        <v/>
      </c>
      <c r="BT41" s="121">
        <f>IF(OR($C41="",$B$2="",$D$2=0),0,IF(BT$3&lt;0,0,N(INDEX('CURVA PREVISION'!$A$1:$KZ$3000,$C41,10+3*MIN(BT$3,$D$2-1)))))</f>
        <v/>
      </c>
      <c r="BU41" s="121">
        <f>IF(OR($C41="",$B$2="",$D$2=0),0,IF(BU$3&lt;0,0,N(INDEX('CURVA PREVISION'!$A$1:$KZ$3000,$C41,10+3*MIN(BU$3,$D$2-1)))))</f>
        <v/>
      </c>
      <c r="BV41" s="121">
        <f>IF(OR($C41="",$B$2="",$D$2=0),0,IF(BV$3&lt;0,0,N(INDEX('CURVA PREVISION'!$A$1:$KZ$3000,$C41,10+3*MIN(BV$3,$D$2-1)))))</f>
        <v/>
      </c>
      <c r="BW41" s="121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8">
        <f>IFERROR(MATCH(A42,'CURVA PREVISION'!$B$1:$B$3000,0),"")</f>
        <v/>
      </c>
      <c r="D42" s="121">
        <f>IF(OR($C42="",$B$2="",$D$2=0),0,IF(D$3&lt;0,0,N(INDEX('CURVA PREVISION'!$A$1:$KZ$3000,$C42,10+3*MIN(D$3,$D$2-1)))))</f>
        <v/>
      </c>
      <c r="E42" s="121">
        <f>IF(OR($C42="",$B$2="",$D$2=0),0,IF(E$3&lt;0,0,N(INDEX('CURVA PREVISION'!$A$1:$KZ$3000,$C42,10+3*MIN(E$3,$D$2-1)))))</f>
        <v/>
      </c>
      <c r="F42" s="121">
        <f>IF(OR($C42="",$B$2="",$D$2=0),0,IF(F$3&lt;0,0,N(INDEX('CURVA PREVISION'!$A$1:$KZ$3000,$C42,10+3*MIN(F$3,$D$2-1)))))</f>
        <v/>
      </c>
      <c r="G42" s="121">
        <f>IF(OR($C42="",$B$2="",$D$2=0),0,IF(G$3&lt;0,0,N(INDEX('CURVA PREVISION'!$A$1:$KZ$3000,$C42,10+3*MIN(G$3,$D$2-1)))))</f>
        <v/>
      </c>
      <c r="H42" s="121">
        <f>IF(OR($C42="",$B$2="",$D$2=0),0,IF(H$3&lt;0,0,N(INDEX('CURVA PREVISION'!$A$1:$KZ$3000,$C42,10+3*MIN(H$3,$D$2-1)))))</f>
        <v/>
      </c>
      <c r="I42" s="121">
        <f>IF(OR($C42="",$B$2="",$D$2=0),0,IF(I$3&lt;0,0,N(INDEX('CURVA PREVISION'!$A$1:$KZ$3000,$C42,10+3*MIN(I$3,$D$2-1)))))</f>
        <v/>
      </c>
      <c r="J42" s="121">
        <f>IF(OR($C42="",$B$2="",$D$2=0),0,IF(J$3&lt;0,0,N(INDEX('CURVA PREVISION'!$A$1:$KZ$3000,$C42,10+3*MIN(J$3,$D$2-1)))))</f>
        <v/>
      </c>
      <c r="K42" s="121">
        <f>IF(OR($C42="",$B$2="",$D$2=0),0,IF(K$3&lt;0,0,N(INDEX('CURVA PREVISION'!$A$1:$KZ$3000,$C42,10+3*MIN(K$3,$D$2-1)))))</f>
        <v/>
      </c>
      <c r="L42" s="121">
        <f>IF(OR($C42="",$B$2="",$D$2=0),0,IF(L$3&lt;0,0,N(INDEX('CURVA PREVISION'!$A$1:$KZ$3000,$C42,10+3*MIN(L$3,$D$2-1)))))</f>
        <v/>
      </c>
      <c r="M42" s="121">
        <f>IF(OR($C42="",$B$2="",$D$2=0),0,IF(M$3&lt;0,0,N(INDEX('CURVA PREVISION'!$A$1:$KZ$3000,$C42,10+3*MIN(M$3,$D$2-1)))))</f>
        <v/>
      </c>
      <c r="N42" s="121">
        <f>IF(OR($C42="",$B$2="",$D$2=0),0,IF(N$3&lt;0,0,N(INDEX('CURVA PREVISION'!$A$1:$KZ$3000,$C42,10+3*MIN(N$3,$D$2-1)))))</f>
        <v/>
      </c>
      <c r="O42" s="121">
        <f>IF(OR($C42="",$B$2="",$D$2=0),0,IF(O$3&lt;0,0,N(INDEX('CURVA PREVISION'!$A$1:$KZ$3000,$C42,10+3*MIN(O$3,$D$2-1)))))</f>
        <v/>
      </c>
      <c r="P42" s="121">
        <f>IF(OR($C42="",$B$2="",$D$2=0),0,IF(P$3&lt;0,0,N(INDEX('CURVA PREVISION'!$A$1:$KZ$3000,$C42,10+3*MIN(P$3,$D$2-1)))))</f>
        <v/>
      </c>
      <c r="Q42" s="121">
        <f>IF(OR($C42="",$B$2="",$D$2=0),0,IF(Q$3&lt;0,0,N(INDEX('CURVA PREVISION'!$A$1:$KZ$3000,$C42,10+3*MIN(Q$3,$D$2-1)))))</f>
        <v/>
      </c>
      <c r="R42" s="121">
        <f>IF(OR($C42="",$B$2="",$D$2=0),0,IF(R$3&lt;0,0,N(INDEX('CURVA PREVISION'!$A$1:$KZ$3000,$C42,10+3*MIN(R$3,$D$2-1)))))</f>
        <v/>
      </c>
      <c r="S42" s="121">
        <f>IF(OR($C42="",$B$2="",$D$2=0),0,IF(S$3&lt;0,0,N(INDEX('CURVA PREVISION'!$A$1:$KZ$3000,$C42,10+3*MIN(S$3,$D$2-1)))))</f>
        <v/>
      </c>
      <c r="T42" s="121">
        <f>IF(OR($C42="",$B$2="",$D$2=0),0,IF(T$3&lt;0,0,N(INDEX('CURVA PREVISION'!$A$1:$KZ$3000,$C42,10+3*MIN(T$3,$D$2-1)))))</f>
        <v/>
      </c>
      <c r="U42" s="121">
        <f>IF(OR($C42="",$B$2="",$D$2=0),0,IF(U$3&lt;0,0,N(INDEX('CURVA PREVISION'!$A$1:$KZ$3000,$C42,10+3*MIN(U$3,$D$2-1)))))</f>
        <v/>
      </c>
      <c r="V42" s="121">
        <f>IF(OR($C42="",$B$2="",$D$2=0),0,IF(V$3&lt;0,0,N(INDEX('CURVA PREVISION'!$A$1:$KZ$3000,$C42,10+3*MIN(V$3,$D$2-1)))))</f>
        <v/>
      </c>
      <c r="W42" s="121">
        <f>IF(OR($C42="",$B$2="",$D$2=0),0,IF(W$3&lt;0,0,N(INDEX('CURVA PREVISION'!$A$1:$KZ$3000,$C42,10+3*MIN(W$3,$D$2-1)))))</f>
        <v/>
      </c>
      <c r="X42" s="121">
        <f>IF(OR($C42="",$B$2="",$D$2=0),0,IF(X$3&lt;0,0,N(INDEX('CURVA PREVISION'!$A$1:$KZ$3000,$C42,10+3*MIN(X$3,$D$2-1)))))</f>
        <v/>
      </c>
      <c r="Y42" s="121">
        <f>IF(OR($C42="",$B$2="",$D$2=0),0,IF(Y$3&lt;0,0,N(INDEX('CURVA PREVISION'!$A$1:$KZ$3000,$C42,10+3*MIN(Y$3,$D$2-1)))))</f>
        <v/>
      </c>
      <c r="Z42" s="121">
        <f>IF(OR($C42="",$B$2="",$D$2=0),0,IF(Z$3&lt;0,0,N(INDEX('CURVA PREVISION'!$A$1:$KZ$3000,$C42,10+3*MIN(Z$3,$D$2-1)))))</f>
        <v/>
      </c>
      <c r="AA42" s="121">
        <f>IF(OR($C42="",$B$2="",$D$2=0),0,IF(AA$3&lt;0,0,N(INDEX('CURVA PREVISION'!$A$1:$KZ$3000,$C42,10+3*MIN(AA$3,$D$2-1)))))</f>
        <v/>
      </c>
      <c r="AB42" s="121">
        <f>IF(OR($C42="",$B$2="",$D$2=0),0,IF(AB$3&lt;0,0,N(INDEX('CURVA PREVISION'!$A$1:$KZ$3000,$C42,10+3*MIN(AB$3,$D$2-1)))))</f>
        <v/>
      </c>
      <c r="AC42" s="121">
        <f>IF(OR($C42="",$B$2="",$D$2=0),0,IF(AC$3&lt;0,0,N(INDEX('CURVA PREVISION'!$A$1:$KZ$3000,$C42,10+3*MIN(AC$3,$D$2-1)))))</f>
        <v/>
      </c>
      <c r="AD42" s="121">
        <f>IF(OR($C42="",$B$2="",$D$2=0),0,IF(AD$3&lt;0,0,N(INDEX('CURVA PREVISION'!$A$1:$KZ$3000,$C42,10+3*MIN(AD$3,$D$2-1)))))</f>
        <v/>
      </c>
      <c r="AE42" s="121">
        <f>IF(OR($C42="",$B$2="",$D$2=0),0,IF(AE$3&lt;0,0,N(INDEX('CURVA PREVISION'!$A$1:$KZ$3000,$C42,10+3*MIN(AE$3,$D$2-1)))))</f>
        <v/>
      </c>
      <c r="AF42" s="121">
        <f>IF(OR($C42="",$B$2="",$D$2=0),0,IF(AF$3&lt;0,0,N(INDEX('CURVA PREVISION'!$A$1:$KZ$3000,$C42,10+3*MIN(AF$3,$D$2-1)))))</f>
        <v/>
      </c>
      <c r="AG42" s="121">
        <f>IF(OR($C42="",$B$2="",$D$2=0),0,IF(AG$3&lt;0,0,N(INDEX('CURVA PREVISION'!$A$1:$KZ$3000,$C42,10+3*MIN(AG$3,$D$2-1)))))</f>
        <v/>
      </c>
      <c r="AH42" s="121">
        <f>IF(OR($C42="",$B$2="",$D$2=0),0,IF(AH$3&lt;0,0,N(INDEX('CURVA PREVISION'!$A$1:$KZ$3000,$C42,10+3*MIN(AH$3,$D$2-1)))))</f>
        <v/>
      </c>
      <c r="AI42" s="121">
        <f>IF(OR($C42="",$B$2="",$D$2=0),0,IF(AI$3&lt;0,0,N(INDEX('CURVA PREVISION'!$A$1:$KZ$3000,$C42,10+3*MIN(AI$3,$D$2-1)))))</f>
        <v/>
      </c>
      <c r="AJ42" s="121">
        <f>IF(OR($C42="",$B$2="",$D$2=0),0,IF(AJ$3&lt;0,0,N(INDEX('CURVA PREVISION'!$A$1:$KZ$3000,$C42,10+3*MIN(AJ$3,$D$2-1)))))</f>
        <v/>
      </c>
      <c r="AK42" s="121">
        <f>IF(OR($C42="",$B$2="",$D$2=0),0,IF(AK$3&lt;0,0,N(INDEX('CURVA PREVISION'!$A$1:$KZ$3000,$C42,10+3*MIN(AK$3,$D$2-1)))))</f>
        <v/>
      </c>
      <c r="AL42" s="121">
        <f>IF(OR($C42="",$B$2="",$D$2=0),0,IF(AL$3&lt;0,0,N(INDEX('CURVA PREVISION'!$A$1:$KZ$3000,$C42,10+3*MIN(AL$3,$D$2-1)))))</f>
        <v/>
      </c>
      <c r="AM42" s="121">
        <f>IF(OR($C42="",$B$2="",$D$2=0),0,IF(AM$3&lt;0,0,N(INDEX('CURVA PREVISION'!$A$1:$KZ$3000,$C42,10+3*MIN(AM$3,$D$2-1)))))</f>
        <v/>
      </c>
      <c r="AN42" s="121">
        <f>IF(OR($C42="",$B$2="",$D$2=0),0,IF(AN$3&lt;0,0,N(INDEX('CURVA PREVISION'!$A$1:$KZ$3000,$C42,10+3*MIN(AN$3,$D$2-1)))))</f>
        <v/>
      </c>
      <c r="AO42" s="121">
        <f>IF(OR($C42="",$B$2="",$D$2=0),0,IF(AO$3&lt;0,0,N(INDEX('CURVA PREVISION'!$A$1:$KZ$3000,$C42,10+3*MIN(AO$3,$D$2-1)))))</f>
        <v/>
      </c>
      <c r="AP42" s="121">
        <f>IF(OR($C42="",$B$2="",$D$2=0),0,IF(AP$3&lt;0,0,N(INDEX('CURVA PREVISION'!$A$1:$KZ$3000,$C42,10+3*MIN(AP$3,$D$2-1)))))</f>
        <v/>
      </c>
      <c r="AQ42" s="121">
        <f>IF(OR($C42="",$B$2="",$D$2=0),0,IF(AQ$3&lt;0,0,N(INDEX('CURVA PREVISION'!$A$1:$KZ$3000,$C42,10+3*MIN(AQ$3,$D$2-1)))))</f>
        <v/>
      </c>
      <c r="AR42" s="121">
        <f>IF(OR($C42="",$B$2="",$D$2=0),0,IF(AR$3&lt;0,0,N(INDEX('CURVA PREVISION'!$A$1:$KZ$3000,$C42,10+3*MIN(AR$3,$D$2-1)))))</f>
        <v/>
      </c>
      <c r="AS42" s="121">
        <f>IF(OR($C42="",$B$2="",$D$2=0),0,IF(AS$3&lt;0,0,N(INDEX('CURVA PREVISION'!$A$1:$KZ$3000,$C42,10+3*MIN(AS$3,$D$2-1)))))</f>
        <v/>
      </c>
      <c r="AT42" s="121">
        <f>IF(OR($C42="",$B$2="",$D$2=0),0,IF(AT$3&lt;0,0,N(INDEX('CURVA PREVISION'!$A$1:$KZ$3000,$C42,10+3*MIN(AT$3,$D$2-1)))))</f>
        <v/>
      </c>
      <c r="AU42" s="121">
        <f>IF(OR($C42="",$B$2="",$D$2=0),0,IF(AU$3&lt;0,0,N(INDEX('CURVA PREVISION'!$A$1:$KZ$3000,$C42,10+3*MIN(AU$3,$D$2-1)))))</f>
        <v/>
      </c>
      <c r="AV42" s="121">
        <f>IF(OR($C42="",$B$2="",$D$2=0),0,IF(AV$3&lt;0,0,N(INDEX('CURVA PREVISION'!$A$1:$KZ$3000,$C42,10+3*MIN(AV$3,$D$2-1)))))</f>
        <v/>
      </c>
      <c r="AW42" s="121">
        <f>IF(OR($C42="",$B$2="",$D$2=0),0,IF(AW$3&lt;0,0,N(INDEX('CURVA PREVISION'!$A$1:$KZ$3000,$C42,10+3*MIN(AW$3,$D$2-1)))))</f>
        <v/>
      </c>
      <c r="AX42" s="121">
        <f>IF(OR($C42="",$B$2="",$D$2=0),0,IF(AX$3&lt;0,0,N(INDEX('CURVA PREVISION'!$A$1:$KZ$3000,$C42,10+3*MIN(AX$3,$D$2-1)))))</f>
        <v/>
      </c>
      <c r="AY42" s="121">
        <f>IF(OR($C42="",$B$2="",$D$2=0),0,IF(AY$3&lt;0,0,N(INDEX('CURVA PREVISION'!$A$1:$KZ$3000,$C42,10+3*MIN(AY$3,$D$2-1)))))</f>
        <v/>
      </c>
      <c r="AZ42" s="121">
        <f>IF(OR($C42="",$B$2="",$D$2=0),0,IF(AZ$3&lt;0,0,N(INDEX('CURVA PREVISION'!$A$1:$KZ$3000,$C42,10+3*MIN(AZ$3,$D$2-1)))))</f>
        <v/>
      </c>
      <c r="BA42" s="121">
        <f>IF(OR($C42="",$B$2="",$D$2=0),0,IF(BA$3&lt;0,0,N(INDEX('CURVA PREVISION'!$A$1:$KZ$3000,$C42,10+3*MIN(BA$3,$D$2-1)))))</f>
        <v/>
      </c>
      <c r="BB42" s="121">
        <f>IF(OR($C42="",$B$2="",$D$2=0),0,IF(BB$3&lt;0,0,N(INDEX('CURVA PREVISION'!$A$1:$KZ$3000,$C42,10+3*MIN(BB$3,$D$2-1)))))</f>
        <v/>
      </c>
      <c r="BC42" s="121">
        <f>IF(OR($C42="",$B$2="",$D$2=0),0,IF(BC$3&lt;0,0,N(INDEX('CURVA PREVISION'!$A$1:$KZ$3000,$C42,10+3*MIN(BC$3,$D$2-1)))))</f>
        <v/>
      </c>
      <c r="BD42" s="121">
        <f>IF(OR($C42="",$B$2="",$D$2=0),0,IF(BD$3&lt;0,0,N(INDEX('CURVA PREVISION'!$A$1:$KZ$3000,$C42,10+3*MIN(BD$3,$D$2-1)))))</f>
        <v/>
      </c>
      <c r="BE42" s="121">
        <f>IF(OR($C42="",$B$2="",$D$2=0),0,IF(BE$3&lt;0,0,N(INDEX('CURVA PREVISION'!$A$1:$KZ$3000,$C42,10+3*MIN(BE$3,$D$2-1)))))</f>
        <v/>
      </c>
      <c r="BF42" s="121">
        <f>IF(OR($C42="",$B$2="",$D$2=0),0,IF(BF$3&lt;0,0,N(INDEX('CURVA PREVISION'!$A$1:$KZ$3000,$C42,10+3*MIN(BF$3,$D$2-1)))))</f>
        <v/>
      </c>
      <c r="BG42" s="121">
        <f>IF(OR($C42="",$B$2="",$D$2=0),0,IF(BG$3&lt;0,0,N(INDEX('CURVA PREVISION'!$A$1:$KZ$3000,$C42,10+3*MIN(BG$3,$D$2-1)))))</f>
        <v/>
      </c>
      <c r="BH42" s="121">
        <f>IF(OR($C42="",$B$2="",$D$2=0),0,IF(BH$3&lt;0,0,N(INDEX('CURVA PREVISION'!$A$1:$KZ$3000,$C42,10+3*MIN(BH$3,$D$2-1)))))</f>
        <v/>
      </c>
      <c r="BI42" s="121">
        <f>IF(OR($C42="",$B$2="",$D$2=0),0,IF(BI$3&lt;0,0,N(INDEX('CURVA PREVISION'!$A$1:$KZ$3000,$C42,10+3*MIN(BI$3,$D$2-1)))))</f>
        <v/>
      </c>
      <c r="BJ42" s="121">
        <f>IF(OR($C42="",$B$2="",$D$2=0),0,IF(BJ$3&lt;0,0,N(INDEX('CURVA PREVISION'!$A$1:$KZ$3000,$C42,10+3*MIN(BJ$3,$D$2-1)))))</f>
        <v/>
      </c>
      <c r="BK42" s="121">
        <f>IF(OR($C42="",$B$2="",$D$2=0),0,IF(BK$3&lt;0,0,N(INDEX('CURVA PREVISION'!$A$1:$KZ$3000,$C42,10+3*MIN(BK$3,$D$2-1)))))</f>
        <v/>
      </c>
      <c r="BL42" s="121">
        <f>IF(OR($C42="",$B$2="",$D$2=0),0,IF(BL$3&lt;0,0,N(INDEX('CURVA PREVISION'!$A$1:$KZ$3000,$C42,10+3*MIN(BL$3,$D$2-1)))))</f>
        <v/>
      </c>
      <c r="BM42" s="121">
        <f>IF(OR($C42="",$B$2="",$D$2=0),0,IF(BM$3&lt;0,0,N(INDEX('CURVA PREVISION'!$A$1:$KZ$3000,$C42,10+3*MIN(BM$3,$D$2-1)))))</f>
        <v/>
      </c>
      <c r="BN42" s="121">
        <f>IF(OR($C42="",$B$2="",$D$2=0),0,IF(BN$3&lt;0,0,N(INDEX('CURVA PREVISION'!$A$1:$KZ$3000,$C42,10+3*MIN(BN$3,$D$2-1)))))</f>
        <v/>
      </c>
      <c r="BO42" s="121">
        <f>IF(OR($C42="",$B$2="",$D$2=0),0,IF(BO$3&lt;0,0,N(INDEX('CURVA PREVISION'!$A$1:$KZ$3000,$C42,10+3*MIN(BO$3,$D$2-1)))))</f>
        <v/>
      </c>
      <c r="BP42" s="121">
        <f>IF(OR($C42="",$B$2="",$D$2=0),0,IF(BP$3&lt;0,0,N(INDEX('CURVA PREVISION'!$A$1:$KZ$3000,$C42,10+3*MIN(BP$3,$D$2-1)))))</f>
        <v/>
      </c>
      <c r="BQ42" s="121">
        <f>IF(OR($C42="",$B$2="",$D$2=0),0,IF(BQ$3&lt;0,0,N(INDEX('CURVA PREVISION'!$A$1:$KZ$3000,$C42,10+3*MIN(BQ$3,$D$2-1)))))</f>
        <v/>
      </c>
      <c r="BR42" s="121">
        <f>IF(OR($C42="",$B$2="",$D$2=0),0,IF(BR$3&lt;0,0,N(INDEX('CURVA PREVISION'!$A$1:$KZ$3000,$C42,10+3*MIN(BR$3,$D$2-1)))))</f>
        <v/>
      </c>
      <c r="BS42" s="121">
        <f>IF(OR($C42="",$B$2="",$D$2=0),0,IF(BS$3&lt;0,0,N(INDEX('CURVA PREVISION'!$A$1:$KZ$3000,$C42,10+3*MIN(BS$3,$D$2-1)))))</f>
        <v/>
      </c>
      <c r="BT42" s="121">
        <f>IF(OR($C42="",$B$2="",$D$2=0),0,IF(BT$3&lt;0,0,N(INDEX('CURVA PREVISION'!$A$1:$KZ$3000,$C42,10+3*MIN(BT$3,$D$2-1)))))</f>
        <v/>
      </c>
      <c r="BU42" s="121">
        <f>IF(OR($C42="",$B$2="",$D$2=0),0,IF(BU$3&lt;0,0,N(INDEX('CURVA PREVISION'!$A$1:$KZ$3000,$C42,10+3*MIN(BU$3,$D$2-1)))))</f>
        <v/>
      </c>
      <c r="BV42" s="121">
        <f>IF(OR($C42="",$B$2="",$D$2=0),0,IF(BV$3&lt;0,0,N(INDEX('CURVA PREVISION'!$A$1:$KZ$3000,$C42,10+3*MIN(BV$3,$D$2-1)))))</f>
        <v/>
      </c>
      <c r="BW42" s="12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0">
        <f>D4</f>
        <v/>
      </c>
      <c r="E46" s="120">
        <f>E4</f>
        <v/>
      </c>
      <c r="F46" s="120">
        <f>F4</f>
        <v/>
      </c>
      <c r="G46" s="120">
        <f>G4</f>
        <v/>
      </c>
      <c r="H46" s="120">
        <f>H4</f>
        <v/>
      </c>
      <c r="I46" s="120">
        <f>I4</f>
        <v/>
      </c>
      <c r="J46" s="120">
        <f>J4</f>
        <v/>
      </c>
      <c r="K46" s="120">
        <f>K4</f>
        <v/>
      </c>
      <c r="L46" s="120">
        <f>L4</f>
        <v/>
      </c>
      <c r="M46" s="120">
        <f>M4</f>
        <v/>
      </c>
      <c r="N46" s="120">
        <f>N4</f>
        <v/>
      </c>
      <c r="O46" s="120">
        <f>O4</f>
        <v/>
      </c>
      <c r="P46" s="120">
        <f>P4</f>
        <v/>
      </c>
      <c r="Q46" s="120">
        <f>Q4</f>
        <v/>
      </c>
      <c r="R46" s="120">
        <f>R4</f>
        <v/>
      </c>
      <c r="S46" s="120">
        <f>S4</f>
        <v/>
      </c>
      <c r="T46" s="120">
        <f>T4</f>
        <v/>
      </c>
      <c r="U46" s="120">
        <f>U4</f>
        <v/>
      </c>
      <c r="V46" s="120">
        <f>V4</f>
        <v/>
      </c>
      <c r="W46" s="120">
        <f>W4</f>
        <v/>
      </c>
      <c r="X46" s="120">
        <f>X4</f>
        <v/>
      </c>
      <c r="Y46" s="120">
        <f>Y4</f>
        <v/>
      </c>
      <c r="Z46" s="120">
        <f>Z4</f>
        <v/>
      </c>
      <c r="AA46" s="120">
        <f>AA4</f>
        <v/>
      </c>
      <c r="AB46" s="120">
        <f>AB4</f>
        <v/>
      </c>
      <c r="AC46" s="120">
        <f>AC4</f>
        <v/>
      </c>
      <c r="AD46" s="120">
        <f>AD4</f>
        <v/>
      </c>
      <c r="AE46" s="120">
        <f>AE4</f>
        <v/>
      </c>
      <c r="AF46" s="120">
        <f>AF4</f>
        <v/>
      </c>
      <c r="AG46" s="120">
        <f>AG4</f>
        <v/>
      </c>
      <c r="AH46" s="120">
        <f>AH4</f>
        <v/>
      </c>
      <c r="AI46" s="120">
        <f>AI4</f>
        <v/>
      </c>
      <c r="AJ46" s="120">
        <f>AJ4</f>
        <v/>
      </c>
      <c r="AK46" s="120">
        <f>AK4</f>
        <v/>
      </c>
      <c r="AL46" s="120">
        <f>AL4</f>
        <v/>
      </c>
      <c r="AM46" s="120">
        <f>AM4</f>
        <v/>
      </c>
      <c r="AN46" s="120">
        <f>AN4</f>
        <v/>
      </c>
      <c r="AO46" s="120">
        <f>AO4</f>
        <v/>
      </c>
      <c r="AP46" s="120">
        <f>AP4</f>
        <v/>
      </c>
      <c r="AQ46" s="120">
        <f>AQ4</f>
        <v/>
      </c>
      <c r="AR46" s="120">
        <f>AR4</f>
        <v/>
      </c>
      <c r="AS46" s="120">
        <f>AS4</f>
        <v/>
      </c>
      <c r="AT46" s="120">
        <f>AT4</f>
        <v/>
      </c>
      <c r="AU46" s="120">
        <f>AU4</f>
        <v/>
      </c>
      <c r="AV46" s="120">
        <f>AV4</f>
        <v/>
      </c>
      <c r="AW46" s="120">
        <f>AW4</f>
        <v/>
      </c>
      <c r="AX46" s="120">
        <f>AX4</f>
        <v/>
      </c>
      <c r="AY46" s="120">
        <f>AY4</f>
        <v/>
      </c>
      <c r="AZ46" s="120">
        <f>AZ4</f>
        <v/>
      </c>
      <c r="BA46" s="120">
        <f>BA4</f>
        <v/>
      </c>
      <c r="BB46" s="120">
        <f>BB4</f>
        <v/>
      </c>
      <c r="BC46" s="120">
        <f>BC4</f>
        <v/>
      </c>
      <c r="BD46" s="120">
        <f>BD4</f>
        <v/>
      </c>
      <c r="BE46" s="120">
        <f>BE4</f>
        <v/>
      </c>
      <c r="BF46" s="120">
        <f>BF4</f>
        <v/>
      </c>
      <c r="BG46" s="120">
        <f>BG4</f>
        <v/>
      </c>
      <c r="BH46" s="120">
        <f>BH4</f>
        <v/>
      </c>
      <c r="BI46" s="120">
        <f>BI4</f>
        <v/>
      </c>
      <c r="BJ46" s="120">
        <f>BJ4</f>
        <v/>
      </c>
      <c r="BK46" s="120">
        <f>BK4</f>
        <v/>
      </c>
      <c r="BL46" s="120">
        <f>BL4</f>
        <v/>
      </c>
      <c r="BM46" s="120">
        <f>BM4</f>
        <v/>
      </c>
      <c r="BN46" s="120">
        <f>BN4</f>
        <v/>
      </c>
      <c r="BO46" s="120">
        <f>BO4</f>
        <v/>
      </c>
      <c r="BP46" s="120">
        <f>BP4</f>
        <v/>
      </c>
      <c r="BQ46" s="120">
        <f>BQ4</f>
        <v/>
      </c>
      <c r="BR46" s="120">
        <f>BR4</f>
        <v/>
      </c>
      <c r="BS46" s="120">
        <f>BS4</f>
        <v/>
      </c>
      <c r="BT46" s="120">
        <f>BT4</f>
        <v/>
      </c>
      <c r="BU46" s="120">
        <f>BU4</f>
        <v/>
      </c>
      <c r="BV46" s="120">
        <f>BV4</f>
        <v/>
      </c>
      <c r="BW46" s="120">
        <f>BW4</f>
        <v/>
      </c>
    </row>
    <row r="47">
      <c r="A47" s="51">
        <f>A5</f>
        <v/>
      </c>
      <c r="B47" s="51">
        <f>B5</f>
        <v/>
      </c>
      <c r="C47" s="67">
        <f>C5</f>
        <v/>
      </c>
      <c r="D47" s="121">
        <f>IF(OR($C47="",$B$2="",$D$2=0),0,IF(D$3&lt;0,0,N(INDEX('CURVA PREVISION'!$A$1:$KZ$3000,$C47,11+3*MIN(D$3,$D$2-1)))))</f>
        <v/>
      </c>
      <c r="E47" s="121">
        <f>IF(OR($C47="",$B$2="",$D$2=0),0,IF(E$3&lt;0,0,N(INDEX('CURVA PREVISION'!$A$1:$KZ$3000,$C47,11+3*MIN(E$3,$D$2-1)))))</f>
        <v/>
      </c>
      <c r="F47" s="121">
        <f>IF(OR($C47="",$B$2="",$D$2=0),0,IF(F$3&lt;0,0,N(INDEX('CURVA PREVISION'!$A$1:$KZ$3000,$C47,11+3*MIN(F$3,$D$2-1)))))</f>
        <v/>
      </c>
      <c r="G47" s="121">
        <f>IF(OR($C47="",$B$2="",$D$2=0),0,IF(G$3&lt;0,0,N(INDEX('CURVA PREVISION'!$A$1:$KZ$3000,$C47,11+3*MIN(G$3,$D$2-1)))))</f>
        <v/>
      </c>
      <c r="H47" s="121">
        <f>IF(OR($C47="",$B$2="",$D$2=0),0,IF(H$3&lt;0,0,N(INDEX('CURVA PREVISION'!$A$1:$KZ$3000,$C47,11+3*MIN(H$3,$D$2-1)))))</f>
        <v/>
      </c>
      <c r="I47" s="121">
        <f>IF(OR($C47="",$B$2="",$D$2=0),0,IF(I$3&lt;0,0,N(INDEX('CURVA PREVISION'!$A$1:$KZ$3000,$C47,11+3*MIN(I$3,$D$2-1)))))</f>
        <v/>
      </c>
      <c r="J47" s="121">
        <f>IF(OR($C47="",$B$2="",$D$2=0),0,IF(J$3&lt;0,0,N(INDEX('CURVA PREVISION'!$A$1:$KZ$3000,$C47,11+3*MIN(J$3,$D$2-1)))))</f>
        <v/>
      </c>
      <c r="K47" s="121">
        <f>IF(OR($C47="",$B$2="",$D$2=0),0,IF(K$3&lt;0,0,N(INDEX('CURVA PREVISION'!$A$1:$KZ$3000,$C47,11+3*MIN(K$3,$D$2-1)))))</f>
        <v/>
      </c>
      <c r="L47" s="121">
        <f>IF(OR($C47="",$B$2="",$D$2=0),0,IF(L$3&lt;0,0,N(INDEX('CURVA PREVISION'!$A$1:$KZ$3000,$C47,11+3*MIN(L$3,$D$2-1)))))</f>
        <v/>
      </c>
      <c r="M47" s="121">
        <f>IF(OR($C47="",$B$2="",$D$2=0),0,IF(M$3&lt;0,0,N(INDEX('CURVA PREVISION'!$A$1:$KZ$3000,$C47,11+3*MIN(M$3,$D$2-1)))))</f>
        <v/>
      </c>
      <c r="N47" s="121">
        <f>IF(OR($C47="",$B$2="",$D$2=0),0,IF(N$3&lt;0,0,N(INDEX('CURVA PREVISION'!$A$1:$KZ$3000,$C47,11+3*MIN(N$3,$D$2-1)))))</f>
        <v/>
      </c>
      <c r="O47" s="121">
        <f>IF(OR($C47="",$B$2="",$D$2=0),0,IF(O$3&lt;0,0,N(INDEX('CURVA PREVISION'!$A$1:$KZ$3000,$C47,11+3*MIN(O$3,$D$2-1)))))</f>
        <v/>
      </c>
      <c r="P47" s="121">
        <f>IF(OR($C47="",$B$2="",$D$2=0),0,IF(P$3&lt;0,0,N(INDEX('CURVA PREVISION'!$A$1:$KZ$3000,$C47,11+3*MIN(P$3,$D$2-1)))))</f>
        <v/>
      </c>
      <c r="Q47" s="121">
        <f>IF(OR($C47="",$B$2="",$D$2=0),0,IF(Q$3&lt;0,0,N(INDEX('CURVA PREVISION'!$A$1:$KZ$3000,$C47,11+3*MIN(Q$3,$D$2-1)))))</f>
        <v/>
      </c>
      <c r="R47" s="121">
        <f>IF(OR($C47="",$B$2="",$D$2=0),0,IF(R$3&lt;0,0,N(INDEX('CURVA PREVISION'!$A$1:$KZ$3000,$C47,11+3*MIN(R$3,$D$2-1)))))</f>
        <v/>
      </c>
      <c r="S47" s="121">
        <f>IF(OR($C47="",$B$2="",$D$2=0),0,IF(S$3&lt;0,0,N(INDEX('CURVA PREVISION'!$A$1:$KZ$3000,$C47,11+3*MIN(S$3,$D$2-1)))))</f>
        <v/>
      </c>
      <c r="T47" s="121">
        <f>IF(OR($C47="",$B$2="",$D$2=0),0,IF(T$3&lt;0,0,N(INDEX('CURVA PREVISION'!$A$1:$KZ$3000,$C47,11+3*MIN(T$3,$D$2-1)))))</f>
        <v/>
      </c>
      <c r="U47" s="121">
        <f>IF(OR($C47="",$B$2="",$D$2=0),0,IF(U$3&lt;0,0,N(INDEX('CURVA PREVISION'!$A$1:$KZ$3000,$C47,11+3*MIN(U$3,$D$2-1)))))</f>
        <v/>
      </c>
      <c r="V47" s="121">
        <f>IF(OR($C47="",$B$2="",$D$2=0),0,IF(V$3&lt;0,0,N(INDEX('CURVA PREVISION'!$A$1:$KZ$3000,$C47,11+3*MIN(V$3,$D$2-1)))))</f>
        <v/>
      </c>
      <c r="W47" s="121">
        <f>IF(OR($C47="",$B$2="",$D$2=0),0,IF(W$3&lt;0,0,N(INDEX('CURVA PREVISION'!$A$1:$KZ$3000,$C47,11+3*MIN(W$3,$D$2-1)))))</f>
        <v/>
      </c>
      <c r="X47" s="121">
        <f>IF(OR($C47="",$B$2="",$D$2=0),0,IF(X$3&lt;0,0,N(INDEX('CURVA PREVISION'!$A$1:$KZ$3000,$C47,11+3*MIN(X$3,$D$2-1)))))</f>
        <v/>
      </c>
      <c r="Y47" s="121">
        <f>IF(OR($C47="",$B$2="",$D$2=0),0,IF(Y$3&lt;0,0,N(INDEX('CURVA PREVISION'!$A$1:$KZ$3000,$C47,11+3*MIN(Y$3,$D$2-1)))))</f>
        <v/>
      </c>
      <c r="Z47" s="121">
        <f>IF(OR($C47="",$B$2="",$D$2=0),0,IF(Z$3&lt;0,0,N(INDEX('CURVA PREVISION'!$A$1:$KZ$3000,$C47,11+3*MIN(Z$3,$D$2-1)))))</f>
        <v/>
      </c>
      <c r="AA47" s="121">
        <f>IF(OR($C47="",$B$2="",$D$2=0),0,IF(AA$3&lt;0,0,N(INDEX('CURVA PREVISION'!$A$1:$KZ$3000,$C47,11+3*MIN(AA$3,$D$2-1)))))</f>
        <v/>
      </c>
      <c r="AB47" s="121">
        <f>IF(OR($C47="",$B$2="",$D$2=0),0,IF(AB$3&lt;0,0,N(INDEX('CURVA PREVISION'!$A$1:$KZ$3000,$C47,11+3*MIN(AB$3,$D$2-1)))))</f>
        <v/>
      </c>
      <c r="AC47" s="121">
        <f>IF(OR($C47="",$B$2="",$D$2=0),0,IF(AC$3&lt;0,0,N(INDEX('CURVA PREVISION'!$A$1:$KZ$3000,$C47,11+3*MIN(AC$3,$D$2-1)))))</f>
        <v/>
      </c>
      <c r="AD47" s="121">
        <f>IF(OR($C47="",$B$2="",$D$2=0),0,IF(AD$3&lt;0,0,N(INDEX('CURVA PREVISION'!$A$1:$KZ$3000,$C47,11+3*MIN(AD$3,$D$2-1)))))</f>
        <v/>
      </c>
      <c r="AE47" s="121">
        <f>IF(OR($C47="",$B$2="",$D$2=0),0,IF(AE$3&lt;0,0,N(INDEX('CURVA PREVISION'!$A$1:$KZ$3000,$C47,11+3*MIN(AE$3,$D$2-1)))))</f>
        <v/>
      </c>
      <c r="AF47" s="121">
        <f>IF(OR($C47="",$B$2="",$D$2=0),0,IF(AF$3&lt;0,0,N(INDEX('CURVA PREVISION'!$A$1:$KZ$3000,$C47,11+3*MIN(AF$3,$D$2-1)))))</f>
        <v/>
      </c>
      <c r="AG47" s="121">
        <f>IF(OR($C47="",$B$2="",$D$2=0),0,IF(AG$3&lt;0,0,N(INDEX('CURVA PREVISION'!$A$1:$KZ$3000,$C47,11+3*MIN(AG$3,$D$2-1)))))</f>
        <v/>
      </c>
      <c r="AH47" s="121">
        <f>IF(OR($C47="",$B$2="",$D$2=0),0,IF(AH$3&lt;0,0,N(INDEX('CURVA PREVISION'!$A$1:$KZ$3000,$C47,11+3*MIN(AH$3,$D$2-1)))))</f>
        <v/>
      </c>
      <c r="AI47" s="121">
        <f>IF(OR($C47="",$B$2="",$D$2=0),0,IF(AI$3&lt;0,0,N(INDEX('CURVA PREVISION'!$A$1:$KZ$3000,$C47,11+3*MIN(AI$3,$D$2-1)))))</f>
        <v/>
      </c>
      <c r="AJ47" s="121">
        <f>IF(OR($C47="",$B$2="",$D$2=0),0,IF(AJ$3&lt;0,0,N(INDEX('CURVA PREVISION'!$A$1:$KZ$3000,$C47,11+3*MIN(AJ$3,$D$2-1)))))</f>
        <v/>
      </c>
      <c r="AK47" s="121">
        <f>IF(OR($C47="",$B$2="",$D$2=0),0,IF(AK$3&lt;0,0,N(INDEX('CURVA PREVISION'!$A$1:$KZ$3000,$C47,11+3*MIN(AK$3,$D$2-1)))))</f>
        <v/>
      </c>
      <c r="AL47" s="121">
        <f>IF(OR($C47="",$B$2="",$D$2=0),0,IF(AL$3&lt;0,0,N(INDEX('CURVA PREVISION'!$A$1:$KZ$3000,$C47,11+3*MIN(AL$3,$D$2-1)))))</f>
        <v/>
      </c>
      <c r="AM47" s="121">
        <f>IF(OR($C47="",$B$2="",$D$2=0),0,IF(AM$3&lt;0,0,N(INDEX('CURVA PREVISION'!$A$1:$KZ$3000,$C47,11+3*MIN(AM$3,$D$2-1)))))</f>
        <v/>
      </c>
      <c r="AN47" s="121">
        <f>IF(OR($C47="",$B$2="",$D$2=0),0,IF(AN$3&lt;0,0,N(INDEX('CURVA PREVISION'!$A$1:$KZ$3000,$C47,11+3*MIN(AN$3,$D$2-1)))))</f>
        <v/>
      </c>
      <c r="AO47" s="121">
        <f>IF(OR($C47="",$B$2="",$D$2=0),0,IF(AO$3&lt;0,0,N(INDEX('CURVA PREVISION'!$A$1:$KZ$3000,$C47,11+3*MIN(AO$3,$D$2-1)))))</f>
        <v/>
      </c>
      <c r="AP47" s="121">
        <f>IF(OR($C47="",$B$2="",$D$2=0),0,IF(AP$3&lt;0,0,N(INDEX('CURVA PREVISION'!$A$1:$KZ$3000,$C47,11+3*MIN(AP$3,$D$2-1)))))</f>
        <v/>
      </c>
      <c r="AQ47" s="121">
        <f>IF(OR($C47="",$B$2="",$D$2=0),0,IF(AQ$3&lt;0,0,N(INDEX('CURVA PREVISION'!$A$1:$KZ$3000,$C47,11+3*MIN(AQ$3,$D$2-1)))))</f>
        <v/>
      </c>
      <c r="AR47" s="121">
        <f>IF(OR($C47="",$B$2="",$D$2=0),0,IF(AR$3&lt;0,0,N(INDEX('CURVA PREVISION'!$A$1:$KZ$3000,$C47,11+3*MIN(AR$3,$D$2-1)))))</f>
        <v/>
      </c>
      <c r="AS47" s="121">
        <f>IF(OR($C47="",$B$2="",$D$2=0),0,IF(AS$3&lt;0,0,N(INDEX('CURVA PREVISION'!$A$1:$KZ$3000,$C47,11+3*MIN(AS$3,$D$2-1)))))</f>
        <v/>
      </c>
      <c r="AT47" s="121">
        <f>IF(OR($C47="",$B$2="",$D$2=0),0,IF(AT$3&lt;0,0,N(INDEX('CURVA PREVISION'!$A$1:$KZ$3000,$C47,11+3*MIN(AT$3,$D$2-1)))))</f>
        <v/>
      </c>
      <c r="AU47" s="121">
        <f>IF(OR($C47="",$B$2="",$D$2=0),0,IF(AU$3&lt;0,0,N(INDEX('CURVA PREVISION'!$A$1:$KZ$3000,$C47,11+3*MIN(AU$3,$D$2-1)))))</f>
        <v/>
      </c>
      <c r="AV47" s="121">
        <f>IF(OR($C47="",$B$2="",$D$2=0),0,IF(AV$3&lt;0,0,N(INDEX('CURVA PREVISION'!$A$1:$KZ$3000,$C47,11+3*MIN(AV$3,$D$2-1)))))</f>
        <v/>
      </c>
      <c r="AW47" s="121">
        <f>IF(OR($C47="",$B$2="",$D$2=0),0,IF(AW$3&lt;0,0,N(INDEX('CURVA PREVISION'!$A$1:$KZ$3000,$C47,11+3*MIN(AW$3,$D$2-1)))))</f>
        <v/>
      </c>
      <c r="AX47" s="121">
        <f>IF(OR($C47="",$B$2="",$D$2=0),0,IF(AX$3&lt;0,0,N(INDEX('CURVA PREVISION'!$A$1:$KZ$3000,$C47,11+3*MIN(AX$3,$D$2-1)))))</f>
        <v/>
      </c>
      <c r="AY47" s="121">
        <f>IF(OR($C47="",$B$2="",$D$2=0),0,IF(AY$3&lt;0,0,N(INDEX('CURVA PREVISION'!$A$1:$KZ$3000,$C47,11+3*MIN(AY$3,$D$2-1)))))</f>
        <v/>
      </c>
      <c r="AZ47" s="121">
        <f>IF(OR($C47="",$B$2="",$D$2=0),0,IF(AZ$3&lt;0,0,N(INDEX('CURVA PREVISION'!$A$1:$KZ$3000,$C47,11+3*MIN(AZ$3,$D$2-1)))))</f>
        <v/>
      </c>
      <c r="BA47" s="121">
        <f>IF(OR($C47="",$B$2="",$D$2=0),0,IF(BA$3&lt;0,0,N(INDEX('CURVA PREVISION'!$A$1:$KZ$3000,$C47,11+3*MIN(BA$3,$D$2-1)))))</f>
        <v/>
      </c>
      <c r="BB47" s="121">
        <f>IF(OR($C47="",$B$2="",$D$2=0),0,IF(BB$3&lt;0,0,N(INDEX('CURVA PREVISION'!$A$1:$KZ$3000,$C47,11+3*MIN(BB$3,$D$2-1)))))</f>
        <v/>
      </c>
      <c r="BC47" s="121">
        <f>IF(OR($C47="",$B$2="",$D$2=0),0,IF(BC$3&lt;0,0,N(INDEX('CURVA PREVISION'!$A$1:$KZ$3000,$C47,11+3*MIN(BC$3,$D$2-1)))))</f>
        <v/>
      </c>
      <c r="BD47" s="121">
        <f>IF(OR($C47="",$B$2="",$D$2=0),0,IF(BD$3&lt;0,0,N(INDEX('CURVA PREVISION'!$A$1:$KZ$3000,$C47,11+3*MIN(BD$3,$D$2-1)))))</f>
        <v/>
      </c>
      <c r="BE47" s="121">
        <f>IF(OR($C47="",$B$2="",$D$2=0),0,IF(BE$3&lt;0,0,N(INDEX('CURVA PREVISION'!$A$1:$KZ$3000,$C47,11+3*MIN(BE$3,$D$2-1)))))</f>
        <v/>
      </c>
      <c r="BF47" s="121">
        <f>IF(OR($C47="",$B$2="",$D$2=0),0,IF(BF$3&lt;0,0,N(INDEX('CURVA PREVISION'!$A$1:$KZ$3000,$C47,11+3*MIN(BF$3,$D$2-1)))))</f>
        <v/>
      </c>
      <c r="BG47" s="121">
        <f>IF(OR($C47="",$B$2="",$D$2=0),0,IF(BG$3&lt;0,0,N(INDEX('CURVA PREVISION'!$A$1:$KZ$3000,$C47,11+3*MIN(BG$3,$D$2-1)))))</f>
        <v/>
      </c>
      <c r="BH47" s="121">
        <f>IF(OR($C47="",$B$2="",$D$2=0),0,IF(BH$3&lt;0,0,N(INDEX('CURVA PREVISION'!$A$1:$KZ$3000,$C47,11+3*MIN(BH$3,$D$2-1)))))</f>
        <v/>
      </c>
      <c r="BI47" s="121">
        <f>IF(OR($C47="",$B$2="",$D$2=0),0,IF(BI$3&lt;0,0,N(INDEX('CURVA PREVISION'!$A$1:$KZ$3000,$C47,11+3*MIN(BI$3,$D$2-1)))))</f>
        <v/>
      </c>
      <c r="BJ47" s="121">
        <f>IF(OR($C47="",$B$2="",$D$2=0),0,IF(BJ$3&lt;0,0,N(INDEX('CURVA PREVISION'!$A$1:$KZ$3000,$C47,11+3*MIN(BJ$3,$D$2-1)))))</f>
        <v/>
      </c>
      <c r="BK47" s="121">
        <f>IF(OR($C47="",$B$2="",$D$2=0),0,IF(BK$3&lt;0,0,N(INDEX('CURVA PREVISION'!$A$1:$KZ$3000,$C47,11+3*MIN(BK$3,$D$2-1)))))</f>
        <v/>
      </c>
      <c r="BL47" s="121">
        <f>IF(OR($C47="",$B$2="",$D$2=0),0,IF(BL$3&lt;0,0,N(INDEX('CURVA PREVISION'!$A$1:$KZ$3000,$C47,11+3*MIN(BL$3,$D$2-1)))))</f>
        <v/>
      </c>
      <c r="BM47" s="121">
        <f>IF(OR($C47="",$B$2="",$D$2=0),0,IF(BM$3&lt;0,0,N(INDEX('CURVA PREVISION'!$A$1:$KZ$3000,$C47,11+3*MIN(BM$3,$D$2-1)))))</f>
        <v/>
      </c>
      <c r="BN47" s="121">
        <f>IF(OR($C47="",$B$2="",$D$2=0),0,IF(BN$3&lt;0,0,N(INDEX('CURVA PREVISION'!$A$1:$KZ$3000,$C47,11+3*MIN(BN$3,$D$2-1)))))</f>
        <v/>
      </c>
      <c r="BO47" s="121">
        <f>IF(OR($C47="",$B$2="",$D$2=0),0,IF(BO$3&lt;0,0,N(INDEX('CURVA PREVISION'!$A$1:$KZ$3000,$C47,11+3*MIN(BO$3,$D$2-1)))))</f>
        <v/>
      </c>
      <c r="BP47" s="121">
        <f>IF(OR($C47="",$B$2="",$D$2=0),0,IF(BP$3&lt;0,0,N(INDEX('CURVA PREVISION'!$A$1:$KZ$3000,$C47,11+3*MIN(BP$3,$D$2-1)))))</f>
        <v/>
      </c>
      <c r="BQ47" s="121">
        <f>IF(OR($C47="",$B$2="",$D$2=0),0,IF(BQ$3&lt;0,0,N(INDEX('CURVA PREVISION'!$A$1:$KZ$3000,$C47,11+3*MIN(BQ$3,$D$2-1)))))</f>
        <v/>
      </c>
      <c r="BR47" s="121">
        <f>IF(OR($C47="",$B$2="",$D$2=0),0,IF(BR$3&lt;0,0,N(INDEX('CURVA PREVISION'!$A$1:$KZ$3000,$C47,11+3*MIN(BR$3,$D$2-1)))))</f>
        <v/>
      </c>
      <c r="BS47" s="121">
        <f>IF(OR($C47="",$B$2="",$D$2=0),0,IF(BS$3&lt;0,0,N(INDEX('CURVA PREVISION'!$A$1:$KZ$3000,$C47,11+3*MIN(BS$3,$D$2-1)))))</f>
        <v/>
      </c>
      <c r="BT47" s="121">
        <f>IF(OR($C47="",$B$2="",$D$2=0),0,IF(BT$3&lt;0,0,N(INDEX('CURVA PREVISION'!$A$1:$KZ$3000,$C47,11+3*MIN(BT$3,$D$2-1)))))</f>
        <v/>
      </c>
      <c r="BU47" s="121">
        <f>IF(OR($C47="",$B$2="",$D$2=0),0,IF(BU$3&lt;0,0,N(INDEX('CURVA PREVISION'!$A$1:$KZ$3000,$C47,11+3*MIN(BU$3,$D$2-1)))))</f>
        <v/>
      </c>
      <c r="BV47" s="121">
        <f>IF(OR($C47="",$B$2="",$D$2=0),0,IF(BV$3&lt;0,0,N(INDEX('CURVA PREVISION'!$A$1:$KZ$3000,$C47,11+3*MIN(BV$3,$D$2-1)))))</f>
        <v/>
      </c>
      <c r="BW47" s="121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7">
        <f>C6</f>
        <v/>
      </c>
      <c r="D48" s="121">
        <f>IF(OR($C48="",$B$2="",$D$2=0),0,IF(D$3&lt;0,0,N(INDEX('CURVA PREVISION'!$A$1:$KZ$3000,$C48,11+3*MIN(D$3,$D$2-1)))))</f>
        <v/>
      </c>
      <c r="E48" s="121">
        <f>IF(OR($C48="",$B$2="",$D$2=0),0,IF(E$3&lt;0,0,N(INDEX('CURVA PREVISION'!$A$1:$KZ$3000,$C48,11+3*MIN(E$3,$D$2-1)))))</f>
        <v/>
      </c>
      <c r="F48" s="121">
        <f>IF(OR($C48="",$B$2="",$D$2=0),0,IF(F$3&lt;0,0,N(INDEX('CURVA PREVISION'!$A$1:$KZ$3000,$C48,11+3*MIN(F$3,$D$2-1)))))</f>
        <v/>
      </c>
      <c r="G48" s="121">
        <f>IF(OR($C48="",$B$2="",$D$2=0),0,IF(G$3&lt;0,0,N(INDEX('CURVA PREVISION'!$A$1:$KZ$3000,$C48,11+3*MIN(G$3,$D$2-1)))))</f>
        <v/>
      </c>
      <c r="H48" s="121">
        <f>IF(OR($C48="",$B$2="",$D$2=0),0,IF(H$3&lt;0,0,N(INDEX('CURVA PREVISION'!$A$1:$KZ$3000,$C48,11+3*MIN(H$3,$D$2-1)))))</f>
        <v/>
      </c>
      <c r="I48" s="121">
        <f>IF(OR($C48="",$B$2="",$D$2=0),0,IF(I$3&lt;0,0,N(INDEX('CURVA PREVISION'!$A$1:$KZ$3000,$C48,11+3*MIN(I$3,$D$2-1)))))</f>
        <v/>
      </c>
      <c r="J48" s="121">
        <f>IF(OR($C48="",$B$2="",$D$2=0),0,IF(J$3&lt;0,0,N(INDEX('CURVA PREVISION'!$A$1:$KZ$3000,$C48,11+3*MIN(J$3,$D$2-1)))))</f>
        <v/>
      </c>
      <c r="K48" s="121">
        <f>IF(OR($C48="",$B$2="",$D$2=0),0,IF(K$3&lt;0,0,N(INDEX('CURVA PREVISION'!$A$1:$KZ$3000,$C48,11+3*MIN(K$3,$D$2-1)))))</f>
        <v/>
      </c>
      <c r="L48" s="121">
        <f>IF(OR($C48="",$B$2="",$D$2=0),0,IF(L$3&lt;0,0,N(INDEX('CURVA PREVISION'!$A$1:$KZ$3000,$C48,11+3*MIN(L$3,$D$2-1)))))</f>
        <v/>
      </c>
      <c r="M48" s="121">
        <f>IF(OR($C48="",$B$2="",$D$2=0),0,IF(M$3&lt;0,0,N(INDEX('CURVA PREVISION'!$A$1:$KZ$3000,$C48,11+3*MIN(M$3,$D$2-1)))))</f>
        <v/>
      </c>
      <c r="N48" s="121">
        <f>IF(OR($C48="",$B$2="",$D$2=0),0,IF(N$3&lt;0,0,N(INDEX('CURVA PREVISION'!$A$1:$KZ$3000,$C48,11+3*MIN(N$3,$D$2-1)))))</f>
        <v/>
      </c>
      <c r="O48" s="121">
        <f>IF(OR($C48="",$B$2="",$D$2=0),0,IF(O$3&lt;0,0,N(INDEX('CURVA PREVISION'!$A$1:$KZ$3000,$C48,11+3*MIN(O$3,$D$2-1)))))</f>
        <v/>
      </c>
      <c r="P48" s="121">
        <f>IF(OR($C48="",$B$2="",$D$2=0),0,IF(P$3&lt;0,0,N(INDEX('CURVA PREVISION'!$A$1:$KZ$3000,$C48,11+3*MIN(P$3,$D$2-1)))))</f>
        <v/>
      </c>
      <c r="Q48" s="121">
        <f>IF(OR($C48="",$B$2="",$D$2=0),0,IF(Q$3&lt;0,0,N(INDEX('CURVA PREVISION'!$A$1:$KZ$3000,$C48,11+3*MIN(Q$3,$D$2-1)))))</f>
        <v/>
      </c>
      <c r="R48" s="121">
        <f>IF(OR($C48="",$B$2="",$D$2=0),0,IF(R$3&lt;0,0,N(INDEX('CURVA PREVISION'!$A$1:$KZ$3000,$C48,11+3*MIN(R$3,$D$2-1)))))</f>
        <v/>
      </c>
      <c r="S48" s="121">
        <f>IF(OR($C48="",$B$2="",$D$2=0),0,IF(S$3&lt;0,0,N(INDEX('CURVA PREVISION'!$A$1:$KZ$3000,$C48,11+3*MIN(S$3,$D$2-1)))))</f>
        <v/>
      </c>
      <c r="T48" s="121">
        <f>IF(OR($C48="",$B$2="",$D$2=0),0,IF(T$3&lt;0,0,N(INDEX('CURVA PREVISION'!$A$1:$KZ$3000,$C48,11+3*MIN(T$3,$D$2-1)))))</f>
        <v/>
      </c>
      <c r="U48" s="121">
        <f>IF(OR($C48="",$B$2="",$D$2=0),0,IF(U$3&lt;0,0,N(INDEX('CURVA PREVISION'!$A$1:$KZ$3000,$C48,11+3*MIN(U$3,$D$2-1)))))</f>
        <v/>
      </c>
      <c r="V48" s="121">
        <f>IF(OR($C48="",$B$2="",$D$2=0),0,IF(V$3&lt;0,0,N(INDEX('CURVA PREVISION'!$A$1:$KZ$3000,$C48,11+3*MIN(V$3,$D$2-1)))))</f>
        <v/>
      </c>
      <c r="W48" s="121">
        <f>IF(OR($C48="",$B$2="",$D$2=0),0,IF(W$3&lt;0,0,N(INDEX('CURVA PREVISION'!$A$1:$KZ$3000,$C48,11+3*MIN(W$3,$D$2-1)))))</f>
        <v/>
      </c>
      <c r="X48" s="121">
        <f>IF(OR($C48="",$B$2="",$D$2=0),0,IF(X$3&lt;0,0,N(INDEX('CURVA PREVISION'!$A$1:$KZ$3000,$C48,11+3*MIN(X$3,$D$2-1)))))</f>
        <v/>
      </c>
      <c r="Y48" s="121">
        <f>IF(OR($C48="",$B$2="",$D$2=0),0,IF(Y$3&lt;0,0,N(INDEX('CURVA PREVISION'!$A$1:$KZ$3000,$C48,11+3*MIN(Y$3,$D$2-1)))))</f>
        <v/>
      </c>
      <c r="Z48" s="121">
        <f>IF(OR($C48="",$B$2="",$D$2=0),0,IF(Z$3&lt;0,0,N(INDEX('CURVA PREVISION'!$A$1:$KZ$3000,$C48,11+3*MIN(Z$3,$D$2-1)))))</f>
        <v/>
      </c>
      <c r="AA48" s="121">
        <f>IF(OR($C48="",$B$2="",$D$2=0),0,IF(AA$3&lt;0,0,N(INDEX('CURVA PREVISION'!$A$1:$KZ$3000,$C48,11+3*MIN(AA$3,$D$2-1)))))</f>
        <v/>
      </c>
      <c r="AB48" s="121">
        <f>IF(OR($C48="",$B$2="",$D$2=0),0,IF(AB$3&lt;0,0,N(INDEX('CURVA PREVISION'!$A$1:$KZ$3000,$C48,11+3*MIN(AB$3,$D$2-1)))))</f>
        <v/>
      </c>
      <c r="AC48" s="121">
        <f>IF(OR($C48="",$B$2="",$D$2=0),0,IF(AC$3&lt;0,0,N(INDEX('CURVA PREVISION'!$A$1:$KZ$3000,$C48,11+3*MIN(AC$3,$D$2-1)))))</f>
        <v/>
      </c>
      <c r="AD48" s="121">
        <f>IF(OR($C48="",$B$2="",$D$2=0),0,IF(AD$3&lt;0,0,N(INDEX('CURVA PREVISION'!$A$1:$KZ$3000,$C48,11+3*MIN(AD$3,$D$2-1)))))</f>
        <v/>
      </c>
      <c r="AE48" s="121">
        <f>IF(OR($C48="",$B$2="",$D$2=0),0,IF(AE$3&lt;0,0,N(INDEX('CURVA PREVISION'!$A$1:$KZ$3000,$C48,11+3*MIN(AE$3,$D$2-1)))))</f>
        <v/>
      </c>
      <c r="AF48" s="121">
        <f>IF(OR($C48="",$B$2="",$D$2=0),0,IF(AF$3&lt;0,0,N(INDEX('CURVA PREVISION'!$A$1:$KZ$3000,$C48,11+3*MIN(AF$3,$D$2-1)))))</f>
        <v/>
      </c>
      <c r="AG48" s="121">
        <f>IF(OR($C48="",$B$2="",$D$2=0),0,IF(AG$3&lt;0,0,N(INDEX('CURVA PREVISION'!$A$1:$KZ$3000,$C48,11+3*MIN(AG$3,$D$2-1)))))</f>
        <v/>
      </c>
      <c r="AH48" s="121">
        <f>IF(OR($C48="",$B$2="",$D$2=0),0,IF(AH$3&lt;0,0,N(INDEX('CURVA PREVISION'!$A$1:$KZ$3000,$C48,11+3*MIN(AH$3,$D$2-1)))))</f>
        <v/>
      </c>
      <c r="AI48" s="121">
        <f>IF(OR($C48="",$B$2="",$D$2=0),0,IF(AI$3&lt;0,0,N(INDEX('CURVA PREVISION'!$A$1:$KZ$3000,$C48,11+3*MIN(AI$3,$D$2-1)))))</f>
        <v/>
      </c>
      <c r="AJ48" s="121">
        <f>IF(OR($C48="",$B$2="",$D$2=0),0,IF(AJ$3&lt;0,0,N(INDEX('CURVA PREVISION'!$A$1:$KZ$3000,$C48,11+3*MIN(AJ$3,$D$2-1)))))</f>
        <v/>
      </c>
      <c r="AK48" s="121">
        <f>IF(OR($C48="",$B$2="",$D$2=0),0,IF(AK$3&lt;0,0,N(INDEX('CURVA PREVISION'!$A$1:$KZ$3000,$C48,11+3*MIN(AK$3,$D$2-1)))))</f>
        <v/>
      </c>
      <c r="AL48" s="121">
        <f>IF(OR($C48="",$B$2="",$D$2=0),0,IF(AL$3&lt;0,0,N(INDEX('CURVA PREVISION'!$A$1:$KZ$3000,$C48,11+3*MIN(AL$3,$D$2-1)))))</f>
        <v/>
      </c>
      <c r="AM48" s="121">
        <f>IF(OR($C48="",$B$2="",$D$2=0),0,IF(AM$3&lt;0,0,N(INDEX('CURVA PREVISION'!$A$1:$KZ$3000,$C48,11+3*MIN(AM$3,$D$2-1)))))</f>
        <v/>
      </c>
      <c r="AN48" s="121">
        <f>IF(OR($C48="",$B$2="",$D$2=0),0,IF(AN$3&lt;0,0,N(INDEX('CURVA PREVISION'!$A$1:$KZ$3000,$C48,11+3*MIN(AN$3,$D$2-1)))))</f>
        <v/>
      </c>
      <c r="AO48" s="121">
        <f>IF(OR($C48="",$B$2="",$D$2=0),0,IF(AO$3&lt;0,0,N(INDEX('CURVA PREVISION'!$A$1:$KZ$3000,$C48,11+3*MIN(AO$3,$D$2-1)))))</f>
        <v/>
      </c>
      <c r="AP48" s="121">
        <f>IF(OR($C48="",$B$2="",$D$2=0),0,IF(AP$3&lt;0,0,N(INDEX('CURVA PREVISION'!$A$1:$KZ$3000,$C48,11+3*MIN(AP$3,$D$2-1)))))</f>
        <v/>
      </c>
      <c r="AQ48" s="121">
        <f>IF(OR($C48="",$B$2="",$D$2=0),0,IF(AQ$3&lt;0,0,N(INDEX('CURVA PREVISION'!$A$1:$KZ$3000,$C48,11+3*MIN(AQ$3,$D$2-1)))))</f>
        <v/>
      </c>
      <c r="AR48" s="121">
        <f>IF(OR($C48="",$B$2="",$D$2=0),0,IF(AR$3&lt;0,0,N(INDEX('CURVA PREVISION'!$A$1:$KZ$3000,$C48,11+3*MIN(AR$3,$D$2-1)))))</f>
        <v/>
      </c>
      <c r="AS48" s="121">
        <f>IF(OR($C48="",$B$2="",$D$2=0),0,IF(AS$3&lt;0,0,N(INDEX('CURVA PREVISION'!$A$1:$KZ$3000,$C48,11+3*MIN(AS$3,$D$2-1)))))</f>
        <v/>
      </c>
      <c r="AT48" s="121">
        <f>IF(OR($C48="",$B$2="",$D$2=0),0,IF(AT$3&lt;0,0,N(INDEX('CURVA PREVISION'!$A$1:$KZ$3000,$C48,11+3*MIN(AT$3,$D$2-1)))))</f>
        <v/>
      </c>
      <c r="AU48" s="121">
        <f>IF(OR($C48="",$B$2="",$D$2=0),0,IF(AU$3&lt;0,0,N(INDEX('CURVA PREVISION'!$A$1:$KZ$3000,$C48,11+3*MIN(AU$3,$D$2-1)))))</f>
        <v/>
      </c>
      <c r="AV48" s="121">
        <f>IF(OR($C48="",$B$2="",$D$2=0),0,IF(AV$3&lt;0,0,N(INDEX('CURVA PREVISION'!$A$1:$KZ$3000,$C48,11+3*MIN(AV$3,$D$2-1)))))</f>
        <v/>
      </c>
      <c r="AW48" s="121">
        <f>IF(OR($C48="",$B$2="",$D$2=0),0,IF(AW$3&lt;0,0,N(INDEX('CURVA PREVISION'!$A$1:$KZ$3000,$C48,11+3*MIN(AW$3,$D$2-1)))))</f>
        <v/>
      </c>
      <c r="AX48" s="121">
        <f>IF(OR($C48="",$B$2="",$D$2=0),0,IF(AX$3&lt;0,0,N(INDEX('CURVA PREVISION'!$A$1:$KZ$3000,$C48,11+3*MIN(AX$3,$D$2-1)))))</f>
        <v/>
      </c>
      <c r="AY48" s="121">
        <f>IF(OR($C48="",$B$2="",$D$2=0),0,IF(AY$3&lt;0,0,N(INDEX('CURVA PREVISION'!$A$1:$KZ$3000,$C48,11+3*MIN(AY$3,$D$2-1)))))</f>
        <v/>
      </c>
      <c r="AZ48" s="121">
        <f>IF(OR($C48="",$B$2="",$D$2=0),0,IF(AZ$3&lt;0,0,N(INDEX('CURVA PREVISION'!$A$1:$KZ$3000,$C48,11+3*MIN(AZ$3,$D$2-1)))))</f>
        <v/>
      </c>
      <c r="BA48" s="121">
        <f>IF(OR($C48="",$B$2="",$D$2=0),0,IF(BA$3&lt;0,0,N(INDEX('CURVA PREVISION'!$A$1:$KZ$3000,$C48,11+3*MIN(BA$3,$D$2-1)))))</f>
        <v/>
      </c>
      <c r="BB48" s="121">
        <f>IF(OR($C48="",$B$2="",$D$2=0),0,IF(BB$3&lt;0,0,N(INDEX('CURVA PREVISION'!$A$1:$KZ$3000,$C48,11+3*MIN(BB$3,$D$2-1)))))</f>
        <v/>
      </c>
      <c r="BC48" s="121">
        <f>IF(OR($C48="",$B$2="",$D$2=0),0,IF(BC$3&lt;0,0,N(INDEX('CURVA PREVISION'!$A$1:$KZ$3000,$C48,11+3*MIN(BC$3,$D$2-1)))))</f>
        <v/>
      </c>
      <c r="BD48" s="121">
        <f>IF(OR($C48="",$B$2="",$D$2=0),0,IF(BD$3&lt;0,0,N(INDEX('CURVA PREVISION'!$A$1:$KZ$3000,$C48,11+3*MIN(BD$3,$D$2-1)))))</f>
        <v/>
      </c>
      <c r="BE48" s="121">
        <f>IF(OR($C48="",$B$2="",$D$2=0),0,IF(BE$3&lt;0,0,N(INDEX('CURVA PREVISION'!$A$1:$KZ$3000,$C48,11+3*MIN(BE$3,$D$2-1)))))</f>
        <v/>
      </c>
      <c r="BF48" s="121">
        <f>IF(OR($C48="",$B$2="",$D$2=0),0,IF(BF$3&lt;0,0,N(INDEX('CURVA PREVISION'!$A$1:$KZ$3000,$C48,11+3*MIN(BF$3,$D$2-1)))))</f>
        <v/>
      </c>
      <c r="BG48" s="121">
        <f>IF(OR($C48="",$B$2="",$D$2=0),0,IF(BG$3&lt;0,0,N(INDEX('CURVA PREVISION'!$A$1:$KZ$3000,$C48,11+3*MIN(BG$3,$D$2-1)))))</f>
        <v/>
      </c>
      <c r="BH48" s="121">
        <f>IF(OR($C48="",$B$2="",$D$2=0),0,IF(BH$3&lt;0,0,N(INDEX('CURVA PREVISION'!$A$1:$KZ$3000,$C48,11+3*MIN(BH$3,$D$2-1)))))</f>
        <v/>
      </c>
      <c r="BI48" s="121">
        <f>IF(OR($C48="",$B$2="",$D$2=0),0,IF(BI$3&lt;0,0,N(INDEX('CURVA PREVISION'!$A$1:$KZ$3000,$C48,11+3*MIN(BI$3,$D$2-1)))))</f>
        <v/>
      </c>
      <c r="BJ48" s="121">
        <f>IF(OR($C48="",$B$2="",$D$2=0),0,IF(BJ$3&lt;0,0,N(INDEX('CURVA PREVISION'!$A$1:$KZ$3000,$C48,11+3*MIN(BJ$3,$D$2-1)))))</f>
        <v/>
      </c>
      <c r="BK48" s="121">
        <f>IF(OR($C48="",$B$2="",$D$2=0),0,IF(BK$3&lt;0,0,N(INDEX('CURVA PREVISION'!$A$1:$KZ$3000,$C48,11+3*MIN(BK$3,$D$2-1)))))</f>
        <v/>
      </c>
      <c r="BL48" s="121">
        <f>IF(OR($C48="",$B$2="",$D$2=0),0,IF(BL$3&lt;0,0,N(INDEX('CURVA PREVISION'!$A$1:$KZ$3000,$C48,11+3*MIN(BL$3,$D$2-1)))))</f>
        <v/>
      </c>
      <c r="BM48" s="121">
        <f>IF(OR($C48="",$B$2="",$D$2=0),0,IF(BM$3&lt;0,0,N(INDEX('CURVA PREVISION'!$A$1:$KZ$3000,$C48,11+3*MIN(BM$3,$D$2-1)))))</f>
        <v/>
      </c>
      <c r="BN48" s="121">
        <f>IF(OR($C48="",$B$2="",$D$2=0),0,IF(BN$3&lt;0,0,N(INDEX('CURVA PREVISION'!$A$1:$KZ$3000,$C48,11+3*MIN(BN$3,$D$2-1)))))</f>
        <v/>
      </c>
      <c r="BO48" s="121">
        <f>IF(OR($C48="",$B$2="",$D$2=0),0,IF(BO$3&lt;0,0,N(INDEX('CURVA PREVISION'!$A$1:$KZ$3000,$C48,11+3*MIN(BO$3,$D$2-1)))))</f>
        <v/>
      </c>
      <c r="BP48" s="121">
        <f>IF(OR($C48="",$B$2="",$D$2=0),0,IF(BP$3&lt;0,0,N(INDEX('CURVA PREVISION'!$A$1:$KZ$3000,$C48,11+3*MIN(BP$3,$D$2-1)))))</f>
        <v/>
      </c>
      <c r="BQ48" s="121">
        <f>IF(OR($C48="",$B$2="",$D$2=0),0,IF(BQ$3&lt;0,0,N(INDEX('CURVA PREVISION'!$A$1:$KZ$3000,$C48,11+3*MIN(BQ$3,$D$2-1)))))</f>
        <v/>
      </c>
      <c r="BR48" s="121">
        <f>IF(OR($C48="",$B$2="",$D$2=0),0,IF(BR$3&lt;0,0,N(INDEX('CURVA PREVISION'!$A$1:$KZ$3000,$C48,11+3*MIN(BR$3,$D$2-1)))))</f>
        <v/>
      </c>
      <c r="BS48" s="121">
        <f>IF(OR($C48="",$B$2="",$D$2=0),0,IF(BS$3&lt;0,0,N(INDEX('CURVA PREVISION'!$A$1:$KZ$3000,$C48,11+3*MIN(BS$3,$D$2-1)))))</f>
        <v/>
      </c>
      <c r="BT48" s="121">
        <f>IF(OR($C48="",$B$2="",$D$2=0),0,IF(BT$3&lt;0,0,N(INDEX('CURVA PREVISION'!$A$1:$KZ$3000,$C48,11+3*MIN(BT$3,$D$2-1)))))</f>
        <v/>
      </c>
      <c r="BU48" s="121">
        <f>IF(OR($C48="",$B$2="",$D$2=0),0,IF(BU$3&lt;0,0,N(INDEX('CURVA PREVISION'!$A$1:$KZ$3000,$C48,11+3*MIN(BU$3,$D$2-1)))))</f>
        <v/>
      </c>
      <c r="BV48" s="121">
        <f>IF(OR($C48="",$B$2="",$D$2=0),0,IF(BV$3&lt;0,0,N(INDEX('CURVA PREVISION'!$A$1:$KZ$3000,$C48,11+3*MIN(BV$3,$D$2-1)))))</f>
        <v/>
      </c>
      <c r="BW48" s="121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7">
        <f>C7</f>
        <v/>
      </c>
      <c r="D49" s="121">
        <f>IF(OR($C49="",$B$2="",$D$2=0),0,IF(D$3&lt;0,0,N(INDEX('CURVA PREVISION'!$A$1:$KZ$3000,$C49,11+3*MIN(D$3,$D$2-1)))))</f>
        <v/>
      </c>
      <c r="E49" s="121">
        <f>IF(OR($C49="",$B$2="",$D$2=0),0,IF(E$3&lt;0,0,N(INDEX('CURVA PREVISION'!$A$1:$KZ$3000,$C49,11+3*MIN(E$3,$D$2-1)))))</f>
        <v/>
      </c>
      <c r="F49" s="121">
        <f>IF(OR($C49="",$B$2="",$D$2=0),0,IF(F$3&lt;0,0,N(INDEX('CURVA PREVISION'!$A$1:$KZ$3000,$C49,11+3*MIN(F$3,$D$2-1)))))</f>
        <v/>
      </c>
      <c r="G49" s="121">
        <f>IF(OR($C49="",$B$2="",$D$2=0),0,IF(G$3&lt;0,0,N(INDEX('CURVA PREVISION'!$A$1:$KZ$3000,$C49,11+3*MIN(G$3,$D$2-1)))))</f>
        <v/>
      </c>
      <c r="H49" s="121">
        <f>IF(OR($C49="",$B$2="",$D$2=0),0,IF(H$3&lt;0,0,N(INDEX('CURVA PREVISION'!$A$1:$KZ$3000,$C49,11+3*MIN(H$3,$D$2-1)))))</f>
        <v/>
      </c>
      <c r="I49" s="121">
        <f>IF(OR($C49="",$B$2="",$D$2=0),0,IF(I$3&lt;0,0,N(INDEX('CURVA PREVISION'!$A$1:$KZ$3000,$C49,11+3*MIN(I$3,$D$2-1)))))</f>
        <v/>
      </c>
      <c r="J49" s="121">
        <f>IF(OR($C49="",$B$2="",$D$2=0),0,IF(J$3&lt;0,0,N(INDEX('CURVA PREVISION'!$A$1:$KZ$3000,$C49,11+3*MIN(J$3,$D$2-1)))))</f>
        <v/>
      </c>
      <c r="K49" s="121">
        <f>IF(OR($C49="",$B$2="",$D$2=0),0,IF(K$3&lt;0,0,N(INDEX('CURVA PREVISION'!$A$1:$KZ$3000,$C49,11+3*MIN(K$3,$D$2-1)))))</f>
        <v/>
      </c>
      <c r="L49" s="121">
        <f>IF(OR($C49="",$B$2="",$D$2=0),0,IF(L$3&lt;0,0,N(INDEX('CURVA PREVISION'!$A$1:$KZ$3000,$C49,11+3*MIN(L$3,$D$2-1)))))</f>
        <v/>
      </c>
      <c r="M49" s="121">
        <f>IF(OR($C49="",$B$2="",$D$2=0),0,IF(M$3&lt;0,0,N(INDEX('CURVA PREVISION'!$A$1:$KZ$3000,$C49,11+3*MIN(M$3,$D$2-1)))))</f>
        <v/>
      </c>
      <c r="N49" s="121">
        <f>IF(OR($C49="",$B$2="",$D$2=0),0,IF(N$3&lt;0,0,N(INDEX('CURVA PREVISION'!$A$1:$KZ$3000,$C49,11+3*MIN(N$3,$D$2-1)))))</f>
        <v/>
      </c>
      <c r="O49" s="121">
        <f>IF(OR($C49="",$B$2="",$D$2=0),0,IF(O$3&lt;0,0,N(INDEX('CURVA PREVISION'!$A$1:$KZ$3000,$C49,11+3*MIN(O$3,$D$2-1)))))</f>
        <v/>
      </c>
      <c r="P49" s="121">
        <f>IF(OR($C49="",$B$2="",$D$2=0),0,IF(P$3&lt;0,0,N(INDEX('CURVA PREVISION'!$A$1:$KZ$3000,$C49,11+3*MIN(P$3,$D$2-1)))))</f>
        <v/>
      </c>
      <c r="Q49" s="121">
        <f>IF(OR($C49="",$B$2="",$D$2=0),0,IF(Q$3&lt;0,0,N(INDEX('CURVA PREVISION'!$A$1:$KZ$3000,$C49,11+3*MIN(Q$3,$D$2-1)))))</f>
        <v/>
      </c>
      <c r="R49" s="121">
        <f>IF(OR($C49="",$B$2="",$D$2=0),0,IF(R$3&lt;0,0,N(INDEX('CURVA PREVISION'!$A$1:$KZ$3000,$C49,11+3*MIN(R$3,$D$2-1)))))</f>
        <v/>
      </c>
      <c r="S49" s="121">
        <f>IF(OR($C49="",$B$2="",$D$2=0),0,IF(S$3&lt;0,0,N(INDEX('CURVA PREVISION'!$A$1:$KZ$3000,$C49,11+3*MIN(S$3,$D$2-1)))))</f>
        <v/>
      </c>
      <c r="T49" s="121">
        <f>IF(OR($C49="",$B$2="",$D$2=0),0,IF(T$3&lt;0,0,N(INDEX('CURVA PREVISION'!$A$1:$KZ$3000,$C49,11+3*MIN(T$3,$D$2-1)))))</f>
        <v/>
      </c>
      <c r="U49" s="121">
        <f>IF(OR($C49="",$B$2="",$D$2=0),0,IF(U$3&lt;0,0,N(INDEX('CURVA PREVISION'!$A$1:$KZ$3000,$C49,11+3*MIN(U$3,$D$2-1)))))</f>
        <v/>
      </c>
      <c r="V49" s="121">
        <f>IF(OR($C49="",$B$2="",$D$2=0),0,IF(V$3&lt;0,0,N(INDEX('CURVA PREVISION'!$A$1:$KZ$3000,$C49,11+3*MIN(V$3,$D$2-1)))))</f>
        <v/>
      </c>
      <c r="W49" s="121">
        <f>IF(OR($C49="",$B$2="",$D$2=0),0,IF(W$3&lt;0,0,N(INDEX('CURVA PREVISION'!$A$1:$KZ$3000,$C49,11+3*MIN(W$3,$D$2-1)))))</f>
        <v/>
      </c>
      <c r="X49" s="121">
        <f>IF(OR($C49="",$B$2="",$D$2=0),0,IF(X$3&lt;0,0,N(INDEX('CURVA PREVISION'!$A$1:$KZ$3000,$C49,11+3*MIN(X$3,$D$2-1)))))</f>
        <v/>
      </c>
      <c r="Y49" s="121">
        <f>IF(OR($C49="",$B$2="",$D$2=0),0,IF(Y$3&lt;0,0,N(INDEX('CURVA PREVISION'!$A$1:$KZ$3000,$C49,11+3*MIN(Y$3,$D$2-1)))))</f>
        <v/>
      </c>
      <c r="Z49" s="121">
        <f>IF(OR($C49="",$B$2="",$D$2=0),0,IF(Z$3&lt;0,0,N(INDEX('CURVA PREVISION'!$A$1:$KZ$3000,$C49,11+3*MIN(Z$3,$D$2-1)))))</f>
        <v/>
      </c>
      <c r="AA49" s="121">
        <f>IF(OR($C49="",$B$2="",$D$2=0),0,IF(AA$3&lt;0,0,N(INDEX('CURVA PREVISION'!$A$1:$KZ$3000,$C49,11+3*MIN(AA$3,$D$2-1)))))</f>
        <v/>
      </c>
      <c r="AB49" s="121">
        <f>IF(OR($C49="",$B$2="",$D$2=0),0,IF(AB$3&lt;0,0,N(INDEX('CURVA PREVISION'!$A$1:$KZ$3000,$C49,11+3*MIN(AB$3,$D$2-1)))))</f>
        <v/>
      </c>
      <c r="AC49" s="121">
        <f>IF(OR($C49="",$B$2="",$D$2=0),0,IF(AC$3&lt;0,0,N(INDEX('CURVA PREVISION'!$A$1:$KZ$3000,$C49,11+3*MIN(AC$3,$D$2-1)))))</f>
        <v/>
      </c>
      <c r="AD49" s="121">
        <f>IF(OR($C49="",$B$2="",$D$2=0),0,IF(AD$3&lt;0,0,N(INDEX('CURVA PREVISION'!$A$1:$KZ$3000,$C49,11+3*MIN(AD$3,$D$2-1)))))</f>
        <v/>
      </c>
      <c r="AE49" s="121">
        <f>IF(OR($C49="",$B$2="",$D$2=0),0,IF(AE$3&lt;0,0,N(INDEX('CURVA PREVISION'!$A$1:$KZ$3000,$C49,11+3*MIN(AE$3,$D$2-1)))))</f>
        <v/>
      </c>
      <c r="AF49" s="121">
        <f>IF(OR($C49="",$B$2="",$D$2=0),0,IF(AF$3&lt;0,0,N(INDEX('CURVA PREVISION'!$A$1:$KZ$3000,$C49,11+3*MIN(AF$3,$D$2-1)))))</f>
        <v/>
      </c>
      <c r="AG49" s="121">
        <f>IF(OR($C49="",$B$2="",$D$2=0),0,IF(AG$3&lt;0,0,N(INDEX('CURVA PREVISION'!$A$1:$KZ$3000,$C49,11+3*MIN(AG$3,$D$2-1)))))</f>
        <v/>
      </c>
      <c r="AH49" s="121">
        <f>IF(OR($C49="",$B$2="",$D$2=0),0,IF(AH$3&lt;0,0,N(INDEX('CURVA PREVISION'!$A$1:$KZ$3000,$C49,11+3*MIN(AH$3,$D$2-1)))))</f>
        <v/>
      </c>
      <c r="AI49" s="121">
        <f>IF(OR($C49="",$B$2="",$D$2=0),0,IF(AI$3&lt;0,0,N(INDEX('CURVA PREVISION'!$A$1:$KZ$3000,$C49,11+3*MIN(AI$3,$D$2-1)))))</f>
        <v/>
      </c>
      <c r="AJ49" s="121">
        <f>IF(OR($C49="",$B$2="",$D$2=0),0,IF(AJ$3&lt;0,0,N(INDEX('CURVA PREVISION'!$A$1:$KZ$3000,$C49,11+3*MIN(AJ$3,$D$2-1)))))</f>
        <v/>
      </c>
      <c r="AK49" s="121">
        <f>IF(OR($C49="",$B$2="",$D$2=0),0,IF(AK$3&lt;0,0,N(INDEX('CURVA PREVISION'!$A$1:$KZ$3000,$C49,11+3*MIN(AK$3,$D$2-1)))))</f>
        <v/>
      </c>
      <c r="AL49" s="121">
        <f>IF(OR($C49="",$B$2="",$D$2=0),0,IF(AL$3&lt;0,0,N(INDEX('CURVA PREVISION'!$A$1:$KZ$3000,$C49,11+3*MIN(AL$3,$D$2-1)))))</f>
        <v/>
      </c>
      <c r="AM49" s="121">
        <f>IF(OR($C49="",$B$2="",$D$2=0),0,IF(AM$3&lt;0,0,N(INDEX('CURVA PREVISION'!$A$1:$KZ$3000,$C49,11+3*MIN(AM$3,$D$2-1)))))</f>
        <v/>
      </c>
      <c r="AN49" s="121">
        <f>IF(OR($C49="",$B$2="",$D$2=0),0,IF(AN$3&lt;0,0,N(INDEX('CURVA PREVISION'!$A$1:$KZ$3000,$C49,11+3*MIN(AN$3,$D$2-1)))))</f>
        <v/>
      </c>
      <c r="AO49" s="121">
        <f>IF(OR($C49="",$B$2="",$D$2=0),0,IF(AO$3&lt;0,0,N(INDEX('CURVA PREVISION'!$A$1:$KZ$3000,$C49,11+3*MIN(AO$3,$D$2-1)))))</f>
        <v/>
      </c>
      <c r="AP49" s="121">
        <f>IF(OR($C49="",$B$2="",$D$2=0),0,IF(AP$3&lt;0,0,N(INDEX('CURVA PREVISION'!$A$1:$KZ$3000,$C49,11+3*MIN(AP$3,$D$2-1)))))</f>
        <v/>
      </c>
      <c r="AQ49" s="121">
        <f>IF(OR($C49="",$B$2="",$D$2=0),0,IF(AQ$3&lt;0,0,N(INDEX('CURVA PREVISION'!$A$1:$KZ$3000,$C49,11+3*MIN(AQ$3,$D$2-1)))))</f>
        <v/>
      </c>
      <c r="AR49" s="121">
        <f>IF(OR($C49="",$B$2="",$D$2=0),0,IF(AR$3&lt;0,0,N(INDEX('CURVA PREVISION'!$A$1:$KZ$3000,$C49,11+3*MIN(AR$3,$D$2-1)))))</f>
        <v/>
      </c>
      <c r="AS49" s="121">
        <f>IF(OR($C49="",$B$2="",$D$2=0),0,IF(AS$3&lt;0,0,N(INDEX('CURVA PREVISION'!$A$1:$KZ$3000,$C49,11+3*MIN(AS$3,$D$2-1)))))</f>
        <v/>
      </c>
      <c r="AT49" s="121">
        <f>IF(OR($C49="",$B$2="",$D$2=0),0,IF(AT$3&lt;0,0,N(INDEX('CURVA PREVISION'!$A$1:$KZ$3000,$C49,11+3*MIN(AT$3,$D$2-1)))))</f>
        <v/>
      </c>
      <c r="AU49" s="121">
        <f>IF(OR($C49="",$B$2="",$D$2=0),0,IF(AU$3&lt;0,0,N(INDEX('CURVA PREVISION'!$A$1:$KZ$3000,$C49,11+3*MIN(AU$3,$D$2-1)))))</f>
        <v/>
      </c>
      <c r="AV49" s="121">
        <f>IF(OR($C49="",$B$2="",$D$2=0),0,IF(AV$3&lt;0,0,N(INDEX('CURVA PREVISION'!$A$1:$KZ$3000,$C49,11+3*MIN(AV$3,$D$2-1)))))</f>
        <v/>
      </c>
      <c r="AW49" s="121">
        <f>IF(OR($C49="",$B$2="",$D$2=0),0,IF(AW$3&lt;0,0,N(INDEX('CURVA PREVISION'!$A$1:$KZ$3000,$C49,11+3*MIN(AW$3,$D$2-1)))))</f>
        <v/>
      </c>
      <c r="AX49" s="121">
        <f>IF(OR($C49="",$B$2="",$D$2=0),0,IF(AX$3&lt;0,0,N(INDEX('CURVA PREVISION'!$A$1:$KZ$3000,$C49,11+3*MIN(AX$3,$D$2-1)))))</f>
        <v/>
      </c>
      <c r="AY49" s="121">
        <f>IF(OR($C49="",$B$2="",$D$2=0),0,IF(AY$3&lt;0,0,N(INDEX('CURVA PREVISION'!$A$1:$KZ$3000,$C49,11+3*MIN(AY$3,$D$2-1)))))</f>
        <v/>
      </c>
      <c r="AZ49" s="121">
        <f>IF(OR($C49="",$B$2="",$D$2=0),0,IF(AZ$3&lt;0,0,N(INDEX('CURVA PREVISION'!$A$1:$KZ$3000,$C49,11+3*MIN(AZ$3,$D$2-1)))))</f>
        <v/>
      </c>
      <c r="BA49" s="121">
        <f>IF(OR($C49="",$B$2="",$D$2=0),0,IF(BA$3&lt;0,0,N(INDEX('CURVA PREVISION'!$A$1:$KZ$3000,$C49,11+3*MIN(BA$3,$D$2-1)))))</f>
        <v/>
      </c>
      <c r="BB49" s="121">
        <f>IF(OR($C49="",$B$2="",$D$2=0),0,IF(BB$3&lt;0,0,N(INDEX('CURVA PREVISION'!$A$1:$KZ$3000,$C49,11+3*MIN(BB$3,$D$2-1)))))</f>
        <v/>
      </c>
      <c r="BC49" s="121">
        <f>IF(OR($C49="",$B$2="",$D$2=0),0,IF(BC$3&lt;0,0,N(INDEX('CURVA PREVISION'!$A$1:$KZ$3000,$C49,11+3*MIN(BC$3,$D$2-1)))))</f>
        <v/>
      </c>
      <c r="BD49" s="121">
        <f>IF(OR($C49="",$B$2="",$D$2=0),0,IF(BD$3&lt;0,0,N(INDEX('CURVA PREVISION'!$A$1:$KZ$3000,$C49,11+3*MIN(BD$3,$D$2-1)))))</f>
        <v/>
      </c>
      <c r="BE49" s="121">
        <f>IF(OR($C49="",$B$2="",$D$2=0),0,IF(BE$3&lt;0,0,N(INDEX('CURVA PREVISION'!$A$1:$KZ$3000,$C49,11+3*MIN(BE$3,$D$2-1)))))</f>
        <v/>
      </c>
      <c r="BF49" s="121">
        <f>IF(OR($C49="",$B$2="",$D$2=0),0,IF(BF$3&lt;0,0,N(INDEX('CURVA PREVISION'!$A$1:$KZ$3000,$C49,11+3*MIN(BF$3,$D$2-1)))))</f>
        <v/>
      </c>
      <c r="BG49" s="121">
        <f>IF(OR($C49="",$B$2="",$D$2=0),0,IF(BG$3&lt;0,0,N(INDEX('CURVA PREVISION'!$A$1:$KZ$3000,$C49,11+3*MIN(BG$3,$D$2-1)))))</f>
        <v/>
      </c>
      <c r="BH49" s="121">
        <f>IF(OR($C49="",$B$2="",$D$2=0),0,IF(BH$3&lt;0,0,N(INDEX('CURVA PREVISION'!$A$1:$KZ$3000,$C49,11+3*MIN(BH$3,$D$2-1)))))</f>
        <v/>
      </c>
      <c r="BI49" s="121">
        <f>IF(OR($C49="",$B$2="",$D$2=0),0,IF(BI$3&lt;0,0,N(INDEX('CURVA PREVISION'!$A$1:$KZ$3000,$C49,11+3*MIN(BI$3,$D$2-1)))))</f>
        <v/>
      </c>
      <c r="BJ49" s="121">
        <f>IF(OR($C49="",$B$2="",$D$2=0),0,IF(BJ$3&lt;0,0,N(INDEX('CURVA PREVISION'!$A$1:$KZ$3000,$C49,11+3*MIN(BJ$3,$D$2-1)))))</f>
        <v/>
      </c>
      <c r="BK49" s="121">
        <f>IF(OR($C49="",$B$2="",$D$2=0),0,IF(BK$3&lt;0,0,N(INDEX('CURVA PREVISION'!$A$1:$KZ$3000,$C49,11+3*MIN(BK$3,$D$2-1)))))</f>
        <v/>
      </c>
      <c r="BL49" s="121">
        <f>IF(OR($C49="",$B$2="",$D$2=0),0,IF(BL$3&lt;0,0,N(INDEX('CURVA PREVISION'!$A$1:$KZ$3000,$C49,11+3*MIN(BL$3,$D$2-1)))))</f>
        <v/>
      </c>
      <c r="BM49" s="121">
        <f>IF(OR($C49="",$B$2="",$D$2=0),0,IF(BM$3&lt;0,0,N(INDEX('CURVA PREVISION'!$A$1:$KZ$3000,$C49,11+3*MIN(BM$3,$D$2-1)))))</f>
        <v/>
      </c>
      <c r="BN49" s="121">
        <f>IF(OR($C49="",$B$2="",$D$2=0),0,IF(BN$3&lt;0,0,N(INDEX('CURVA PREVISION'!$A$1:$KZ$3000,$C49,11+3*MIN(BN$3,$D$2-1)))))</f>
        <v/>
      </c>
      <c r="BO49" s="121">
        <f>IF(OR($C49="",$B$2="",$D$2=0),0,IF(BO$3&lt;0,0,N(INDEX('CURVA PREVISION'!$A$1:$KZ$3000,$C49,11+3*MIN(BO$3,$D$2-1)))))</f>
        <v/>
      </c>
      <c r="BP49" s="121">
        <f>IF(OR($C49="",$B$2="",$D$2=0),0,IF(BP$3&lt;0,0,N(INDEX('CURVA PREVISION'!$A$1:$KZ$3000,$C49,11+3*MIN(BP$3,$D$2-1)))))</f>
        <v/>
      </c>
      <c r="BQ49" s="121">
        <f>IF(OR($C49="",$B$2="",$D$2=0),0,IF(BQ$3&lt;0,0,N(INDEX('CURVA PREVISION'!$A$1:$KZ$3000,$C49,11+3*MIN(BQ$3,$D$2-1)))))</f>
        <v/>
      </c>
      <c r="BR49" s="121">
        <f>IF(OR($C49="",$B$2="",$D$2=0),0,IF(BR$3&lt;0,0,N(INDEX('CURVA PREVISION'!$A$1:$KZ$3000,$C49,11+3*MIN(BR$3,$D$2-1)))))</f>
        <v/>
      </c>
      <c r="BS49" s="121">
        <f>IF(OR($C49="",$B$2="",$D$2=0),0,IF(BS$3&lt;0,0,N(INDEX('CURVA PREVISION'!$A$1:$KZ$3000,$C49,11+3*MIN(BS$3,$D$2-1)))))</f>
        <v/>
      </c>
      <c r="BT49" s="121">
        <f>IF(OR($C49="",$B$2="",$D$2=0),0,IF(BT$3&lt;0,0,N(INDEX('CURVA PREVISION'!$A$1:$KZ$3000,$C49,11+3*MIN(BT$3,$D$2-1)))))</f>
        <v/>
      </c>
      <c r="BU49" s="121">
        <f>IF(OR($C49="",$B$2="",$D$2=0),0,IF(BU$3&lt;0,0,N(INDEX('CURVA PREVISION'!$A$1:$KZ$3000,$C49,11+3*MIN(BU$3,$D$2-1)))))</f>
        <v/>
      </c>
      <c r="BV49" s="121">
        <f>IF(OR($C49="",$B$2="",$D$2=0),0,IF(BV$3&lt;0,0,N(INDEX('CURVA PREVISION'!$A$1:$KZ$3000,$C49,11+3*MIN(BV$3,$D$2-1)))))</f>
        <v/>
      </c>
      <c r="BW49" s="121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7">
        <f>C8</f>
        <v/>
      </c>
      <c r="D50" s="121">
        <f>IF(OR($C50="",$B$2="",$D$2=0),0,IF(D$3&lt;0,0,N(INDEX('CURVA PREVISION'!$A$1:$KZ$3000,$C50,11+3*MIN(D$3,$D$2-1)))))</f>
        <v/>
      </c>
      <c r="E50" s="121">
        <f>IF(OR($C50="",$B$2="",$D$2=0),0,IF(E$3&lt;0,0,N(INDEX('CURVA PREVISION'!$A$1:$KZ$3000,$C50,11+3*MIN(E$3,$D$2-1)))))</f>
        <v/>
      </c>
      <c r="F50" s="121">
        <f>IF(OR($C50="",$B$2="",$D$2=0),0,IF(F$3&lt;0,0,N(INDEX('CURVA PREVISION'!$A$1:$KZ$3000,$C50,11+3*MIN(F$3,$D$2-1)))))</f>
        <v/>
      </c>
      <c r="G50" s="121">
        <f>IF(OR($C50="",$B$2="",$D$2=0),0,IF(G$3&lt;0,0,N(INDEX('CURVA PREVISION'!$A$1:$KZ$3000,$C50,11+3*MIN(G$3,$D$2-1)))))</f>
        <v/>
      </c>
      <c r="H50" s="121">
        <f>IF(OR($C50="",$B$2="",$D$2=0),0,IF(H$3&lt;0,0,N(INDEX('CURVA PREVISION'!$A$1:$KZ$3000,$C50,11+3*MIN(H$3,$D$2-1)))))</f>
        <v/>
      </c>
      <c r="I50" s="121">
        <f>IF(OR($C50="",$B$2="",$D$2=0),0,IF(I$3&lt;0,0,N(INDEX('CURVA PREVISION'!$A$1:$KZ$3000,$C50,11+3*MIN(I$3,$D$2-1)))))</f>
        <v/>
      </c>
      <c r="J50" s="121">
        <f>IF(OR($C50="",$B$2="",$D$2=0),0,IF(J$3&lt;0,0,N(INDEX('CURVA PREVISION'!$A$1:$KZ$3000,$C50,11+3*MIN(J$3,$D$2-1)))))</f>
        <v/>
      </c>
      <c r="K50" s="121">
        <f>IF(OR($C50="",$B$2="",$D$2=0),0,IF(K$3&lt;0,0,N(INDEX('CURVA PREVISION'!$A$1:$KZ$3000,$C50,11+3*MIN(K$3,$D$2-1)))))</f>
        <v/>
      </c>
      <c r="L50" s="121">
        <f>IF(OR($C50="",$B$2="",$D$2=0),0,IF(L$3&lt;0,0,N(INDEX('CURVA PREVISION'!$A$1:$KZ$3000,$C50,11+3*MIN(L$3,$D$2-1)))))</f>
        <v/>
      </c>
      <c r="M50" s="121">
        <f>IF(OR($C50="",$B$2="",$D$2=0),0,IF(M$3&lt;0,0,N(INDEX('CURVA PREVISION'!$A$1:$KZ$3000,$C50,11+3*MIN(M$3,$D$2-1)))))</f>
        <v/>
      </c>
      <c r="N50" s="121">
        <f>IF(OR($C50="",$B$2="",$D$2=0),0,IF(N$3&lt;0,0,N(INDEX('CURVA PREVISION'!$A$1:$KZ$3000,$C50,11+3*MIN(N$3,$D$2-1)))))</f>
        <v/>
      </c>
      <c r="O50" s="121">
        <f>IF(OR($C50="",$B$2="",$D$2=0),0,IF(O$3&lt;0,0,N(INDEX('CURVA PREVISION'!$A$1:$KZ$3000,$C50,11+3*MIN(O$3,$D$2-1)))))</f>
        <v/>
      </c>
      <c r="P50" s="121">
        <f>IF(OR($C50="",$B$2="",$D$2=0),0,IF(P$3&lt;0,0,N(INDEX('CURVA PREVISION'!$A$1:$KZ$3000,$C50,11+3*MIN(P$3,$D$2-1)))))</f>
        <v/>
      </c>
      <c r="Q50" s="121">
        <f>IF(OR($C50="",$B$2="",$D$2=0),0,IF(Q$3&lt;0,0,N(INDEX('CURVA PREVISION'!$A$1:$KZ$3000,$C50,11+3*MIN(Q$3,$D$2-1)))))</f>
        <v/>
      </c>
      <c r="R50" s="121">
        <f>IF(OR($C50="",$B$2="",$D$2=0),0,IF(R$3&lt;0,0,N(INDEX('CURVA PREVISION'!$A$1:$KZ$3000,$C50,11+3*MIN(R$3,$D$2-1)))))</f>
        <v/>
      </c>
      <c r="S50" s="121">
        <f>IF(OR($C50="",$B$2="",$D$2=0),0,IF(S$3&lt;0,0,N(INDEX('CURVA PREVISION'!$A$1:$KZ$3000,$C50,11+3*MIN(S$3,$D$2-1)))))</f>
        <v/>
      </c>
      <c r="T50" s="121">
        <f>IF(OR($C50="",$B$2="",$D$2=0),0,IF(T$3&lt;0,0,N(INDEX('CURVA PREVISION'!$A$1:$KZ$3000,$C50,11+3*MIN(T$3,$D$2-1)))))</f>
        <v/>
      </c>
      <c r="U50" s="121">
        <f>IF(OR($C50="",$B$2="",$D$2=0),0,IF(U$3&lt;0,0,N(INDEX('CURVA PREVISION'!$A$1:$KZ$3000,$C50,11+3*MIN(U$3,$D$2-1)))))</f>
        <v/>
      </c>
      <c r="V50" s="121">
        <f>IF(OR($C50="",$B$2="",$D$2=0),0,IF(V$3&lt;0,0,N(INDEX('CURVA PREVISION'!$A$1:$KZ$3000,$C50,11+3*MIN(V$3,$D$2-1)))))</f>
        <v/>
      </c>
      <c r="W50" s="121">
        <f>IF(OR($C50="",$B$2="",$D$2=0),0,IF(W$3&lt;0,0,N(INDEX('CURVA PREVISION'!$A$1:$KZ$3000,$C50,11+3*MIN(W$3,$D$2-1)))))</f>
        <v/>
      </c>
      <c r="X50" s="121">
        <f>IF(OR($C50="",$B$2="",$D$2=0),0,IF(X$3&lt;0,0,N(INDEX('CURVA PREVISION'!$A$1:$KZ$3000,$C50,11+3*MIN(X$3,$D$2-1)))))</f>
        <v/>
      </c>
      <c r="Y50" s="121">
        <f>IF(OR($C50="",$B$2="",$D$2=0),0,IF(Y$3&lt;0,0,N(INDEX('CURVA PREVISION'!$A$1:$KZ$3000,$C50,11+3*MIN(Y$3,$D$2-1)))))</f>
        <v/>
      </c>
      <c r="Z50" s="121">
        <f>IF(OR($C50="",$B$2="",$D$2=0),0,IF(Z$3&lt;0,0,N(INDEX('CURVA PREVISION'!$A$1:$KZ$3000,$C50,11+3*MIN(Z$3,$D$2-1)))))</f>
        <v/>
      </c>
      <c r="AA50" s="121">
        <f>IF(OR($C50="",$B$2="",$D$2=0),0,IF(AA$3&lt;0,0,N(INDEX('CURVA PREVISION'!$A$1:$KZ$3000,$C50,11+3*MIN(AA$3,$D$2-1)))))</f>
        <v/>
      </c>
      <c r="AB50" s="121">
        <f>IF(OR($C50="",$B$2="",$D$2=0),0,IF(AB$3&lt;0,0,N(INDEX('CURVA PREVISION'!$A$1:$KZ$3000,$C50,11+3*MIN(AB$3,$D$2-1)))))</f>
        <v/>
      </c>
      <c r="AC50" s="121">
        <f>IF(OR($C50="",$B$2="",$D$2=0),0,IF(AC$3&lt;0,0,N(INDEX('CURVA PREVISION'!$A$1:$KZ$3000,$C50,11+3*MIN(AC$3,$D$2-1)))))</f>
        <v/>
      </c>
      <c r="AD50" s="121">
        <f>IF(OR($C50="",$B$2="",$D$2=0),0,IF(AD$3&lt;0,0,N(INDEX('CURVA PREVISION'!$A$1:$KZ$3000,$C50,11+3*MIN(AD$3,$D$2-1)))))</f>
        <v/>
      </c>
      <c r="AE50" s="121">
        <f>IF(OR($C50="",$B$2="",$D$2=0),0,IF(AE$3&lt;0,0,N(INDEX('CURVA PREVISION'!$A$1:$KZ$3000,$C50,11+3*MIN(AE$3,$D$2-1)))))</f>
        <v/>
      </c>
      <c r="AF50" s="121">
        <f>IF(OR($C50="",$B$2="",$D$2=0),0,IF(AF$3&lt;0,0,N(INDEX('CURVA PREVISION'!$A$1:$KZ$3000,$C50,11+3*MIN(AF$3,$D$2-1)))))</f>
        <v/>
      </c>
      <c r="AG50" s="121">
        <f>IF(OR($C50="",$B$2="",$D$2=0),0,IF(AG$3&lt;0,0,N(INDEX('CURVA PREVISION'!$A$1:$KZ$3000,$C50,11+3*MIN(AG$3,$D$2-1)))))</f>
        <v/>
      </c>
      <c r="AH50" s="121">
        <f>IF(OR($C50="",$B$2="",$D$2=0),0,IF(AH$3&lt;0,0,N(INDEX('CURVA PREVISION'!$A$1:$KZ$3000,$C50,11+3*MIN(AH$3,$D$2-1)))))</f>
        <v/>
      </c>
      <c r="AI50" s="121">
        <f>IF(OR($C50="",$B$2="",$D$2=0),0,IF(AI$3&lt;0,0,N(INDEX('CURVA PREVISION'!$A$1:$KZ$3000,$C50,11+3*MIN(AI$3,$D$2-1)))))</f>
        <v/>
      </c>
      <c r="AJ50" s="121">
        <f>IF(OR($C50="",$B$2="",$D$2=0),0,IF(AJ$3&lt;0,0,N(INDEX('CURVA PREVISION'!$A$1:$KZ$3000,$C50,11+3*MIN(AJ$3,$D$2-1)))))</f>
        <v/>
      </c>
      <c r="AK50" s="121">
        <f>IF(OR($C50="",$B$2="",$D$2=0),0,IF(AK$3&lt;0,0,N(INDEX('CURVA PREVISION'!$A$1:$KZ$3000,$C50,11+3*MIN(AK$3,$D$2-1)))))</f>
        <v/>
      </c>
      <c r="AL50" s="121">
        <f>IF(OR($C50="",$B$2="",$D$2=0),0,IF(AL$3&lt;0,0,N(INDEX('CURVA PREVISION'!$A$1:$KZ$3000,$C50,11+3*MIN(AL$3,$D$2-1)))))</f>
        <v/>
      </c>
      <c r="AM50" s="121">
        <f>IF(OR($C50="",$B$2="",$D$2=0),0,IF(AM$3&lt;0,0,N(INDEX('CURVA PREVISION'!$A$1:$KZ$3000,$C50,11+3*MIN(AM$3,$D$2-1)))))</f>
        <v/>
      </c>
      <c r="AN50" s="121">
        <f>IF(OR($C50="",$B$2="",$D$2=0),0,IF(AN$3&lt;0,0,N(INDEX('CURVA PREVISION'!$A$1:$KZ$3000,$C50,11+3*MIN(AN$3,$D$2-1)))))</f>
        <v/>
      </c>
      <c r="AO50" s="121">
        <f>IF(OR($C50="",$B$2="",$D$2=0),0,IF(AO$3&lt;0,0,N(INDEX('CURVA PREVISION'!$A$1:$KZ$3000,$C50,11+3*MIN(AO$3,$D$2-1)))))</f>
        <v/>
      </c>
      <c r="AP50" s="121">
        <f>IF(OR($C50="",$B$2="",$D$2=0),0,IF(AP$3&lt;0,0,N(INDEX('CURVA PREVISION'!$A$1:$KZ$3000,$C50,11+3*MIN(AP$3,$D$2-1)))))</f>
        <v/>
      </c>
      <c r="AQ50" s="121">
        <f>IF(OR($C50="",$B$2="",$D$2=0),0,IF(AQ$3&lt;0,0,N(INDEX('CURVA PREVISION'!$A$1:$KZ$3000,$C50,11+3*MIN(AQ$3,$D$2-1)))))</f>
        <v/>
      </c>
      <c r="AR50" s="121">
        <f>IF(OR($C50="",$B$2="",$D$2=0),0,IF(AR$3&lt;0,0,N(INDEX('CURVA PREVISION'!$A$1:$KZ$3000,$C50,11+3*MIN(AR$3,$D$2-1)))))</f>
        <v/>
      </c>
      <c r="AS50" s="121">
        <f>IF(OR($C50="",$B$2="",$D$2=0),0,IF(AS$3&lt;0,0,N(INDEX('CURVA PREVISION'!$A$1:$KZ$3000,$C50,11+3*MIN(AS$3,$D$2-1)))))</f>
        <v/>
      </c>
      <c r="AT50" s="121">
        <f>IF(OR($C50="",$B$2="",$D$2=0),0,IF(AT$3&lt;0,0,N(INDEX('CURVA PREVISION'!$A$1:$KZ$3000,$C50,11+3*MIN(AT$3,$D$2-1)))))</f>
        <v/>
      </c>
      <c r="AU50" s="121">
        <f>IF(OR($C50="",$B$2="",$D$2=0),0,IF(AU$3&lt;0,0,N(INDEX('CURVA PREVISION'!$A$1:$KZ$3000,$C50,11+3*MIN(AU$3,$D$2-1)))))</f>
        <v/>
      </c>
      <c r="AV50" s="121">
        <f>IF(OR($C50="",$B$2="",$D$2=0),0,IF(AV$3&lt;0,0,N(INDEX('CURVA PREVISION'!$A$1:$KZ$3000,$C50,11+3*MIN(AV$3,$D$2-1)))))</f>
        <v/>
      </c>
      <c r="AW50" s="121">
        <f>IF(OR($C50="",$B$2="",$D$2=0),0,IF(AW$3&lt;0,0,N(INDEX('CURVA PREVISION'!$A$1:$KZ$3000,$C50,11+3*MIN(AW$3,$D$2-1)))))</f>
        <v/>
      </c>
      <c r="AX50" s="121">
        <f>IF(OR($C50="",$B$2="",$D$2=0),0,IF(AX$3&lt;0,0,N(INDEX('CURVA PREVISION'!$A$1:$KZ$3000,$C50,11+3*MIN(AX$3,$D$2-1)))))</f>
        <v/>
      </c>
      <c r="AY50" s="121">
        <f>IF(OR($C50="",$B$2="",$D$2=0),0,IF(AY$3&lt;0,0,N(INDEX('CURVA PREVISION'!$A$1:$KZ$3000,$C50,11+3*MIN(AY$3,$D$2-1)))))</f>
        <v/>
      </c>
      <c r="AZ50" s="121">
        <f>IF(OR($C50="",$B$2="",$D$2=0),0,IF(AZ$3&lt;0,0,N(INDEX('CURVA PREVISION'!$A$1:$KZ$3000,$C50,11+3*MIN(AZ$3,$D$2-1)))))</f>
        <v/>
      </c>
      <c r="BA50" s="121">
        <f>IF(OR($C50="",$B$2="",$D$2=0),0,IF(BA$3&lt;0,0,N(INDEX('CURVA PREVISION'!$A$1:$KZ$3000,$C50,11+3*MIN(BA$3,$D$2-1)))))</f>
        <v/>
      </c>
      <c r="BB50" s="121">
        <f>IF(OR($C50="",$B$2="",$D$2=0),0,IF(BB$3&lt;0,0,N(INDEX('CURVA PREVISION'!$A$1:$KZ$3000,$C50,11+3*MIN(BB$3,$D$2-1)))))</f>
        <v/>
      </c>
      <c r="BC50" s="121">
        <f>IF(OR($C50="",$B$2="",$D$2=0),0,IF(BC$3&lt;0,0,N(INDEX('CURVA PREVISION'!$A$1:$KZ$3000,$C50,11+3*MIN(BC$3,$D$2-1)))))</f>
        <v/>
      </c>
      <c r="BD50" s="121">
        <f>IF(OR($C50="",$B$2="",$D$2=0),0,IF(BD$3&lt;0,0,N(INDEX('CURVA PREVISION'!$A$1:$KZ$3000,$C50,11+3*MIN(BD$3,$D$2-1)))))</f>
        <v/>
      </c>
      <c r="BE50" s="121">
        <f>IF(OR($C50="",$B$2="",$D$2=0),0,IF(BE$3&lt;0,0,N(INDEX('CURVA PREVISION'!$A$1:$KZ$3000,$C50,11+3*MIN(BE$3,$D$2-1)))))</f>
        <v/>
      </c>
      <c r="BF50" s="121">
        <f>IF(OR($C50="",$B$2="",$D$2=0),0,IF(BF$3&lt;0,0,N(INDEX('CURVA PREVISION'!$A$1:$KZ$3000,$C50,11+3*MIN(BF$3,$D$2-1)))))</f>
        <v/>
      </c>
      <c r="BG50" s="121">
        <f>IF(OR($C50="",$B$2="",$D$2=0),0,IF(BG$3&lt;0,0,N(INDEX('CURVA PREVISION'!$A$1:$KZ$3000,$C50,11+3*MIN(BG$3,$D$2-1)))))</f>
        <v/>
      </c>
      <c r="BH50" s="121">
        <f>IF(OR($C50="",$B$2="",$D$2=0),0,IF(BH$3&lt;0,0,N(INDEX('CURVA PREVISION'!$A$1:$KZ$3000,$C50,11+3*MIN(BH$3,$D$2-1)))))</f>
        <v/>
      </c>
      <c r="BI50" s="121">
        <f>IF(OR($C50="",$B$2="",$D$2=0),0,IF(BI$3&lt;0,0,N(INDEX('CURVA PREVISION'!$A$1:$KZ$3000,$C50,11+3*MIN(BI$3,$D$2-1)))))</f>
        <v/>
      </c>
      <c r="BJ50" s="121">
        <f>IF(OR($C50="",$B$2="",$D$2=0),0,IF(BJ$3&lt;0,0,N(INDEX('CURVA PREVISION'!$A$1:$KZ$3000,$C50,11+3*MIN(BJ$3,$D$2-1)))))</f>
        <v/>
      </c>
      <c r="BK50" s="121">
        <f>IF(OR($C50="",$B$2="",$D$2=0),0,IF(BK$3&lt;0,0,N(INDEX('CURVA PREVISION'!$A$1:$KZ$3000,$C50,11+3*MIN(BK$3,$D$2-1)))))</f>
        <v/>
      </c>
      <c r="BL50" s="121">
        <f>IF(OR($C50="",$B$2="",$D$2=0),0,IF(BL$3&lt;0,0,N(INDEX('CURVA PREVISION'!$A$1:$KZ$3000,$C50,11+3*MIN(BL$3,$D$2-1)))))</f>
        <v/>
      </c>
      <c r="BM50" s="121">
        <f>IF(OR($C50="",$B$2="",$D$2=0),0,IF(BM$3&lt;0,0,N(INDEX('CURVA PREVISION'!$A$1:$KZ$3000,$C50,11+3*MIN(BM$3,$D$2-1)))))</f>
        <v/>
      </c>
      <c r="BN50" s="121">
        <f>IF(OR($C50="",$B$2="",$D$2=0),0,IF(BN$3&lt;0,0,N(INDEX('CURVA PREVISION'!$A$1:$KZ$3000,$C50,11+3*MIN(BN$3,$D$2-1)))))</f>
        <v/>
      </c>
      <c r="BO50" s="121">
        <f>IF(OR($C50="",$B$2="",$D$2=0),0,IF(BO$3&lt;0,0,N(INDEX('CURVA PREVISION'!$A$1:$KZ$3000,$C50,11+3*MIN(BO$3,$D$2-1)))))</f>
        <v/>
      </c>
      <c r="BP50" s="121">
        <f>IF(OR($C50="",$B$2="",$D$2=0),0,IF(BP$3&lt;0,0,N(INDEX('CURVA PREVISION'!$A$1:$KZ$3000,$C50,11+3*MIN(BP$3,$D$2-1)))))</f>
        <v/>
      </c>
      <c r="BQ50" s="121">
        <f>IF(OR($C50="",$B$2="",$D$2=0),0,IF(BQ$3&lt;0,0,N(INDEX('CURVA PREVISION'!$A$1:$KZ$3000,$C50,11+3*MIN(BQ$3,$D$2-1)))))</f>
        <v/>
      </c>
      <c r="BR50" s="121">
        <f>IF(OR($C50="",$B$2="",$D$2=0),0,IF(BR$3&lt;0,0,N(INDEX('CURVA PREVISION'!$A$1:$KZ$3000,$C50,11+3*MIN(BR$3,$D$2-1)))))</f>
        <v/>
      </c>
      <c r="BS50" s="121">
        <f>IF(OR($C50="",$B$2="",$D$2=0),0,IF(BS$3&lt;0,0,N(INDEX('CURVA PREVISION'!$A$1:$KZ$3000,$C50,11+3*MIN(BS$3,$D$2-1)))))</f>
        <v/>
      </c>
      <c r="BT50" s="121">
        <f>IF(OR($C50="",$B$2="",$D$2=0),0,IF(BT$3&lt;0,0,N(INDEX('CURVA PREVISION'!$A$1:$KZ$3000,$C50,11+3*MIN(BT$3,$D$2-1)))))</f>
        <v/>
      </c>
      <c r="BU50" s="121">
        <f>IF(OR($C50="",$B$2="",$D$2=0),0,IF(BU$3&lt;0,0,N(INDEX('CURVA PREVISION'!$A$1:$KZ$3000,$C50,11+3*MIN(BU$3,$D$2-1)))))</f>
        <v/>
      </c>
      <c r="BV50" s="121">
        <f>IF(OR($C50="",$B$2="",$D$2=0),0,IF(BV$3&lt;0,0,N(INDEX('CURVA PREVISION'!$A$1:$KZ$3000,$C50,11+3*MIN(BV$3,$D$2-1)))))</f>
        <v/>
      </c>
      <c r="BW50" s="121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7">
        <f>C9</f>
        <v/>
      </c>
      <c r="D51" s="121">
        <f>IF(OR($C51="",$B$2="",$D$2=0),0,IF(D$3&lt;0,0,N(INDEX('CURVA PREVISION'!$A$1:$KZ$3000,$C51,11+3*MIN(D$3,$D$2-1)))))</f>
        <v/>
      </c>
      <c r="E51" s="121">
        <f>IF(OR($C51="",$B$2="",$D$2=0),0,IF(E$3&lt;0,0,N(INDEX('CURVA PREVISION'!$A$1:$KZ$3000,$C51,11+3*MIN(E$3,$D$2-1)))))</f>
        <v/>
      </c>
      <c r="F51" s="121">
        <f>IF(OR($C51="",$B$2="",$D$2=0),0,IF(F$3&lt;0,0,N(INDEX('CURVA PREVISION'!$A$1:$KZ$3000,$C51,11+3*MIN(F$3,$D$2-1)))))</f>
        <v/>
      </c>
      <c r="G51" s="121">
        <f>IF(OR($C51="",$B$2="",$D$2=0),0,IF(G$3&lt;0,0,N(INDEX('CURVA PREVISION'!$A$1:$KZ$3000,$C51,11+3*MIN(G$3,$D$2-1)))))</f>
        <v/>
      </c>
      <c r="H51" s="121">
        <f>IF(OR($C51="",$B$2="",$D$2=0),0,IF(H$3&lt;0,0,N(INDEX('CURVA PREVISION'!$A$1:$KZ$3000,$C51,11+3*MIN(H$3,$D$2-1)))))</f>
        <v/>
      </c>
      <c r="I51" s="121">
        <f>IF(OR($C51="",$B$2="",$D$2=0),0,IF(I$3&lt;0,0,N(INDEX('CURVA PREVISION'!$A$1:$KZ$3000,$C51,11+3*MIN(I$3,$D$2-1)))))</f>
        <v/>
      </c>
      <c r="J51" s="121">
        <f>IF(OR($C51="",$B$2="",$D$2=0),0,IF(J$3&lt;0,0,N(INDEX('CURVA PREVISION'!$A$1:$KZ$3000,$C51,11+3*MIN(J$3,$D$2-1)))))</f>
        <v/>
      </c>
      <c r="K51" s="121">
        <f>IF(OR($C51="",$B$2="",$D$2=0),0,IF(K$3&lt;0,0,N(INDEX('CURVA PREVISION'!$A$1:$KZ$3000,$C51,11+3*MIN(K$3,$D$2-1)))))</f>
        <v/>
      </c>
      <c r="L51" s="121">
        <f>IF(OR($C51="",$B$2="",$D$2=0),0,IF(L$3&lt;0,0,N(INDEX('CURVA PREVISION'!$A$1:$KZ$3000,$C51,11+3*MIN(L$3,$D$2-1)))))</f>
        <v/>
      </c>
      <c r="M51" s="121">
        <f>IF(OR($C51="",$B$2="",$D$2=0),0,IF(M$3&lt;0,0,N(INDEX('CURVA PREVISION'!$A$1:$KZ$3000,$C51,11+3*MIN(M$3,$D$2-1)))))</f>
        <v/>
      </c>
      <c r="N51" s="121">
        <f>IF(OR($C51="",$B$2="",$D$2=0),0,IF(N$3&lt;0,0,N(INDEX('CURVA PREVISION'!$A$1:$KZ$3000,$C51,11+3*MIN(N$3,$D$2-1)))))</f>
        <v/>
      </c>
      <c r="O51" s="121">
        <f>IF(OR($C51="",$B$2="",$D$2=0),0,IF(O$3&lt;0,0,N(INDEX('CURVA PREVISION'!$A$1:$KZ$3000,$C51,11+3*MIN(O$3,$D$2-1)))))</f>
        <v/>
      </c>
      <c r="P51" s="121">
        <f>IF(OR($C51="",$B$2="",$D$2=0),0,IF(P$3&lt;0,0,N(INDEX('CURVA PREVISION'!$A$1:$KZ$3000,$C51,11+3*MIN(P$3,$D$2-1)))))</f>
        <v/>
      </c>
      <c r="Q51" s="121">
        <f>IF(OR($C51="",$B$2="",$D$2=0),0,IF(Q$3&lt;0,0,N(INDEX('CURVA PREVISION'!$A$1:$KZ$3000,$C51,11+3*MIN(Q$3,$D$2-1)))))</f>
        <v/>
      </c>
      <c r="R51" s="121">
        <f>IF(OR($C51="",$B$2="",$D$2=0),0,IF(R$3&lt;0,0,N(INDEX('CURVA PREVISION'!$A$1:$KZ$3000,$C51,11+3*MIN(R$3,$D$2-1)))))</f>
        <v/>
      </c>
      <c r="S51" s="121">
        <f>IF(OR($C51="",$B$2="",$D$2=0),0,IF(S$3&lt;0,0,N(INDEX('CURVA PREVISION'!$A$1:$KZ$3000,$C51,11+3*MIN(S$3,$D$2-1)))))</f>
        <v/>
      </c>
      <c r="T51" s="121">
        <f>IF(OR($C51="",$B$2="",$D$2=0),0,IF(T$3&lt;0,0,N(INDEX('CURVA PREVISION'!$A$1:$KZ$3000,$C51,11+3*MIN(T$3,$D$2-1)))))</f>
        <v/>
      </c>
      <c r="U51" s="121">
        <f>IF(OR($C51="",$B$2="",$D$2=0),0,IF(U$3&lt;0,0,N(INDEX('CURVA PREVISION'!$A$1:$KZ$3000,$C51,11+3*MIN(U$3,$D$2-1)))))</f>
        <v/>
      </c>
      <c r="V51" s="121">
        <f>IF(OR($C51="",$B$2="",$D$2=0),0,IF(V$3&lt;0,0,N(INDEX('CURVA PREVISION'!$A$1:$KZ$3000,$C51,11+3*MIN(V$3,$D$2-1)))))</f>
        <v/>
      </c>
      <c r="W51" s="121">
        <f>IF(OR($C51="",$B$2="",$D$2=0),0,IF(W$3&lt;0,0,N(INDEX('CURVA PREVISION'!$A$1:$KZ$3000,$C51,11+3*MIN(W$3,$D$2-1)))))</f>
        <v/>
      </c>
      <c r="X51" s="121">
        <f>IF(OR($C51="",$B$2="",$D$2=0),0,IF(X$3&lt;0,0,N(INDEX('CURVA PREVISION'!$A$1:$KZ$3000,$C51,11+3*MIN(X$3,$D$2-1)))))</f>
        <v/>
      </c>
      <c r="Y51" s="121">
        <f>IF(OR($C51="",$B$2="",$D$2=0),0,IF(Y$3&lt;0,0,N(INDEX('CURVA PREVISION'!$A$1:$KZ$3000,$C51,11+3*MIN(Y$3,$D$2-1)))))</f>
        <v/>
      </c>
      <c r="Z51" s="121">
        <f>IF(OR($C51="",$B$2="",$D$2=0),0,IF(Z$3&lt;0,0,N(INDEX('CURVA PREVISION'!$A$1:$KZ$3000,$C51,11+3*MIN(Z$3,$D$2-1)))))</f>
        <v/>
      </c>
      <c r="AA51" s="121">
        <f>IF(OR($C51="",$B$2="",$D$2=0),0,IF(AA$3&lt;0,0,N(INDEX('CURVA PREVISION'!$A$1:$KZ$3000,$C51,11+3*MIN(AA$3,$D$2-1)))))</f>
        <v/>
      </c>
      <c r="AB51" s="121">
        <f>IF(OR($C51="",$B$2="",$D$2=0),0,IF(AB$3&lt;0,0,N(INDEX('CURVA PREVISION'!$A$1:$KZ$3000,$C51,11+3*MIN(AB$3,$D$2-1)))))</f>
        <v/>
      </c>
      <c r="AC51" s="121">
        <f>IF(OR($C51="",$B$2="",$D$2=0),0,IF(AC$3&lt;0,0,N(INDEX('CURVA PREVISION'!$A$1:$KZ$3000,$C51,11+3*MIN(AC$3,$D$2-1)))))</f>
        <v/>
      </c>
      <c r="AD51" s="121">
        <f>IF(OR($C51="",$B$2="",$D$2=0),0,IF(AD$3&lt;0,0,N(INDEX('CURVA PREVISION'!$A$1:$KZ$3000,$C51,11+3*MIN(AD$3,$D$2-1)))))</f>
        <v/>
      </c>
      <c r="AE51" s="121">
        <f>IF(OR($C51="",$B$2="",$D$2=0),0,IF(AE$3&lt;0,0,N(INDEX('CURVA PREVISION'!$A$1:$KZ$3000,$C51,11+3*MIN(AE$3,$D$2-1)))))</f>
        <v/>
      </c>
      <c r="AF51" s="121">
        <f>IF(OR($C51="",$B$2="",$D$2=0),0,IF(AF$3&lt;0,0,N(INDEX('CURVA PREVISION'!$A$1:$KZ$3000,$C51,11+3*MIN(AF$3,$D$2-1)))))</f>
        <v/>
      </c>
      <c r="AG51" s="121">
        <f>IF(OR($C51="",$B$2="",$D$2=0),0,IF(AG$3&lt;0,0,N(INDEX('CURVA PREVISION'!$A$1:$KZ$3000,$C51,11+3*MIN(AG$3,$D$2-1)))))</f>
        <v/>
      </c>
      <c r="AH51" s="121">
        <f>IF(OR($C51="",$B$2="",$D$2=0),0,IF(AH$3&lt;0,0,N(INDEX('CURVA PREVISION'!$A$1:$KZ$3000,$C51,11+3*MIN(AH$3,$D$2-1)))))</f>
        <v/>
      </c>
      <c r="AI51" s="121">
        <f>IF(OR($C51="",$B$2="",$D$2=0),0,IF(AI$3&lt;0,0,N(INDEX('CURVA PREVISION'!$A$1:$KZ$3000,$C51,11+3*MIN(AI$3,$D$2-1)))))</f>
        <v/>
      </c>
      <c r="AJ51" s="121">
        <f>IF(OR($C51="",$B$2="",$D$2=0),0,IF(AJ$3&lt;0,0,N(INDEX('CURVA PREVISION'!$A$1:$KZ$3000,$C51,11+3*MIN(AJ$3,$D$2-1)))))</f>
        <v/>
      </c>
      <c r="AK51" s="121">
        <f>IF(OR($C51="",$B$2="",$D$2=0),0,IF(AK$3&lt;0,0,N(INDEX('CURVA PREVISION'!$A$1:$KZ$3000,$C51,11+3*MIN(AK$3,$D$2-1)))))</f>
        <v/>
      </c>
      <c r="AL51" s="121">
        <f>IF(OR($C51="",$B$2="",$D$2=0),0,IF(AL$3&lt;0,0,N(INDEX('CURVA PREVISION'!$A$1:$KZ$3000,$C51,11+3*MIN(AL$3,$D$2-1)))))</f>
        <v/>
      </c>
      <c r="AM51" s="121">
        <f>IF(OR($C51="",$B$2="",$D$2=0),0,IF(AM$3&lt;0,0,N(INDEX('CURVA PREVISION'!$A$1:$KZ$3000,$C51,11+3*MIN(AM$3,$D$2-1)))))</f>
        <v/>
      </c>
      <c r="AN51" s="121">
        <f>IF(OR($C51="",$B$2="",$D$2=0),0,IF(AN$3&lt;0,0,N(INDEX('CURVA PREVISION'!$A$1:$KZ$3000,$C51,11+3*MIN(AN$3,$D$2-1)))))</f>
        <v/>
      </c>
      <c r="AO51" s="121">
        <f>IF(OR($C51="",$B$2="",$D$2=0),0,IF(AO$3&lt;0,0,N(INDEX('CURVA PREVISION'!$A$1:$KZ$3000,$C51,11+3*MIN(AO$3,$D$2-1)))))</f>
        <v/>
      </c>
      <c r="AP51" s="121">
        <f>IF(OR($C51="",$B$2="",$D$2=0),0,IF(AP$3&lt;0,0,N(INDEX('CURVA PREVISION'!$A$1:$KZ$3000,$C51,11+3*MIN(AP$3,$D$2-1)))))</f>
        <v/>
      </c>
      <c r="AQ51" s="121">
        <f>IF(OR($C51="",$B$2="",$D$2=0),0,IF(AQ$3&lt;0,0,N(INDEX('CURVA PREVISION'!$A$1:$KZ$3000,$C51,11+3*MIN(AQ$3,$D$2-1)))))</f>
        <v/>
      </c>
      <c r="AR51" s="121">
        <f>IF(OR($C51="",$B$2="",$D$2=0),0,IF(AR$3&lt;0,0,N(INDEX('CURVA PREVISION'!$A$1:$KZ$3000,$C51,11+3*MIN(AR$3,$D$2-1)))))</f>
        <v/>
      </c>
      <c r="AS51" s="121">
        <f>IF(OR($C51="",$B$2="",$D$2=0),0,IF(AS$3&lt;0,0,N(INDEX('CURVA PREVISION'!$A$1:$KZ$3000,$C51,11+3*MIN(AS$3,$D$2-1)))))</f>
        <v/>
      </c>
      <c r="AT51" s="121">
        <f>IF(OR($C51="",$B$2="",$D$2=0),0,IF(AT$3&lt;0,0,N(INDEX('CURVA PREVISION'!$A$1:$KZ$3000,$C51,11+3*MIN(AT$3,$D$2-1)))))</f>
        <v/>
      </c>
      <c r="AU51" s="121">
        <f>IF(OR($C51="",$B$2="",$D$2=0),0,IF(AU$3&lt;0,0,N(INDEX('CURVA PREVISION'!$A$1:$KZ$3000,$C51,11+3*MIN(AU$3,$D$2-1)))))</f>
        <v/>
      </c>
      <c r="AV51" s="121">
        <f>IF(OR($C51="",$B$2="",$D$2=0),0,IF(AV$3&lt;0,0,N(INDEX('CURVA PREVISION'!$A$1:$KZ$3000,$C51,11+3*MIN(AV$3,$D$2-1)))))</f>
        <v/>
      </c>
      <c r="AW51" s="121">
        <f>IF(OR($C51="",$B$2="",$D$2=0),0,IF(AW$3&lt;0,0,N(INDEX('CURVA PREVISION'!$A$1:$KZ$3000,$C51,11+3*MIN(AW$3,$D$2-1)))))</f>
        <v/>
      </c>
      <c r="AX51" s="121">
        <f>IF(OR($C51="",$B$2="",$D$2=0),0,IF(AX$3&lt;0,0,N(INDEX('CURVA PREVISION'!$A$1:$KZ$3000,$C51,11+3*MIN(AX$3,$D$2-1)))))</f>
        <v/>
      </c>
      <c r="AY51" s="121">
        <f>IF(OR($C51="",$B$2="",$D$2=0),0,IF(AY$3&lt;0,0,N(INDEX('CURVA PREVISION'!$A$1:$KZ$3000,$C51,11+3*MIN(AY$3,$D$2-1)))))</f>
        <v/>
      </c>
      <c r="AZ51" s="121">
        <f>IF(OR($C51="",$B$2="",$D$2=0),0,IF(AZ$3&lt;0,0,N(INDEX('CURVA PREVISION'!$A$1:$KZ$3000,$C51,11+3*MIN(AZ$3,$D$2-1)))))</f>
        <v/>
      </c>
      <c r="BA51" s="121">
        <f>IF(OR($C51="",$B$2="",$D$2=0),0,IF(BA$3&lt;0,0,N(INDEX('CURVA PREVISION'!$A$1:$KZ$3000,$C51,11+3*MIN(BA$3,$D$2-1)))))</f>
        <v/>
      </c>
      <c r="BB51" s="121">
        <f>IF(OR($C51="",$B$2="",$D$2=0),0,IF(BB$3&lt;0,0,N(INDEX('CURVA PREVISION'!$A$1:$KZ$3000,$C51,11+3*MIN(BB$3,$D$2-1)))))</f>
        <v/>
      </c>
      <c r="BC51" s="121">
        <f>IF(OR($C51="",$B$2="",$D$2=0),0,IF(BC$3&lt;0,0,N(INDEX('CURVA PREVISION'!$A$1:$KZ$3000,$C51,11+3*MIN(BC$3,$D$2-1)))))</f>
        <v/>
      </c>
      <c r="BD51" s="121">
        <f>IF(OR($C51="",$B$2="",$D$2=0),0,IF(BD$3&lt;0,0,N(INDEX('CURVA PREVISION'!$A$1:$KZ$3000,$C51,11+3*MIN(BD$3,$D$2-1)))))</f>
        <v/>
      </c>
      <c r="BE51" s="121">
        <f>IF(OR($C51="",$B$2="",$D$2=0),0,IF(BE$3&lt;0,0,N(INDEX('CURVA PREVISION'!$A$1:$KZ$3000,$C51,11+3*MIN(BE$3,$D$2-1)))))</f>
        <v/>
      </c>
      <c r="BF51" s="121">
        <f>IF(OR($C51="",$B$2="",$D$2=0),0,IF(BF$3&lt;0,0,N(INDEX('CURVA PREVISION'!$A$1:$KZ$3000,$C51,11+3*MIN(BF$3,$D$2-1)))))</f>
        <v/>
      </c>
      <c r="BG51" s="121">
        <f>IF(OR($C51="",$B$2="",$D$2=0),0,IF(BG$3&lt;0,0,N(INDEX('CURVA PREVISION'!$A$1:$KZ$3000,$C51,11+3*MIN(BG$3,$D$2-1)))))</f>
        <v/>
      </c>
      <c r="BH51" s="121">
        <f>IF(OR($C51="",$B$2="",$D$2=0),0,IF(BH$3&lt;0,0,N(INDEX('CURVA PREVISION'!$A$1:$KZ$3000,$C51,11+3*MIN(BH$3,$D$2-1)))))</f>
        <v/>
      </c>
      <c r="BI51" s="121">
        <f>IF(OR($C51="",$B$2="",$D$2=0),0,IF(BI$3&lt;0,0,N(INDEX('CURVA PREVISION'!$A$1:$KZ$3000,$C51,11+3*MIN(BI$3,$D$2-1)))))</f>
        <v/>
      </c>
      <c r="BJ51" s="121">
        <f>IF(OR($C51="",$B$2="",$D$2=0),0,IF(BJ$3&lt;0,0,N(INDEX('CURVA PREVISION'!$A$1:$KZ$3000,$C51,11+3*MIN(BJ$3,$D$2-1)))))</f>
        <v/>
      </c>
      <c r="BK51" s="121">
        <f>IF(OR($C51="",$B$2="",$D$2=0),0,IF(BK$3&lt;0,0,N(INDEX('CURVA PREVISION'!$A$1:$KZ$3000,$C51,11+3*MIN(BK$3,$D$2-1)))))</f>
        <v/>
      </c>
      <c r="BL51" s="121">
        <f>IF(OR($C51="",$B$2="",$D$2=0),0,IF(BL$3&lt;0,0,N(INDEX('CURVA PREVISION'!$A$1:$KZ$3000,$C51,11+3*MIN(BL$3,$D$2-1)))))</f>
        <v/>
      </c>
      <c r="BM51" s="121">
        <f>IF(OR($C51="",$B$2="",$D$2=0),0,IF(BM$3&lt;0,0,N(INDEX('CURVA PREVISION'!$A$1:$KZ$3000,$C51,11+3*MIN(BM$3,$D$2-1)))))</f>
        <v/>
      </c>
      <c r="BN51" s="121">
        <f>IF(OR($C51="",$B$2="",$D$2=0),0,IF(BN$3&lt;0,0,N(INDEX('CURVA PREVISION'!$A$1:$KZ$3000,$C51,11+3*MIN(BN$3,$D$2-1)))))</f>
        <v/>
      </c>
      <c r="BO51" s="121">
        <f>IF(OR($C51="",$B$2="",$D$2=0),0,IF(BO$3&lt;0,0,N(INDEX('CURVA PREVISION'!$A$1:$KZ$3000,$C51,11+3*MIN(BO$3,$D$2-1)))))</f>
        <v/>
      </c>
      <c r="BP51" s="121">
        <f>IF(OR($C51="",$B$2="",$D$2=0),0,IF(BP$3&lt;0,0,N(INDEX('CURVA PREVISION'!$A$1:$KZ$3000,$C51,11+3*MIN(BP$3,$D$2-1)))))</f>
        <v/>
      </c>
      <c r="BQ51" s="121">
        <f>IF(OR($C51="",$B$2="",$D$2=0),0,IF(BQ$3&lt;0,0,N(INDEX('CURVA PREVISION'!$A$1:$KZ$3000,$C51,11+3*MIN(BQ$3,$D$2-1)))))</f>
        <v/>
      </c>
      <c r="BR51" s="121">
        <f>IF(OR($C51="",$B$2="",$D$2=0),0,IF(BR$3&lt;0,0,N(INDEX('CURVA PREVISION'!$A$1:$KZ$3000,$C51,11+3*MIN(BR$3,$D$2-1)))))</f>
        <v/>
      </c>
      <c r="BS51" s="121">
        <f>IF(OR($C51="",$B$2="",$D$2=0),0,IF(BS$3&lt;0,0,N(INDEX('CURVA PREVISION'!$A$1:$KZ$3000,$C51,11+3*MIN(BS$3,$D$2-1)))))</f>
        <v/>
      </c>
      <c r="BT51" s="121">
        <f>IF(OR($C51="",$B$2="",$D$2=0),0,IF(BT$3&lt;0,0,N(INDEX('CURVA PREVISION'!$A$1:$KZ$3000,$C51,11+3*MIN(BT$3,$D$2-1)))))</f>
        <v/>
      </c>
      <c r="BU51" s="121">
        <f>IF(OR($C51="",$B$2="",$D$2=0),0,IF(BU$3&lt;0,0,N(INDEX('CURVA PREVISION'!$A$1:$KZ$3000,$C51,11+3*MIN(BU$3,$D$2-1)))))</f>
        <v/>
      </c>
      <c r="BV51" s="121">
        <f>IF(OR($C51="",$B$2="",$D$2=0),0,IF(BV$3&lt;0,0,N(INDEX('CURVA PREVISION'!$A$1:$KZ$3000,$C51,11+3*MIN(BV$3,$D$2-1)))))</f>
        <v/>
      </c>
      <c r="BW51" s="121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7">
        <f>C10</f>
        <v/>
      </c>
      <c r="D52" s="121">
        <f>IF(OR($C52="",$B$2="",$D$2=0),0,IF(D$3&lt;0,0,N(INDEX('CURVA PREVISION'!$A$1:$KZ$3000,$C52,11+3*MIN(D$3,$D$2-1)))))</f>
        <v/>
      </c>
      <c r="E52" s="121">
        <f>IF(OR($C52="",$B$2="",$D$2=0),0,IF(E$3&lt;0,0,N(INDEX('CURVA PREVISION'!$A$1:$KZ$3000,$C52,11+3*MIN(E$3,$D$2-1)))))</f>
        <v/>
      </c>
      <c r="F52" s="121">
        <f>IF(OR($C52="",$B$2="",$D$2=0),0,IF(F$3&lt;0,0,N(INDEX('CURVA PREVISION'!$A$1:$KZ$3000,$C52,11+3*MIN(F$3,$D$2-1)))))</f>
        <v/>
      </c>
      <c r="G52" s="121">
        <f>IF(OR($C52="",$B$2="",$D$2=0),0,IF(G$3&lt;0,0,N(INDEX('CURVA PREVISION'!$A$1:$KZ$3000,$C52,11+3*MIN(G$3,$D$2-1)))))</f>
        <v/>
      </c>
      <c r="H52" s="121">
        <f>IF(OR($C52="",$B$2="",$D$2=0),0,IF(H$3&lt;0,0,N(INDEX('CURVA PREVISION'!$A$1:$KZ$3000,$C52,11+3*MIN(H$3,$D$2-1)))))</f>
        <v/>
      </c>
      <c r="I52" s="121">
        <f>IF(OR($C52="",$B$2="",$D$2=0),0,IF(I$3&lt;0,0,N(INDEX('CURVA PREVISION'!$A$1:$KZ$3000,$C52,11+3*MIN(I$3,$D$2-1)))))</f>
        <v/>
      </c>
      <c r="J52" s="121">
        <f>IF(OR($C52="",$B$2="",$D$2=0),0,IF(J$3&lt;0,0,N(INDEX('CURVA PREVISION'!$A$1:$KZ$3000,$C52,11+3*MIN(J$3,$D$2-1)))))</f>
        <v/>
      </c>
      <c r="K52" s="121">
        <f>IF(OR($C52="",$B$2="",$D$2=0),0,IF(K$3&lt;0,0,N(INDEX('CURVA PREVISION'!$A$1:$KZ$3000,$C52,11+3*MIN(K$3,$D$2-1)))))</f>
        <v/>
      </c>
      <c r="L52" s="121">
        <f>IF(OR($C52="",$B$2="",$D$2=0),0,IF(L$3&lt;0,0,N(INDEX('CURVA PREVISION'!$A$1:$KZ$3000,$C52,11+3*MIN(L$3,$D$2-1)))))</f>
        <v/>
      </c>
      <c r="M52" s="121">
        <f>IF(OR($C52="",$B$2="",$D$2=0),0,IF(M$3&lt;0,0,N(INDEX('CURVA PREVISION'!$A$1:$KZ$3000,$C52,11+3*MIN(M$3,$D$2-1)))))</f>
        <v/>
      </c>
      <c r="N52" s="121">
        <f>IF(OR($C52="",$B$2="",$D$2=0),0,IF(N$3&lt;0,0,N(INDEX('CURVA PREVISION'!$A$1:$KZ$3000,$C52,11+3*MIN(N$3,$D$2-1)))))</f>
        <v/>
      </c>
      <c r="O52" s="121">
        <f>IF(OR($C52="",$B$2="",$D$2=0),0,IF(O$3&lt;0,0,N(INDEX('CURVA PREVISION'!$A$1:$KZ$3000,$C52,11+3*MIN(O$3,$D$2-1)))))</f>
        <v/>
      </c>
      <c r="P52" s="121">
        <f>IF(OR($C52="",$B$2="",$D$2=0),0,IF(P$3&lt;0,0,N(INDEX('CURVA PREVISION'!$A$1:$KZ$3000,$C52,11+3*MIN(P$3,$D$2-1)))))</f>
        <v/>
      </c>
      <c r="Q52" s="121">
        <f>IF(OR($C52="",$B$2="",$D$2=0),0,IF(Q$3&lt;0,0,N(INDEX('CURVA PREVISION'!$A$1:$KZ$3000,$C52,11+3*MIN(Q$3,$D$2-1)))))</f>
        <v/>
      </c>
      <c r="R52" s="121">
        <f>IF(OR($C52="",$B$2="",$D$2=0),0,IF(R$3&lt;0,0,N(INDEX('CURVA PREVISION'!$A$1:$KZ$3000,$C52,11+3*MIN(R$3,$D$2-1)))))</f>
        <v/>
      </c>
      <c r="S52" s="121">
        <f>IF(OR($C52="",$B$2="",$D$2=0),0,IF(S$3&lt;0,0,N(INDEX('CURVA PREVISION'!$A$1:$KZ$3000,$C52,11+3*MIN(S$3,$D$2-1)))))</f>
        <v/>
      </c>
      <c r="T52" s="121">
        <f>IF(OR($C52="",$B$2="",$D$2=0),0,IF(T$3&lt;0,0,N(INDEX('CURVA PREVISION'!$A$1:$KZ$3000,$C52,11+3*MIN(T$3,$D$2-1)))))</f>
        <v/>
      </c>
      <c r="U52" s="121">
        <f>IF(OR($C52="",$B$2="",$D$2=0),0,IF(U$3&lt;0,0,N(INDEX('CURVA PREVISION'!$A$1:$KZ$3000,$C52,11+3*MIN(U$3,$D$2-1)))))</f>
        <v/>
      </c>
      <c r="V52" s="121">
        <f>IF(OR($C52="",$B$2="",$D$2=0),0,IF(V$3&lt;0,0,N(INDEX('CURVA PREVISION'!$A$1:$KZ$3000,$C52,11+3*MIN(V$3,$D$2-1)))))</f>
        <v/>
      </c>
      <c r="W52" s="121">
        <f>IF(OR($C52="",$B$2="",$D$2=0),0,IF(W$3&lt;0,0,N(INDEX('CURVA PREVISION'!$A$1:$KZ$3000,$C52,11+3*MIN(W$3,$D$2-1)))))</f>
        <v/>
      </c>
      <c r="X52" s="121">
        <f>IF(OR($C52="",$B$2="",$D$2=0),0,IF(X$3&lt;0,0,N(INDEX('CURVA PREVISION'!$A$1:$KZ$3000,$C52,11+3*MIN(X$3,$D$2-1)))))</f>
        <v/>
      </c>
      <c r="Y52" s="121">
        <f>IF(OR($C52="",$B$2="",$D$2=0),0,IF(Y$3&lt;0,0,N(INDEX('CURVA PREVISION'!$A$1:$KZ$3000,$C52,11+3*MIN(Y$3,$D$2-1)))))</f>
        <v/>
      </c>
      <c r="Z52" s="121">
        <f>IF(OR($C52="",$B$2="",$D$2=0),0,IF(Z$3&lt;0,0,N(INDEX('CURVA PREVISION'!$A$1:$KZ$3000,$C52,11+3*MIN(Z$3,$D$2-1)))))</f>
        <v/>
      </c>
      <c r="AA52" s="121">
        <f>IF(OR($C52="",$B$2="",$D$2=0),0,IF(AA$3&lt;0,0,N(INDEX('CURVA PREVISION'!$A$1:$KZ$3000,$C52,11+3*MIN(AA$3,$D$2-1)))))</f>
        <v/>
      </c>
      <c r="AB52" s="121">
        <f>IF(OR($C52="",$B$2="",$D$2=0),0,IF(AB$3&lt;0,0,N(INDEX('CURVA PREVISION'!$A$1:$KZ$3000,$C52,11+3*MIN(AB$3,$D$2-1)))))</f>
        <v/>
      </c>
      <c r="AC52" s="121">
        <f>IF(OR($C52="",$B$2="",$D$2=0),0,IF(AC$3&lt;0,0,N(INDEX('CURVA PREVISION'!$A$1:$KZ$3000,$C52,11+3*MIN(AC$3,$D$2-1)))))</f>
        <v/>
      </c>
      <c r="AD52" s="121">
        <f>IF(OR($C52="",$B$2="",$D$2=0),0,IF(AD$3&lt;0,0,N(INDEX('CURVA PREVISION'!$A$1:$KZ$3000,$C52,11+3*MIN(AD$3,$D$2-1)))))</f>
        <v/>
      </c>
      <c r="AE52" s="121">
        <f>IF(OR($C52="",$B$2="",$D$2=0),0,IF(AE$3&lt;0,0,N(INDEX('CURVA PREVISION'!$A$1:$KZ$3000,$C52,11+3*MIN(AE$3,$D$2-1)))))</f>
        <v/>
      </c>
      <c r="AF52" s="121">
        <f>IF(OR($C52="",$B$2="",$D$2=0),0,IF(AF$3&lt;0,0,N(INDEX('CURVA PREVISION'!$A$1:$KZ$3000,$C52,11+3*MIN(AF$3,$D$2-1)))))</f>
        <v/>
      </c>
      <c r="AG52" s="121">
        <f>IF(OR($C52="",$B$2="",$D$2=0),0,IF(AG$3&lt;0,0,N(INDEX('CURVA PREVISION'!$A$1:$KZ$3000,$C52,11+3*MIN(AG$3,$D$2-1)))))</f>
        <v/>
      </c>
      <c r="AH52" s="121">
        <f>IF(OR($C52="",$B$2="",$D$2=0),0,IF(AH$3&lt;0,0,N(INDEX('CURVA PREVISION'!$A$1:$KZ$3000,$C52,11+3*MIN(AH$3,$D$2-1)))))</f>
        <v/>
      </c>
      <c r="AI52" s="121">
        <f>IF(OR($C52="",$B$2="",$D$2=0),0,IF(AI$3&lt;0,0,N(INDEX('CURVA PREVISION'!$A$1:$KZ$3000,$C52,11+3*MIN(AI$3,$D$2-1)))))</f>
        <v/>
      </c>
      <c r="AJ52" s="121">
        <f>IF(OR($C52="",$B$2="",$D$2=0),0,IF(AJ$3&lt;0,0,N(INDEX('CURVA PREVISION'!$A$1:$KZ$3000,$C52,11+3*MIN(AJ$3,$D$2-1)))))</f>
        <v/>
      </c>
      <c r="AK52" s="121">
        <f>IF(OR($C52="",$B$2="",$D$2=0),0,IF(AK$3&lt;0,0,N(INDEX('CURVA PREVISION'!$A$1:$KZ$3000,$C52,11+3*MIN(AK$3,$D$2-1)))))</f>
        <v/>
      </c>
      <c r="AL52" s="121">
        <f>IF(OR($C52="",$B$2="",$D$2=0),0,IF(AL$3&lt;0,0,N(INDEX('CURVA PREVISION'!$A$1:$KZ$3000,$C52,11+3*MIN(AL$3,$D$2-1)))))</f>
        <v/>
      </c>
      <c r="AM52" s="121">
        <f>IF(OR($C52="",$B$2="",$D$2=0),0,IF(AM$3&lt;0,0,N(INDEX('CURVA PREVISION'!$A$1:$KZ$3000,$C52,11+3*MIN(AM$3,$D$2-1)))))</f>
        <v/>
      </c>
      <c r="AN52" s="121">
        <f>IF(OR($C52="",$B$2="",$D$2=0),0,IF(AN$3&lt;0,0,N(INDEX('CURVA PREVISION'!$A$1:$KZ$3000,$C52,11+3*MIN(AN$3,$D$2-1)))))</f>
        <v/>
      </c>
      <c r="AO52" s="121">
        <f>IF(OR($C52="",$B$2="",$D$2=0),0,IF(AO$3&lt;0,0,N(INDEX('CURVA PREVISION'!$A$1:$KZ$3000,$C52,11+3*MIN(AO$3,$D$2-1)))))</f>
        <v/>
      </c>
      <c r="AP52" s="121">
        <f>IF(OR($C52="",$B$2="",$D$2=0),0,IF(AP$3&lt;0,0,N(INDEX('CURVA PREVISION'!$A$1:$KZ$3000,$C52,11+3*MIN(AP$3,$D$2-1)))))</f>
        <v/>
      </c>
      <c r="AQ52" s="121">
        <f>IF(OR($C52="",$B$2="",$D$2=0),0,IF(AQ$3&lt;0,0,N(INDEX('CURVA PREVISION'!$A$1:$KZ$3000,$C52,11+3*MIN(AQ$3,$D$2-1)))))</f>
        <v/>
      </c>
      <c r="AR52" s="121">
        <f>IF(OR($C52="",$B$2="",$D$2=0),0,IF(AR$3&lt;0,0,N(INDEX('CURVA PREVISION'!$A$1:$KZ$3000,$C52,11+3*MIN(AR$3,$D$2-1)))))</f>
        <v/>
      </c>
      <c r="AS52" s="121">
        <f>IF(OR($C52="",$B$2="",$D$2=0),0,IF(AS$3&lt;0,0,N(INDEX('CURVA PREVISION'!$A$1:$KZ$3000,$C52,11+3*MIN(AS$3,$D$2-1)))))</f>
        <v/>
      </c>
      <c r="AT52" s="121">
        <f>IF(OR($C52="",$B$2="",$D$2=0),0,IF(AT$3&lt;0,0,N(INDEX('CURVA PREVISION'!$A$1:$KZ$3000,$C52,11+3*MIN(AT$3,$D$2-1)))))</f>
        <v/>
      </c>
      <c r="AU52" s="121">
        <f>IF(OR($C52="",$B$2="",$D$2=0),0,IF(AU$3&lt;0,0,N(INDEX('CURVA PREVISION'!$A$1:$KZ$3000,$C52,11+3*MIN(AU$3,$D$2-1)))))</f>
        <v/>
      </c>
      <c r="AV52" s="121">
        <f>IF(OR($C52="",$B$2="",$D$2=0),0,IF(AV$3&lt;0,0,N(INDEX('CURVA PREVISION'!$A$1:$KZ$3000,$C52,11+3*MIN(AV$3,$D$2-1)))))</f>
        <v/>
      </c>
      <c r="AW52" s="121">
        <f>IF(OR($C52="",$B$2="",$D$2=0),0,IF(AW$3&lt;0,0,N(INDEX('CURVA PREVISION'!$A$1:$KZ$3000,$C52,11+3*MIN(AW$3,$D$2-1)))))</f>
        <v/>
      </c>
      <c r="AX52" s="121">
        <f>IF(OR($C52="",$B$2="",$D$2=0),0,IF(AX$3&lt;0,0,N(INDEX('CURVA PREVISION'!$A$1:$KZ$3000,$C52,11+3*MIN(AX$3,$D$2-1)))))</f>
        <v/>
      </c>
      <c r="AY52" s="121">
        <f>IF(OR($C52="",$B$2="",$D$2=0),0,IF(AY$3&lt;0,0,N(INDEX('CURVA PREVISION'!$A$1:$KZ$3000,$C52,11+3*MIN(AY$3,$D$2-1)))))</f>
        <v/>
      </c>
      <c r="AZ52" s="121">
        <f>IF(OR($C52="",$B$2="",$D$2=0),0,IF(AZ$3&lt;0,0,N(INDEX('CURVA PREVISION'!$A$1:$KZ$3000,$C52,11+3*MIN(AZ$3,$D$2-1)))))</f>
        <v/>
      </c>
      <c r="BA52" s="121">
        <f>IF(OR($C52="",$B$2="",$D$2=0),0,IF(BA$3&lt;0,0,N(INDEX('CURVA PREVISION'!$A$1:$KZ$3000,$C52,11+3*MIN(BA$3,$D$2-1)))))</f>
        <v/>
      </c>
      <c r="BB52" s="121">
        <f>IF(OR($C52="",$B$2="",$D$2=0),0,IF(BB$3&lt;0,0,N(INDEX('CURVA PREVISION'!$A$1:$KZ$3000,$C52,11+3*MIN(BB$3,$D$2-1)))))</f>
        <v/>
      </c>
      <c r="BC52" s="121">
        <f>IF(OR($C52="",$B$2="",$D$2=0),0,IF(BC$3&lt;0,0,N(INDEX('CURVA PREVISION'!$A$1:$KZ$3000,$C52,11+3*MIN(BC$3,$D$2-1)))))</f>
        <v/>
      </c>
      <c r="BD52" s="121">
        <f>IF(OR($C52="",$B$2="",$D$2=0),0,IF(BD$3&lt;0,0,N(INDEX('CURVA PREVISION'!$A$1:$KZ$3000,$C52,11+3*MIN(BD$3,$D$2-1)))))</f>
        <v/>
      </c>
      <c r="BE52" s="121">
        <f>IF(OR($C52="",$B$2="",$D$2=0),0,IF(BE$3&lt;0,0,N(INDEX('CURVA PREVISION'!$A$1:$KZ$3000,$C52,11+3*MIN(BE$3,$D$2-1)))))</f>
        <v/>
      </c>
      <c r="BF52" s="121">
        <f>IF(OR($C52="",$B$2="",$D$2=0),0,IF(BF$3&lt;0,0,N(INDEX('CURVA PREVISION'!$A$1:$KZ$3000,$C52,11+3*MIN(BF$3,$D$2-1)))))</f>
        <v/>
      </c>
      <c r="BG52" s="121">
        <f>IF(OR($C52="",$B$2="",$D$2=0),0,IF(BG$3&lt;0,0,N(INDEX('CURVA PREVISION'!$A$1:$KZ$3000,$C52,11+3*MIN(BG$3,$D$2-1)))))</f>
        <v/>
      </c>
      <c r="BH52" s="121">
        <f>IF(OR($C52="",$B$2="",$D$2=0),0,IF(BH$3&lt;0,0,N(INDEX('CURVA PREVISION'!$A$1:$KZ$3000,$C52,11+3*MIN(BH$3,$D$2-1)))))</f>
        <v/>
      </c>
      <c r="BI52" s="121">
        <f>IF(OR($C52="",$B$2="",$D$2=0),0,IF(BI$3&lt;0,0,N(INDEX('CURVA PREVISION'!$A$1:$KZ$3000,$C52,11+3*MIN(BI$3,$D$2-1)))))</f>
        <v/>
      </c>
      <c r="BJ52" s="121">
        <f>IF(OR($C52="",$B$2="",$D$2=0),0,IF(BJ$3&lt;0,0,N(INDEX('CURVA PREVISION'!$A$1:$KZ$3000,$C52,11+3*MIN(BJ$3,$D$2-1)))))</f>
        <v/>
      </c>
      <c r="BK52" s="121">
        <f>IF(OR($C52="",$B$2="",$D$2=0),0,IF(BK$3&lt;0,0,N(INDEX('CURVA PREVISION'!$A$1:$KZ$3000,$C52,11+3*MIN(BK$3,$D$2-1)))))</f>
        <v/>
      </c>
      <c r="BL52" s="121">
        <f>IF(OR($C52="",$B$2="",$D$2=0),0,IF(BL$3&lt;0,0,N(INDEX('CURVA PREVISION'!$A$1:$KZ$3000,$C52,11+3*MIN(BL$3,$D$2-1)))))</f>
        <v/>
      </c>
      <c r="BM52" s="121">
        <f>IF(OR($C52="",$B$2="",$D$2=0),0,IF(BM$3&lt;0,0,N(INDEX('CURVA PREVISION'!$A$1:$KZ$3000,$C52,11+3*MIN(BM$3,$D$2-1)))))</f>
        <v/>
      </c>
      <c r="BN52" s="121">
        <f>IF(OR($C52="",$B$2="",$D$2=0),0,IF(BN$3&lt;0,0,N(INDEX('CURVA PREVISION'!$A$1:$KZ$3000,$C52,11+3*MIN(BN$3,$D$2-1)))))</f>
        <v/>
      </c>
      <c r="BO52" s="121">
        <f>IF(OR($C52="",$B$2="",$D$2=0),0,IF(BO$3&lt;0,0,N(INDEX('CURVA PREVISION'!$A$1:$KZ$3000,$C52,11+3*MIN(BO$3,$D$2-1)))))</f>
        <v/>
      </c>
      <c r="BP52" s="121">
        <f>IF(OR($C52="",$B$2="",$D$2=0),0,IF(BP$3&lt;0,0,N(INDEX('CURVA PREVISION'!$A$1:$KZ$3000,$C52,11+3*MIN(BP$3,$D$2-1)))))</f>
        <v/>
      </c>
      <c r="BQ52" s="121">
        <f>IF(OR($C52="",$B$2="",$D$2=0),0,IF(BQ$3&lt;0,0,N(INDEX('CURVA PREVISION'!$A$1:$KZ$3000,$C52,11+3*MIN(BQ$3,$D$2-1)))))</f>
        <v/>
      </c>
      <c r="BR52" s="121">
        <f>IF(OR($C52="",$B$2="",$D$2=0),0,IF(BR$3&lt;0,0,N(INDEX('CURVA PREVISION'!$A$1:$KZ$3000,$C52,11+3*MIN(BR$3,$D$2-1)))))</f>
        <v/>
      </c>
      <c r="BS52" s="121">
        <f>IF(OR($C52="",$B$2="",$D$2=0),0,IF(BS$3&lt;0,0,N(INDEX('CURVA PREVISION'!$A$1:$KZ$3000,$C52,11+3*MIN(BS$3,$D$2-1)))))</f>
        <v/>
      </c>
      <c r="BT52" s="121">
        <f>IF(OR($C52="",$B$2="",$D$2=0),0,IF(BT$3&lt;0,0,N(INDEX('CURVA PREVISION'!$A$1:$KZ$3000,$C52,11+3*MIN(BT$3,$D$2-1)))))</f>
        <v/>
      </c>
      <c r="BU52" s="121">
        <f>IF(OR($C52="",$B$2="",$D$2=0),0,IF(BU$3&lt;0,0,N(INDEX('CURVA PREVISION'!$A$1:$KZ$3000,$C52,11+3*MIN(BU$3,$D$2-1)))))</f>
        <v/>
      </c>
      <c r="BV52" s="121">
        <f>IF(OR($C52="",$B$2="",$D$2=0),0,IF(BV$3&lt;0,0,N(INDEX('CURVA PREVISION'!$A$1:$KZ$3000,$C52,11+3*MIN(BV$3,$D$2-1)))))</f>
        <v/>
      </c>
      <c r="BW52" s="121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7">
        <f>C11</f>
        <v/>
      </c>
      <c r="D53" s="121">
        <f>IF(OR($C53="",$B$2="",$D$2=0),0,IF(D$3&lt;0,0,N(INDEX('CURVA PREVISION'!$A$1:$KZ$3000,$C53,11+3*MIN(D$3,$D$2-1)))))</f>
        <v/>
      </c>
      <c r="E53" s="121">
        <f>IF(OR($C53="",$B$2="",$D$2=0),0,IF(E$3&lt;0,0,N(INDEX('CURVA PREVISION'!$A$1:$KZ$3000,$C53,11+3*MIN(E$3,$D$2-1)))))</f>
        <v/>
      </c>
      <c r="F53" s="121">
        <f>IF(OR($C53="",$B$2="",$D$2=0),0,IF(F$3&lt;0,0,N(INDEX('CURVA PREVISION'!$A$1:$KZ$3000,$C53,11+3*MIN(F$3,$D$2-1)))))</f>
        <v/>
      </c>
      <c r="G53" s="121">
        <f>IF(OR($C53="",$B$2="",$D$2=0),0,IF(G$3&lt;0,0,N(INDEX('CURVA PREVISION'!$A$1:$KZ$3000,$C53,11+3*MIN(G$3,$D$2-1)))))</f>
        <v/>
      </c>
      <c r="H53" s="121">
        <f>IF(OR($C53="",$B$2="",$D$2=0),0,IF(H$3&lt;0,0,N(INDEX('CURVA PREVISION'!$A$1:$KZ$3000,$C53,11+3*MIN(H$3,$D$2-1)))))</f>
        <v/>
      </c>
      <c r="I53" s="121">
        <f>IF(OR($C53="",$B$2="",$D$2=0),0,IF(I$3&lt;0,0,N(INDEX('CURVA PREVISION'!$A$1:$KZ$3000,$C53,11+3*MIN(I$3,$D$2-1)))))</f>
        <v/>
      </c>
      <c r="J53" s="121">
        <f>IF(OR($C53="",$B$2="",$D$2=0),0,IF(J$3&lt;0,0,N(INDEX('CURVA PREVISION'!$A$1:$KZ$3000,$C53,11+3*MIN(J$3,$D$2-1)))))</f>
        <v/>
      </c>
      <c r="K53" s="121">
        <f>IF(OR($C53="",$B$2="",$D$2=0),0,IF(K$3&lt;0,0,N(INDEX('CURVA PREVISION'!$A$1:$KZ$3000,$C53,11+3*MIN(K$3,$D$2-1)))))</f>
        <v/>
      </c>
      <c r="L53" s="121">
        <f>IF(OR($C53="",$B$2="",$D$2=0),0,IF(L$3&lt;0,0,N(INDEX('CURVA PREVISION'!$A$1:$KZ$3000,$C53,11+3*MIN(L$3,$D$2-1)))))</f>
        <v/>
      </c>
      <c r="M53" s="121">
        <f>IF(OR($C53="",$B$2="",$D$2=0),0,IF(M$3&lt;0,0,N(INDEX('CURVA PREVISION'!$A$1:$KZ$3000,$C53,11+3*MIN(M$3,$D$2-1)))))</f>
        <v/>
      </c>
      <c r="N53" s="121">
        <f>IF(OR($C53="",$B$2="",$D$2=0),0,IF(N$3&lt;0,0,N(INDEX('CURVA PREVISION'!$A$1:$KZ$3000,$C53,11+3*MIN(N$3,$D$2-1)))))</f>
        <v/>
      </c>
      <c r="O53" s="121">
        <f>IF(OR($C53="",$B$2="",$D$2=0),0,IF(O$3&lt;0,0,N(INDEX('CURVA PREVISION'!$A$1:$KZ$3000,$C53,11+3*MIN(O$3,$D$2-1)))))</f>
        <v/>
      </c>
      <c r="P53" s="121">
        <f>IF(OR($C53="",$B$2="",$D$2=0),0,IF(P$3&lt;0,0,N(INDEX('CURVA PREVISION'!$A$1:$KZ$3000,$C53,11+3*MIN(P$3,$D$2-1)))))</f>
        <v/>
      </c>
      <c r="Q53" s="121">
        <f>IF(OR($C53="",$B$2="",$D$2=0),0,IF(Q$3&lt;0,0,N(INDEX('CURVA PREVISION'!$A$1:$KZ$3000,$C53,11+3*MIN(Q$3,$D$2-1)))))</f>
        <v/>
      </c>
      <c r="R53" s="121">
        <f>IF(OR($C53="",$B$2="",$D$2=0),0,IF(R$3&lt;0,0,N(INDEX('CURVA PREVISION'!$A$1:$KZ$3000,$C53,11+3*MIN(R$3,$D$2-1)))))</f>
        <v/>
      </c>
      <c r="S53" s="121">
        <f>IF(OR($C53="",$B$2="",$D$2=0),0,IF(S$3&lt;0,0,N(INDEX('CURVA PREVISION'!$A$1:$KZ$3000,$C53,11+3*MIN(S$3,$D$2-1)))))</f>
        <v/>
      </c>
      <c r="T53" s="121">
        <f>IF(OR($C53="",$B$2="",$D$2=0),0,IF(T$3&lt;0,0,N(INDEX('CURVA PREVISION'!$A$1:$KZ$3000,$C53,11+3*MIN(T$3,$D$2-1)))))</f>
        <v/>
      </c>
      <c r="U53" s="121">
        <f>IF(OR($C53="",$B$2="",$D$2=0),0,IF(U$3&lt;0,0,N(INDEX('CURVA PREVISION'!$A$1:$KZ$3000,$C53,11+3*MIN(U$3,$D$2-1)))))</f>
        <v/>
      </c>
      <c r="V53" s="121">
        <f>IF(OR($C53="",$B$2="",$D$2=0),0,IF(V$3&lt;0,0,N(INDEX('CURVA PREVISION'!$A$1:$KZ$3000,$C53,11+3*MIN(V$3,$D$2-1)))))</f>
        <v/>
      </c>
      <c r="W53" s="121">
        <f>IF(OR($C53="",$B$2="",$D$2=0),0,IF(W$3&lt;0,0,N(INDEX('CURVA PREVISION'!$A$1:$KZ$3000,$C53,11+3*MIN(W$3,$D$2-1)))))</f>
        <v/>
      </c>
      <c r="X53" s="121">
        <f>IF(OR($C53="",$B$2="",$D$2=0),0,IF(X$3&lt;0,0,N(INDEX('CURVA PREVISION'!$A$1:$KZ$3000,$C53,11+3*MIN(X$3,$D$2-1)))))</f>
        <v/>
      </c>
      <c r="Y53" s="121">
        <f>IF(OR($C53="",$B$2="",$D$2=0),0,IF(Y$3&lt;0,0,N(INDEX('CURVA PREVISION'!$A$1:$KZ$3000,$C53,11+3*MIN(Y$3,$D$2-1)))))</f>
        <v/>
      </c>
      <c r="Z53" s="121">
        <f>IF(OR($C53="",$B$2="",$D$2=0),0,IF(Z$3&lt;0,0,N(INDEX('CURVA PREVISION'!$A$1:$KZ$3000,$C53,11+3*MIN(Z$3,$D$2-1)))))</f>
        <v/>
      </c>
      <c r="AA53" s="121">
        <f>IF(OR($C53="",$B$2="",$D$2=0),0,IF(AA$3&lt;0,0,N(INDEX('CURVA PREVISION'!$A$1:$KZ$3000,$C53,11+3*MIN(AA$3,$D$2-1)))))</f>
        <v/>
      </c>
      <c r="AB53" s="121">
        <f>IF(OR($C53="",$B$2="",$D$2=0),0,IF(AB$3&lt;0,0,N(INDEX('CURVA PREVISION'!$A$1:$KZ$3000,$C53,11+3*MIN(AB$3,$D$2-1)))))</f>
        <v/>
      </c>
      <c r="AC53" s="121">
        <f>IF(OR($C53="",$B$2="",$D$2=0),0,IF(AC$3&lt;0,0,N(INDEX('CURVA PREVISION'!$A$1:$KZ$3000,$C53,11+3*MIN(AC$3,$D$2-1)))))</f>
        <v/>
      </c>
      <c r="AD53" s="121">
        <f>IF(OR($C53="",$B$2="",$D$2=0),0,IF(AD$3&lt;0,0,N(INDEX('CURVA PREVISION'!$A$1:$KZ$3000,$C53,11+3*MIN(AD$3,$D$2-1)))))</f>
        <v/>
      </c>
      <c r="AE53" s="121">
        <f>IF(OR($C53="",$B$2="",$D$2=0),0,IF(AE$3&lt;0,0,N(INDEX('CURVA PREVISION'!$A$1:$KZ$3000,$C53,11+3*MIN(AE$3,$D$2-1)))))</f>
        <v/>
      </c>
      <c r="AF53" s="121">
        <f>IF(OR($C53="",$B$2="",$D$2=0),0,IF(AF$3&lt;0,0,N(INDEX('CURVA PREVISION'!$A$1:$KZ$3000,$C53,11+3*MIN(AF$3,$D$2-1)))))</f>
        <v/>
      </c>
      <c r="AG53" s="121">
        <f>IF(OR($C53="",$B$2="",$D$2=0),0,IF(AG$3&lt;0,0,N(INDEX('CURVA PREVISION'!$A$1:$KZ$3000,$C53,11+3*MIN(AG$3,$D$2-1)))))</f>
        <v/>
      </c>
      <c r="AH53" s="121">
        <f>IF(OR($C53="",$B$2="",$D$2=0),0,IF(AH$3&lt;0,0,N(INDEX('CURVA PREVISION'!$A$1:$KZ$3000,$C53,11+3*MIN(AH$3,$D$2-1)))))</f>
        <v/>
      </c>
      <c r="AI53" s="121">
        <f>IF(OR($C53="",$B$2="",$D$2=0),0,IF(AI$3&lt;0,0,N(INDEX('CURVA PREVISION'!$A$1:$KZ$3000,$C53,11+3*MIN(AI$3,$D$2-1)))))</f>
        <v/>
      </c>
      <c r="AJ53" s="121">
        <f>IF(OR($C53="",$B$2="",$D$2=0),0,IF(AJ$3&lt;0,0,N(INDEX('CURVA PREVISION'!$A$1:$KZ$3000,$C53,11+3*MIN(AJ$3,$D$2-1)))))</f>
        <v/>
      </c>
      <c r="AK53" s="121">
        <f>IF(OR($C53="",$B$2="",$D$2=0),0,IF(AK$3&lt;0,0,N(INDEX('CURVA PREVISION'!$A$1:$KZ$3000,$C53,11+3*MIN(AK$3,$D$2-1)))))</f>
        <v/>
      </c>
      <c r="AL53" s="121">
        <f>IF(OR($C53="",$B$2="",$D$2=0),0,IF(AL$3&lt;0,0,N(INDEX('CURVA PREVISION'!$A$1:$KZ$3000,$C53,11+3*MIN(AL$3,$D$2-1)))))</f>
        <v/>
      </c>
      <c r="AM53" s="121">
        <f>IF(OR($C53="",$B$2="",$D$2=0),0,IF(AM$3&lt;0,0,N(INDEX('CURVA PREVISION'!$A$1:$KZ$3000,$C53,11+3*MIN(AM$3,$D$2-1)))))</f>
        <v/>
      </c>
      <c r="AN53" s="121">
        <f>IF(OR($C53="",$B$2="",$D$2=0),0,IF(AN$3&lt;0,0,N(INDEX('CURVA PREVISION'!$A$1:$KZ$3000,$C53,11+3*MIN(AN$3,$D$2-1)))))</f>
        <v/>
      </c>
      <c r="AO53" s="121">
        <f>IF(OR($C53="",$B$2="",$D$2=0),0,IF(AO$3&lt;0,0,N(INDEX('CURVA PREVISION'!$A$1:$KZ$3000,$C53,11+3*MIN(AO$3,$D$2-1)))))</f>
        <v/>
      </c>
      <c r="AP53" s="121">
        <f>IF(OR($C53="",$B$2="",$D$2=0),0,IF(AP$3&lt;0,0,N(INDEX('CURVA PREVISION'!$A$1:$KZ$3000,$C53,11+3*MIN(AP$3,$D$2-1)))))</f>
        <v/>
      </c>
      <c r="AQ53" s="121">
        <f>IF(OR($C53="",$B$2="",$D$2=0),0,IF(AQ$3&lt;0,0,N(INDEX('CURVA PREVISION'!$A$1:$KZ$3000,$C53,11+3*MIN(AQ$3,$D$2-1)))))</f>
        <v/>
      </c>
      <c r="AR53" s="121">
        <f>IF(OR($C53="",$B$2="",$D$2=0),0,IF(AR$3&lt;0,0,N(INDEX('CURVA PREVISION'!$A$1:$KZ$3000,$C53,11+3*MIN(AR$3,$D$2-1)))))</f>
        <v/>
      </c>
      <c r="AS53" s="121">
        <f>IF(OR($C53="",$B$2="",$D$2=0),0,IF(AS$3&lt;0,0,N(INDEX('CURVA PREVISION'!$A$1:$KZ$3000,$C53,11+3*MIN(AS$3,$D$2-1)))))</f>
        <v/>
      </c>
      <c r="AT53" s="121">
        <f>IF(OR($C53="",$B$2="",$D$2=0),0,IF(AT$3&lt;0,0,N(INDEX('CURVA PREVISION'!$A$1:$KZ$3000,$C53,11+3*MIN(AT$3,$D$2-1)))))</f>
        <v/>
      </c>
      <c r="AU53" s="121">
        <f>IF(OR($C53="",$B$2="",$D$2=0),0,IF(AU$3&lt;0,0,N(INDEX('CURVA PREVISION'!$A$1:$KZ$3000,$C53,11+3*MIN(AU$3,$D$2-1)))))</f>
        <v/>
      </c>
      <c r="AV53" s="121">
        <f>IF(OR($C53="",$B$2="",$D$2=0),0,IF(AV$3&lt;0,0,N(INDEX('CURVA PREVISION'!$A$1:$KZ$3000,$C53,11+3*MIN(AV$3,$D$2-1)))))</f>
        <v/>
      </c>
      <c r="AW53" s="121">
        <f>IF(OR($C53="",$B$2="",$D$2=0),0,IF(AW$3&lt;0,0,N(INDEX('CURVA PREVISION'!$A$1:$KZ$3000,$C53,11+3*MIN(AW$3,$D$2-1)))))</f>
        <v/>
      </c>
      <c r="AX53" s="121">
        <f>IF(OR($C53="",$B$2="",$D$2=0),0,IF(AX$3&lt;0,0,N(INDEX('CURVA PREVISION'!$A$1:$KZ$3000,$C53,11+3*MIN(AX$3,$D$2-1)))))</f>
        <v/>
      </c>
      <c r="AY53" s="121">
        <f>IF(OR($C53="",$B$2="",$D$2=0),0,IF(AY$3&lt;0,0,N(INDEX('CURVA PREVISION'!$A$1:$KZ$3000,$C53,11+3*MIN(AY$3,$D$2-1)))))</f>
        <v/>
      </c>
      <c r="AZ53" s="121">
        <f>IF(OR($C53="",$B$2="",$D$2=0),0,IF(AZ$3&lt;0,0,N(INDEX('CURVA PREVISION'!$A$1:$KZ$3000,$C53,11+3*MIN(AZ$3,$D$2-1)))))</f>
        <v/>
      </c>
      <c r="BA53" s="121">
        <f>IF(OR($C53="",$B$2="",$D$2=0),0,IF(BA$3&lt;0,0,N(INDEX('CURVA PREVISION'!$A$1:$KZ$3000,$C53,11+3*MIN(BA$3,$D$2-1)))))</f>
        <v/>
      </c>
      <c r="BB53" s="121">
        <f>IF(OR($C53="",$B$2="",$D$2=0),0,IF(BB$3&lt;0,0,N(INDEX('CURVA PREVISION'!$A$1:$KZ$3000,$C53,11+3*MIN(BB$3,$D$2-1)))))</f>
        <v/>
      </c>
      <c r="BC53" s="121">
        <f>IF(OR($C53="",$B$2="",$D$2=0),0,IF(BC$3&lt;0,0,N(INDEX('CURVA PREVISION'!$A$1:$KZ$3000,$C53,11+3*MIN(BC$3,$D$2-1)))))</f>
        <v/>
      </c>
      <c r="BD53" s="121">
        <f>IF(OR($C53="",$B$2="",$D$2=0),0,IF(BD$3&lt;0,0,N(INDEX('CURVA PREVISION'!$A$1:$KZ$3000,$C53,11+3*MIN(BD$3,$D$2-1)))))</f>
        <v/>
      </c>
      <c r="BE53" s="121">
        <f>IF(OR($C53="",$B$2="",$D$2=0),0,IF(BE$3&lt;0,0,N(INDEX('CURVA PREVISION'!$A$1:$KZ$3000,$C53,11+3*MIN(BE$3,$D$2-1)))))</f>
        <v/>
      </c>
      <c r="BF53" s="121">
        <f>IF(OR($C53="",$B$2="",$D$2=0),0,IF(BF$3&lt;0,0,N(INDEX('CURVA PREVISION'!$A$1:$KZ$3000,$C53,11+3*MIN(BF$3,$D$2-1)))))</f>
        <v/>
      </c>
      <c r="BG53" s="121">
        <f>IF(OR($C53="",$B$2="",$D$2=0),0,IF(BG$3&lt;0,0,N(INDEX('CURVA PREVISION'!$A$1:$KZ$3000,$C53,11+3*MIN(BG$3,$D$2-1)))))</f>
        <v/>
      </c>
      <c r="BH53" s="121">
        <f>IF(OR($C53="",$B$2="",$D$2=0),0,IF(BH$3&lt;0,0,N(INDEX('CURVA PREVISION'!$A$1:$KZ$3000,$C53,11+3*MIN(BH$3,$D$2-1)))))</f>
        <v/>
      </c>
      <c r="BI53" s="121">
        <f>IF(OR($C53="",$B$2="",$D$2=0),0,IF(BI$3&lt;0,0,N(INDEX('CURVA PREVISION'!$A$1:$KZ$3000,$C53,11+3*MIN(BI$3,$D$2-1)))))</f>
        <v/>
      </c>
      <c r="BJ53" s="121">
        <f>IF(OR($C53="",$B$2="",$D$2=0),0,IF(BJ$3&lt;0,0,N(INDEX('CURVA PREVISION'!$A$1:$KZ$3000,$C53,11+3*MIN(BJ$3,$D$2-1)))))</f>
        <v/>
      </c>
      <c r="BK53" s="121">
        <f>IF(OR($C53="",$B$2="",$D$2=0),0,IF(BK$3&lt;0,0,N(INDEX('CURVA PREVISION'!$A$1:$KZ$3000,$C53,11+3*MIN(BK$3,$D$2-1)))))</f>
        <v/>
      </c>
      <c r="BL53" s="121">
        <f>IF(OR($C53="",$B$2="",$D$2=0),0,IF(BL$3&lt;0,0,N(INDEX('CURVA PREVISION'!$A$1:$KZ$3000,$C53,11+3*MIN(BL$3,$D$2-1)))))</f>
        <v/>
      </c>
      <c r="BM53" s="121">
        <f>IF(OR($C53="",$B$2="",$D$2=0),0,IF(BM$3&lt;0,0,N(INDEX('CURVA PREVISION'!$A$1:$KZ$3000,$C53,11+3*MIN(BM$3,$D$2-1)))))</f>
        <v/>
      </c>
      <c r="BN53" s="121">
        <f>IF(OR($C53="",$B$2="",$D$2=0),0,IF(BN$3&lt;0,0,N(INDEX('CURVA PREVISION'!$A$1:$KZ$3000,$C53,11+3*MIN(BN$3,$D$2-1)))))</f>
        <v/>
      </c>
      <c r="BO53" s="121">
        <f>IF(OR($C53="",$B$2="",$D$2=0),0,IF(BO$3&lt;0,0,N(INDEX('CURVA PREVISION'!$A$1:$KZ$3000,$C53,11+3*MIN(BO$3,$D$2-1)))))</f>
        <v/>
      </c>
      <c r="BP53" s="121">
        <f>IF(OR($C53="",$B$2="",$D$2=0),0,IF(BP$3&lt;0,0,N(INDEX('CURVA PREVISION'!$A$1:$KZ$3000,$C53,11+3*MIN(BP$3,$D$2-1)))))</f>
        <v/>
      </c>
      <c r="BQ53" s="121">
        <f>IF(OR($C53="",$B$2="",$D$2=0),0,IF(BQ$3&lt;0,0,N(INDEX('CURVA PREVISION'!$A$1:$KZ$3000,$C53,11+3*MIN(BQ$3,$D$2-1)))))</f>
        <v/>
      </c>
      <c r="BR53" s="121">
        <f>IF(OR($C53="",$B$2="",$D$2=0),0,IF(BR$3&lt;0,0,N(INDEX('CURVA PREVISION'!$A$1:$KZ$3000,$C53,11+3*MIN(BR$3,$D$2-1)))))</f>
        <v/>
      </c>
      <c r="BS53" s="121">
        <f>IF(OR($C53="",$B$2="",$D$2=0),0,IF(BS$3&lt;0,0,N(INDEX('CURVA PREVISION'!$A$1:$KZ$3000,$C53,11+3*MIN(BS$3,$D$2-1)))))</f>
        <v/>
      </c>
      <c r="BT53" s="121">
        <f>IF(OR($C53="",$B$2="",$D$2=0),0,IF(BT$3&lt;0,0,N(INDEX('CURVA PREVISION'!$A$1:$KZ$3000,$C53,11+3*MIN(BT$3,$D$2-1)))))</f>
        <v/>
      </c>
      <c r="BU53" s="121">
        <f>IF(OR($C53="",$B$2="",$D$2=0),0,IF(BU$3&lt;0,0,N(INDEX('CURVA PREVISION'!$A$1:$KZ$3000,$C53,11+3*MIN(BU$3,$D$2-1)))))</f>
        <v/>
      </c>
      <c r="BV53" s="121">
        <f>IF(OR($C53="",$B$2="",$D$2=0),0,IF(BV$3&lt;0,0,N(INDEX('CURVA PREVISION'!$A$1:$KZ$3000,$C53,11+3*MIN(BV$3,$D$2-1)))))</f>
        <v/>
      </c>
      <c r="BW53" s="121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7">
        <f>C12</f>
        <v/>
      </c>
      <c r="D54" s="121">
        <f>IF(OR($C54="",$B$2="",$D$2=0),0,IF(D$3&lt;0,0,N(INDEX('CURVA PREVISION'!$A$1:$KZ$3000,$C54,11+3*MIN(D$3,$D$2-1)))))</f>
        <v/>
      </c>
      <c r="E54" s="121">
        <f>IF(OR($C54="",$B$2="",$D$2=0),0,IF(E$3&lt;0,0,N(INDEX('CURVA PREVISION'!$A$1:$KZ$3000,$C54,11+3*MIN(E$3,$D$2-1)))))</f>
        <v/>
      </c>
      <c r="F54" s="121">
        <f>IF(OR($C54="",$B$2="",$D$2=0),0,IF(F$3&lt;0,0,N(INDEX('CURVA PREVISION'!$A$1:$KZ$3000,$C54,11+3*MIN(F$3,$D$2-1)))))</f>
        <v/>
      </c>
      <c r="G54" s="121">
        <f>IF(OR($C54="",$B$2="",$D$2=0),0,IF(G$3&lt;0,0,N(INDEX('CURVA PREVISION'!$A$1:$KZ$3000,$C54,11+3*MIN(G$3,$D$2-1)))))</f>
        <v/>
      </c>
      <c r="H54" s="121">
        <f>IF(OR($C54="",$B$2="",$D$2=0),0,IF(H$3&lt;0,0,N(INDEX('CURVA PREVISION'!$A$1:$KZ$3000,$C54,11+3*MIN(H$3,$D$2-1)))))</f>
        <v/>
      </c>
      <c r="I54" s="121">
        <f>IF(OR($C54="",$B$2="",$D$2=0),0,IF(I$3&lt;0,0,N(INDEX('CURVA PREVISION'!$A$1:$KZ$3000,$C54,11+3*MIN(I$3,$D$2-1)))))</f>
        <v/>
      </c>
      <c r="J54" s="121">
        <f>IF(OR($C54="",$B$2="",$D$2=0),0,IF(J$3&lt;0,0,N(INDEX('CURVA PREVISION'!$A$1:$KZ$3000,$C54,11+3*MIN(J$3,$D$2-1)))))</f>
        <v/>
      </c>
      <c r="K54" s="121">
        <f>IF(OR($C54="",$B$2="",$D$2=0),0,IF(K$3&lt;0,0,N(INDEX('CURVA PREVISION'!$A$1:$KZ$3000,$C54,11+3*MIN(K$3,$D$2-1)))))</f>
        <v/>
      </c>
      <c r="L54" s="121">
        <f>IF(OR($C54="",$B$2="",$D$2=0),0,IF(L$3&lt;0,0,N(INDEX('CURVA PREVISION'!$A$1:$KZ$3000,$C54,11+3*MIN(L$3,$D$2-1)))))</f>
        <v/>
      </c>
      <c r="M54" s="121">
        <f>IF(OR($C54="",$B$2="",$D$2=0),0,IF(M$3&lt;0,0,N(INDEX('CURVA PREVISION'!$A$1:$KZ$3000,$C54,11+3*MIN(M$3,$D$2-1)))))</f>
        <v/>
      </c>
      <c r="N54" s="121">
        <f>IF(OR($C54="",$B$2="",$D$2=0),0,IF(N$3&lt;0,0,N(INDEX('CURVA PREVISION'!$A$1:$KZ$3000,$C54,11+3*MIN(N$3,$D$2-1)))))</f>
        <v/>
      </c>
      <c r="O54" s="121">
        <f>IF(OR($C54="",$B$2="",$D$2=0),0,IF(O$3&lt;0,0,N(INDEX('CURVA PREVISION'!$A$1:$KZ$3000,$C54,11+3*MIN(O$3,$D$2-1)))))</f>
        <v/>
      </c>
      <c r="P54" s="121">
        <f>IF(OR($C54="",$B$2="",$D$2=0),0,IF(P$3&lt;0,0,N(INDEX('CURVA PREVISION'!$A$1:$KZ$3000,$C54,11+3*MIN(P$3,$D$2-1)))))</f>
        <v/>
      </c>
      <c r="Q54" s="121">
        <f>IF(OR($C54="",$B$2="",$D$2=0),0,IF(Q$3&lt;0,0,N(INDEX('CURVA PREVISION'!$A$1:$KZ$3000,$C54,11+3*MIN(Q$3,$D$2-1)))))</f>
        <v/>
      </c>
      <c r="R54" s="121">
        <f>IF(OR($C54="",$B$2="",$D$2=0),0,IF(R$3&lt;0,0,N(INDEX('CURVA PREVISION'!$A$1:$KZ$3000,$C54,11+3*MIN(R$3,$D$2-1)))))</f>
        <v/>
      </c>
      <c r="S54" s="121">
        <f>IF(OR($C54="",$B$2="",$D$2=0),0,IF(S$3&lt;0,0,N(INDEX('CURVA PREVISION'!$A$1:$KZ$3000,$C54,11+3*MIN(S$3,$D$2-1)))))</f>
        <v/>
      </c>
      <c r="T54" s="121">
        <f>IF(OR($C54="",$B$2="",$D$2=0),0,IF(T$3&lt;0,0,N(INDEX('CURVA PREVISION'!$A$1:$KZ$3000,$C54,11+3*MIN(T$3,$D$2-1)))))</f>
        <v/>
      </c>
      <c r="U54" s="121">
        <f>IF(OR($C54="",$B$2="",$D$2=0),0,IF(U$3&lt;0,0,N(INDEX('CURVA PREVISION'!$A$1:$KZ$3000,$C54,11+3*MIN(U$3,$D$2-1)))))</f>
        <v/>
      </c>
      <c r="V54" s="121">
        <f>IF(OR($C54="",$B$2="",$D$2=0),0,IF(V$3&lt;0,0,N(INDEX('CURVA PREVISION'!$A$1:$KZ$3000,$C54,11+3*MIN(V$3,$D$2-1)))))</f>
        <v/>
      </c>
      <c r="W54" s="121">
        <f>IF(OR($C54="",$B$2="",$D$2=0),0,IF(W$3&lt;0,0,N(INDEX('CURVA PREVISION'!$A$1:$KZ$3000,$C54,11+3*MIN(W$3,$D$2-1)))))</f>
        <v/>
      </c>
      <c r="X54" s="121">
        <f>IF(OR($C54="",$B$2="",$D$2=0),0,IF(X$3&lt;0,0,N(INDEX('CURVA PREVISION'!$A$1:$KZ$3000,$C54,11+3*MIN(X$3,$D$2-1)))))</f>
        <v/>
      </c>
      <c r="Y54" s="121">
        <f>IF(OR($C54="",$B$2="",$D$2=0),0,IF(Y$3&lt;0,0,N(INDEX('CURVA PREVISION'!$A$1:$KZ$3000,$C54,11+3*MIN(Y$3,$D$2-1)))))</f>
        <v/>
      </c>
      <c r="Z54" s="121">
        <f>IF(OR($C54="",$B$2="",$D$2=0),0,IF(Z$3&lt;0,0,N(INDEX('CURVA PREVISION'!$A$1:$KZ$3000,$C54,11+3*MIN(Z$3,$D$2-1)))))</f>
        <v/>
      </c>
      <c r="AA54" s="121">
        <f>IF(OR($C54="",$B$2="",$D$2=0),0,IF(AA$3&lt;0,0,N(INDEX('CURVA PREVISION'!$A$1:$KZ$3000,$C54,11+3*MIN(AA$3,$D$2-1)))))</f>
        <v/>
      </c>
      <c r="AB54" s="121">
        <f>IF(OR($C54="",$B$2="",$D$2=0),0,IF(AB$3&lt;0,0,N(INDEX('CURVA PREVISION'!$A$1:$KZ$3000,$C54,11+3*MIN(AB$3,$D$2-1)))))</f>
        <v/>
      </c>
      <c r="AC54" s="121">
        <f>IF(OR($C54="",$B$2="",$D$2=0),0,IF(AC$3&lt;0,0,N(INDEX('CURVA PREVISION'!$A$1:$KZ$3000,$C54,11+3*MIN(AC$3,$D$2-1)))))</f>
        <v/>
      </c>
      <c r="AD54" s="121">
        <f>IF(OR($C54="",$B$2="",$D$2=0),0,IF(AD$3&lt;0,0,N(INDEX('CURVA PREVISION'!$A$1:$KZ$3000,$C54,11+3*MIN(AD$3,$D$2-1)))))</f>
        <v/>
      </c>
      <c r="AE54" s="121">
        <f>IF(OR($C54="",$B$2="",$D$2=0),0,IF(AE$3&lt;0,0,N(INDEX('CURVA PREVISION'!$A$1:$KZ$3000,$C54,11+3*MIN(AE$3,$D$2-1)))))</f>
        <v/>
      </c>
      <c r="AF54" s="121">
        <f>IF(OR($C54="",$B$2="",$D$2=0),0,IF(AF$3&lt;0,0,N(INDEX('CURVA PREVISION'!$A$1:$KZ$3000,$C54,11+3*MIN(AF$3,$D$2-1)))))</f>
        <v/>
      </c>
      <c r="AG54" s="121">
        <f>IF(OR($C54="",$B$2="",$D$2=0),0,IF(AG$3&lt;0,0,N(INDEX('CURVA PREVISION'!$A$1:$KZ$3000,$C54,11+3*MIN(AG$3,$D$2-1)))))</f>
        <v/>
      </c>
      <c r="AH54" s="121">
        <f>IF(OR($C54="",$B$2="",$D$2=0),0,IF(AH$3&lt;0,0,N(INDEX('CURVA PREVISION'!$A$1:$KZ$3000,$C54,11+3*MIN(AH$3,$D$2-1)))))</f>
        <v/>
      </c>
      <c r="AI54" s="121">
        <f>IF(OR($C54="",$B$2="",$D$2=0),0,IF(AI$3&lt;0,0,N(INDEX('CURVA PREVISION'!$A$1:$KZ$3000,$C54,11+3*MIN(AI$3,$D$2-1)))))</f>
        <v/>
      </c>
      <c r="AJ54" s="121">
        <f>IF(OR($C54="",$B$2="",$D$2=0),0,IF(AJ$3&lt;0,0,N(INDEX('CURVA PREVISION'!$A$1:$KZ$3000,$C54,11+3*MIN(AJ$3,$D$2-1)))))</f>
        <v/>
      </c>
      <c r="AK54" s="121">
        <f>IF(OR($C54="",$B$2="",$D$2=0),0,IF(AK$3&lt;0,0,N(INDEX('CURVA PREVISION'!$A$1:$KZ$3000,$C54,11+3*MIN(AK$3,$D$2-1)))))</f>
        <v/>
      </c>
      <c r="AL54" s="121">
        <f>IF(OR($C54="",$B$2="",$D$2=0),0,IF(AL$3&lt;0,0,N(INDEX('CURVA PREVISION'!$A$1:$KZ$3000,$C54,11+3*MIN(AL$3,$D$2-1)))))</f>
        <v/>
      </c>
      <c r="AM54" s="121">
        <f>IF(OR($C54="",$B$2="",$D$2=0),0,IF(AM$3&lt;0,0,N(INDEX('CURVA PREVISION'!$A$1:$KZ$3000,$C54,11+3*MIN(AM$3,$D$2-1)))))</f>
        <v/>
      </c>
      <c r="AN54" s="121">
        <f>IF(OR($C54="",$B$2="",$D$2=0),0,IF(AN$3&lt;0,0,N(INDEX('CURVA PREVISION'!$A$1:$KZ$3000,$C54,11+3*MIN(AN$3,$D$2-1)))))</f>
        <v/>
      </c>
      <c r="AO54" s="121">
        <f>IF(OR($C54="",$B$2="",$D$2=0),0,IF(AO$3&lt;0,0,N(INDEX('CURVA PREVISION'!$A$1:$KZ$3000,$C54,11+3*MIN(AO$3,$D$2-1)))))</f>
        <v/>
      </c>
      <c r="AP54" s="121">
        <f>IF(OR($C54="",$B$2="",$D$2=0),0,IF(AP$3&lt;0,0,N(INDEX('CURVA PREVISION'!$A$1:$KZ$3000,$C54,11+3*MIN(AP$3,$D$2-1)))))</f>
        <v/>
      </c>
      <c r="AQ54" s="121">
        <f>IF(OR($C54="",$B$2="",$D$2=0),0,IF(AQ$3&lt;0,0,N(INDEX('CURVA PREVISION'!$A$1:$KZ$3000,$C54,11+3*MIN(AQ$3,$D$2-1)))))</f>
        <v/>
      </c>
      <c r="AR54" s="121">
        <f>IF(OR($C54="",$B$2="",$D$2=0),0,IF(AR$3&lt;0,0,N(INDEX('CURVA PREVISION'!$A$1:$KZ$3000,$C54,11+3*MIN(AR$3,$D$2-1)))))</f>
        <v/>
      </c>
      <c r="AS54" s="121">
        <f>IF(OR($C54="",$B$2="",$D$2=0),0,IF(AS$3&lt;0,0,N(INDEX('CURVA PREVISION'!$A$1:$KZ$3000,$C54,11+3*MIN(AS$3,$D$2-1)))))</f>
        <v/>
      </c>
      <c r="AT54" s="121">
        <f>IF(OR($C54="",$B$2="",$D$2=0),0,IF(AT$3&lt;0,0,N(INDEX('CURVA PREVISION'!$A$1:$KZ$3000,$C54,11+3*MIN(AT$3,$D$2-1)))))</f>
        <v/>
      </c>
      <c r="AU54" s="121">
        <f>IF(OR($C54="",$B$2="",$D$2=0),0,IF(AU$3&lt;0,0,N(INDEX('CURVA PREVISION'!$A$1:$KZ$3000,$C54,11+3*MIN(AU$3,$D$2-1)))))</f>
        <v/>
      </c>
      <c r="AV54" s="121">
        <f>IF(OR($C54="",$B$2="",$D$2=0),0,IF(AV$3&lt;0,0,N(INDEX('CURVA PREVISION'!$A$1:$KZ$3000,$C54,11+3*MIN(AV$3,$D$2-1)))))</f>
        <v/>
      </c>
      <c r="AW54" s="121">
        <f>IF(OR($C54="",$B$2="",$D$2=0),0,IF(AW$3&lt;0,0,N(INDEX('CURVA PREVISION'!$A$1:$KZ$3000,$C54,11+3*MIN(AW$3,$D$2-1)))))</f>
        <v/>
      </c>
      <c r="AX54" s="121">
        <f>IF(OR($C54="",$B$2="",$D$2=0),0,IF(AX$3&lt;0,0,N(INDEX('CURVA PREVISION'!$A$1:$KZ$3000,$C54,11+3*MIN(AX$3,$D$2-1)))))</f>
        <v/>
      </c>
      <c r="AY54" s="121">
        <f>IF(OR($C54="",$B$2="",$D$2=0),0,IF(AY$3&lt;0,0,N(INDEX('CURVA PREVISION'!$A$1:$KZ$3000,$C54,11+3*MIN(AY$3,$D$2-1)))))</f>
        <v/>
      </c>
      <c r="AZ54" s="121">
        <f>IF(OR($C54="",$B$2="",$D$2=0),0,IF(AZ$3&lt;0,0,N(INDEX('CURVA PREVISION'!$A$1:$KZ$3000,$C54,11+3*MIN(AZ$3,$D$2-1)))))</f>
        <v/>
      </c>
      <c r="BA54" s="121">
        <f>IF(OR($C54="",$B$2="",$D$2=0),0,IF(BA$3&lt;0,0,N(INDEX('CURVA PREVISION'!$A$1:$KZ$3000,$C54,11+3*MIN(BA$3,$D$2-1)))))</f>
        <v/>
      </c>
      <c r="BB54" s="121">
        <f>IF(OR($C54="",$B$2="",$D$2=0),0,IF(BB$3&lt;0,0,N(INDEX('CURVA PREVISION'!$A$1:$KZ$3000,$C54,11+3*MIN(BB$3,$D$2-1)))))</f>
        <v/>
      </c>
      <c r="BC54" s="121">
        <f>IF(OR($C54="",$B$2="",$D$2=0),0,IF(BC$3&lt;0,0,N(INDEX('CURVA PREVISION'!$A$1:$KZ$3000,$C54,11+3*MIN(BC$3,$D$2-1)))))</f>
        <v/>
      </c>
      <c r="BD54" s="121">
        <f>IF(OR($C54="",$B$2="",$D$2=0),0,IF(BD$3&lt;0,0,N(INDEX('CURVA PREVISION'!$A$1:$KZ$3000,$C54,11+3*MIN(BD$3,$D$2-1)))))</f>
        <v/>
      </c>
      <c r="BE54" s="121">
        <f>IF(OR($C54="",$B$2="",$D$2=0),0,IF(BE$3&lt;0,0,N(INDEX('CURVA PREVISION'!$A$1:$KZ$3000,$C54,11+3*MIN(BE$3,$D$2-1)))))</f>
        <v/>
      </c>
      <c r="BF54" s="121">
        <f>IF(OR($C54="",$B$2="",$D$2=0),0,IF(BF$3&lt;0,0,N(INDEX('CURVA PREVISION'!$A$1:$KZ$3000,$C54,11+3*MIN(BF$3,$D$2-1)))))</f>
        <v/>
      </c>
      <c r="BG54" s="121">
        <f>IF(OR($C54="",$B$2="",$D$2=0),0,IF(BG$3&lt;0,0,N(INDEX('CURVA PREVISION'!$A$1:$KZ$3000,$C54,11+3*MIN(BG$3,$D$2-1)))))</f>
        <v/>
      </c>
      <c r="BH54" s="121">
        <f>IF(OR($C54="",$B$2="",$D$2=0),0,IF(BH$3&lt;0,0,N(INDEX('CURVA PREVISION'!$A$1:$KZ$3000,$C54,11+3*MIN(BH$3,$D$2-1)))))</f>
        <v/>
      </c>
      <c r="BI54" s="121">
        <f>IF(OR($C54="",$B$2="",$D$2=0),0,IF(BI$3&lt;0,0,N(INDEX('CURVA PREVISION'!$A$1:$KZ$3000,$C54,11+3*MIN(BI$3,$D$2-1)))))</f>
        <v/>
      </c>
      <c r="BJ54" s="121">
        <f>IF(OR($C54="",$B$2="",$D$2=0),0,IF(BJ$3&lt;0,0,N(INDEX('CURVA PREVISION'!$A$1:$KZ$3000,$C54,11+3*MIN(BJ$3,$D$2-1)))))</f>
        <v/>
      </c>
      <c r="BK54" s="121">
        <f>IF(OR($C54="",$B$2="",$D$2=0),0,IF(BK$3&lt;0,0,N(INDEX('CURVA PREVISION'!$A$1:$KZ$3000,$C54,11+3*MIN(BK$3,$D$2-1)))))</f>
        <v/>
      </c>
      <c r="BL54" s="121">
        <f>IF(OR($C54="",$B$2="",$D$2=0),0,IF(BL$3&lt;0,0,N(INDEX('CURVA PREVISION'!$A$1:$KZ$3000,$C54,11+3*MIN(BL$3,$D$2-1)))))</f>
        <v/>
      </c>
      <c r="BM54" s="121">
        <f>IF(OR($C54="",$B$2="",$D$2=0),0,IF(BM$3&lt;0,0,N(INDEX('CURVA PREVISION'!$A$1:$KZ$3000,$C54,11+3*MIN(BM$3,$D$2-1)))))</f>
        <v/>
      </c>
      <c r="BN54" s="121">
        <f>IF(OR($C54="",$B$2="",$D$2=0),0,IF(BN$3&lt;0,0,N(INDEX('CURVA PREVISION'!$A$1:$KZ$3000,$C54,11+3*MIN(BN$3,$D$2-1)))))</f>
        <v/>
      </c>
      <c r="BO54" s="121">
        <f>IF(OR($C54="",$B$2="",$D$2=0),0,IF(BO$3&lt;0,0,N(INDEX('CURVA PREVISION'!$A$1:$KZ$3000,$C54,11+3*MIN(BO$3,$D$2-1)))))</f>
        <v/>
      </c>
      <c r="BP54" s="121">
        <f>IF(OR($C54="",$B$2="",$D$2=0),0,IF(BP$3&lt;0,0,N(INDEX('CURVA PREVISION'!$A$1:$KZ$3000,$C54,11+3*MIN(BP$3,$D$2-1)))))</f>
        <v/>
      </c>
      <c r="BQ54" s="121">
        <f>IF(OR($C54="",$B$2="",$D$2=0),0,IF(BQ$3&lt;0,0,N(INDEX('CURVA PREVISION'!$A$1:$KZ$3000,$C54,11+3*MIN(BQ$3,$D$2-1)))))</f>
        <v/>
      </c>
      <c r="BR54" s="121">
        <f>IF(OR($C54="",$B$2="",$D$2=0),0,IF(BR$3&lt;0,0,N(INDEX('CURVA PREVISION'!$A$1:$KZ$3000,$C54,11+3*MIN(BR$3,$D$2-1)))))</f>
        <v/>
      </c>
      <c r="BS54" s="121">
        <f>IF(OR($C54="",$B$2="",$D$2=0),0,IF(BS$3&lt;0,0,N(INDEX('CURVA PREVISION'!$A$1:$KZ$3000,$C54,11+3*MIN(BS$3,$D$2-1)))))</f>
        <v/>
      </c>
      <c r="BT54" s="121">
        <f>IF(OR($C54="",$B$2="",$D$2=0),0,IF(BT$3&lt;0,0,N(INDEX('CURVA PREVISION'!$A$1:$KZ$3000,$C54,11+3*MIN(BT$3,$D$2-1)))))</f>
        <v/>
      </c>
      <c r="BU54" s="121">
        <f>IF(OR($C54="",$B$2="",$D$2=0),0,IF(BU$3&lt;0,0,N(INDEX('CURVA PREVISION'!$A$1:$KZ$3000,$C54,11+3*MIN(BU$3,$D$2-1)))))</f>
        <v/>
      </c>
      <c r="BV54" s="121">
        <f>IF(OR($C54="",$B$2="",$D$2=0),0,IF(BV$3&lt;0,0,N(INDEX('CURVA PREVISION'!$A$1:$KZ$3000,$C54,11+3*MIN(BV$3,$D$2-1)))))</f>
        <v/>
      </c>
      <c r="BW54" s="121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7">
        <f>C13</f>
        <v/>
      </c>
      <c r="D55" s="121">
        <f>IF(OR($C55="",$B$2="",$D$2=0),0,IF(D$3&lt;0,0,N(INDEX('CURVA PREVISION'!$A$1:$KZ$3000,$C55,11+3*MIN(D$3,$D$2-1)))))</f>
        <v/>
      </c>
      <c r="E55" s="121">
        <f>IF(OR($C55="",$B$2="",$D$2=0),0,IF(E$3&lt;0,0,N(INDEX('CURVA PREVISION'!$A$1:$KZ$3000,$C55,11+3*MIN(E$3,$D$2-1)))))</f>
        <v/>
      </c>
      <c r="F55" s="121">
        <f>IF(OR($C55="",$B$2="",$D$2=0),0,IF(F$3&lt;0,0,N(INDEX('CURVA PREVISION'!$A$1:$KZ$3000,$C55,11+3*MIN(F$3,$D$2-1)))))</f>
        <v/>
      </c>
      <c r="G55" s="121">
        <f>IF(OR($C55="",$B$2="",$D$2=0),0,IF(G$3&lt;0,0,N(INDEX('CURVA PREVISION'!$A$1:$KZ$3000,$C55,11+3*MIN(G$3,$D$2-1)))))</f>
        <v/>
      </c>
      <c r="H55" s="121">
        <f>IF(OR($C55="",$B$2="",$D$2=0),0,IF(H$3&lt;0,0,N(INDEX('CURVA PREVISION'!$A$1:$KZ$3000,$C55,11+3*MIN(H$3,$D$2-1)))))</f>
        <v/>
      </c>
      <c r="I55" s="121">
        <f>IF(OR($C55="",$B$2="",$D$2=0),0,IF(I$3&lt;0,0,N(INDEX('CURVA PREVISION'!$A$1:$KZ$3000,$C55,11+3*MIN(I$3,$D$2-1)))))</f>
        <v/>
      </c>
      <c r="J55" s="121">
        <f>IF(OR($C55="",$B$2="",$D$2=0),0,IF(J$3&lt;0,0,N(INDEX('CURVA PREVISION'!$A$1:$KZ$3000,$C55,11+3*MIN(J$3,$D$2-1)))))</f>
        <v/>
      </c>
      <c r="K55" s="121">
        <f>IF(OR($C55="",$B$2="",$D$2=0),0,IF(K$3&lt;0,0,N(INDEX('CURVA PREVISION'!$A$1:$KZ$3000,$C55,11+3*MIN(K$3,$D$2-1)))))</f>
        <v/>
      </c>
      <c r="L55" s="121">
        <f>IF(OR($C55="",$B$2="",$D$2=0),0,IF(L$3&lt;0,0,N(INDEX('CURVA PREVISION'!$A$1:$KZ$3000,$C55,11+3*MIN(L$3,$D$2-1)))))</f>
        <v/>
      </c>
      <c r="M55" s="121">
        <f>IF(OR($C55="",$B$2="",$D$2=0),0,IF(M$3&lt;0,0,N(INDEX('CURVA PREVISION'!$A$1:$KZ$3000,$C55,11+3*MIN(M$3,$D$2-1)))))</f>
        <v/>
      </c>
      <c r="N55" s="121">
        <f>IF(OR($C55="",$B$2="",$D$2=0),0,IF(N$3&lt;0,0,N(INDEX('CURVA PREVISION'!$A$1:$KZ$3000,$C55,11+3*MIN(N$3,$D$2-1)))))</f>
        <v/>
      </c>
      <c r="O55" s="121">
        <f>IF(OR($C55="",$B$2="",$D$2=0),0,IF(O$3&lt;0,0,N(INDEX('CURVA PREVISION'!$A$1:$KZ$3000,$C55,11+3*MIN(O$3,$D$2-1)))))</f>
        <v/>
      </c>
      <c r="P55" s="121">
        <f>IF(OR($C55="",$B$2="",$D$2=0),0,IF(P$3&lt;0,0,N(INDEX('CURVA PREVISION'!$A$1:$KZ$3000,$C55,11+3*MIN(P$3,$D$2-1)))))</f>
        <v/>
      </c>
      <c r="Q55" s="121">
        <f>IF(OR($C55="",$B$2="",$D$2=0),0,IF(Q$3&lt;0,0,N(INDEX('CURVA PREVISION'!$A$1:$KZ$3000,$C55,11+3*MIN(Q$3,$D$2-1)))))</f>
        <v/>
      </c>
      <c r="R55" s="121">
        <f>IF(OR($C55="",$B$2="",$D$2=0),0,IF(R$3&lt;0,0,N(INDEX('CURVA PREVISION'!$A$1:$KZ$3000,$C55,11+3*MIN(R$3,$D$2-1)))))</f>
        <v/>
      </c>
      <c r="S55" s="121">
        <f>IF(OR($C55="",$B$2="",$D$2=0),0,IF(S$3&lt;0,0,N(INDEX('CURVA PREVISION'!$A$1:$KZ$3000,$C55,11+3*MIN(S$3,$D$2-1)))))</f>
        <v/>
      </c>
      <c r="T55" s="121">
        <f>IF(OR($C55="",$B$2="",$D$2=0),0,IF(T$3&lt;0,0,N(INDEX('CURVA PREVISION'!$A$1:$KZ$3000,$C55,11+3*MIN(T$3,$D$2-1)))))</f>
        <v/>
      </c>
      <c r="U55" s="121">
        <f>IF(OR($C55="",$B$2="",$D$2=0),0,IF(U$3&lt;0,0,N(INDEX('CURVA PREVISION'!$A$1:$KZ$3000,$C55,11+3*MIN(U$3,$D$2-1)))))</f>
        <v/>
      </c>
      <c r="V55" s="121">
        <f>IF(OR($C55="",$B$2="",$D$2=0),0,IF(V$3&lt;0,0,N(INDEX('CURVA PREVISION'!$A$1:$KZ$3000,$C55,11+3*MIN(V$3,$D$2-1)))))</f>
        <v/>
      </c>
      <c r="W55" s="121">
        <f>IF(OR($C55="",$B$2="",$D$2=0),0,IF(W$3&lt;0,0,N(INDEX('CURVA PREVISION'!$A$1:$KZ$3000,$C55,11+3*MIN(W$3,$D$2-1)))))</f>
        <v/>
      </c>
      <c r="X55" s="121">
        <f>IF(OR($C55="",$B$2="",$D$2=0),0,IF(X$3&lt;0,0,N(INDEX('CURVA PREVISION'!$A$1:$KZ$3000,$C55,11+3*MIN(X$3,$D$2-1)))))</f>
        <v/>
      </c>
      <c r="Y55" s="121">
        <f>IF(OR($C55="",$B$2="",$D$2=0),0,IF(Y$3&lt;0,0,N(INDEX('CURVA PREVISION'!$A$1:$KZ$3000,$C55,11+3*MIN(Y$3,$D$2-1)))))</f>
        <v/>
      </c>
      <c r="Z55" s="121">
        <f>IF(OR($C55="",$B$2="",$D$2=0),0,IF(Z$3&lt;0,0,N(INDEX('CURVA PREVISION'!$A$1:$KZ$3000,$C55,11+3*MIN(Z$3,$D$2-1)))))</f>
        <v/>
      </c>
      <c r="AA55" s="121">
        <f>IF(OR($C55="",$B$2="",$D$2=0),0,IF(AA$3&lt;0,0,N(INDEX('CURVA PREVISION'!$A$1:$KZ$3000,$C55,11+3*MIN(AA$3,$D$2-1)))))</f>
        <v/>
      </c>
      <c r="AB55" s="121">
        <f>IF(OR($C55="",$B$2="",$D$2=0),0,IF(AB$3&lt;0,0,N(INDEX('CURVA PREVISION'!$A$1:$KZ$3000,$C55,11+3*MIN(AB$3,$D$2-1)))))</f>
        <v/>
      </c>
      <c r="AC55" s="121">
        <f>IF(OR($C55="",$B$2="",$D$2=0),0,IF(AC$3&lt;0,0,N(INDEX('CURVA PREVISION'!$A$1:$KZ$3000,$C55,11+3*MIN(AC$3,$D$2-1)))))</f>
        <v/>
      </c>
      <c r="AD55" s="121">
        <f>IF(OR($C55="",$B$2="",$D$2=0),0,IF(AD$3&lt;0,0,N(INDEX('CURVA PREVISION'!$A$1:$KZ$3000,$C55,11+3*MIN(AD$3,$D$2-1)))))</f>
        <v/>
      </c>
      <c r="AE55" s="121">
        <f>IF(OR($C55="",$B$2="",$D$2=0),0,IF(AE$3&lt;0,0,N(INDEX('CURVA PREVISION'!$A$1:$KZ$3000,$C55,11+3*MIN(AE$3,$D$2-1)))))</f>
        <v/>
      </c>
      <c r="AF55" s="121">
        <f>IF(OR($C55="",$B$2="",$D$2=0),0,IF(AF$3&lt;0,0,N(INDEX('CURVA PREVISION'!$A$1:$KZ$3000,$C55,11+3*MIN(AF$3,$D$2-1)))))</f>
        <v/>
      </c>
      <c r="AG55" s="121">
        <f>IF(OR($C55="",$B$2="",$D$2=0),0,IF(AG$3&lt;0,0,N(INDEX('CURVA PREVISION'!$A$1:$KZ$3000,$C55,11+3*MIN(AG$3,$D$2-1)))))</f>
        <v/>
      </c>
      <c r="AH55" s="121">
        <f>IF(OR($C55="",$B$2="",$D$2=0),0,IF(AH$3&lt;0,0,N(INDEX('CURVA PREVISION'!$A$1:$KZ$3000,$C55,11+3*MIN(AH$3,$D$2-1)))))</f>
        <v/>
      </c>
      <c r="AI55" s="121">
        <f>IF(OR($C55="",$B$2="",$D$2=0),0,IF(AI$3&lt;0,0,N(INDEX('CURVA PREVISION'!$A$1:$KZ$3000,$C55,11+3*MIN(AI$3,$D$2-1)))))</f>
        <v/>
      </c>
      <c r="AJ55" s="121">
        <f>IF(OR($C55="",$B$2="",$D$2=0),0,IF(AJ$3&lt;0,0,N(INDEX('CURVA PREVISION'!$A$1:$KZ$3000,$C55,11+3*MIN(AJ$3,$D$2-1)))))</f>
        <v/>
      </c>
      <c r="AK55" s="121">
        <f>IF(OR($C55="",$B$2="",$D$2=0),0,IF(AK$3&lt;0,0,N(INDEX('CURVA PREVISION'!$A$1:$KZ$3000,$C55,11+3*MIN(AK$3,$D$2-1)))))</f>
        <v/>
      </c>
      <c r="AL55" s="121">
        <f>IF(OR($C55="",$B$2="",$D$2=0),0,IF(AL$3&lt;0,0,N(INDEX('CURVA PREVISION'!$A$1:$KZ$3000,$C55,11+3*MIN(AL$3,$D$2-1)))))</f>
        <v/>
      </c>
      <c r="AM55" s="121">
        <f>IF(OR($C55="",$B$2="",$D$2=0),0,IF(AM$3&lt;0,0,N(INDEX('CURVA PREVISION'!$A$1:$KZ$3000,$C55,11+3*MIN(AM$3,$D$2-1)))))</f>
        <v/>
      </c>
      <c r="AN55" s="121">
        <f>IF(OR($C55="",$B$2="",$D$2=0),0,IF(AN$3&lt;0,0,N(INDEX('CURVA PREVISION'!$A$1:$KZ$3000,$C55,11+3*MIN(AN$3,$D$2-1)))))</f>
        <v/>
      </c>
      <c r="AO55" s="121">
        <f>IF(OR($C55="",$B$2="",$D$2=0),0,IF(AO$3&lt;0,0,N(INDEX('CURVA PREVISION'!$A$1:$KZ$3000,$C55,11+3*MIN(AO$3,$D$2-1)))))</f>
        <v/>
      </c>
      <c r="AP55" s="121">
        <f>IF(OR($C55="",$B$2="",$D$2=0),0,IF(AP$3&lt;0,0,N(INDEX('CURVA PREVISION'!$A$1:$KZ$3000,$C55,11+3*MIN(AP$3,$D$2-1)))))</f>
        <v/>
      </c>
      <c r="AQ55" s="121">
        <f>IF(OR($C55="",$B$2="",$D$2=0),0,IF(AQ$3&lt;0,0,N(INDEX('CURVA PREVISION'!$A$1:$KZ$3000,$C55,11+3*MIN(AQ$3,$D$2-1)))))</f>
        <v/>
      </c>
      <c r="AR55" s="121">
        <f>IF(OR($C55="",$B$2="",$D$2=0),0,IF(AR$3&lt;0,0,N(INDEX('CURVA PREVISION'!$A$1:$KZ$3000,$C55,11+3*MIN(AR$3,$D$2-1)))))</f>
        <v/>
      </c>
      <c r="AS55" s="121">
        <f>IF(OR($C55="",$B$2="",$D$2=0),0,IF(AS$3&lt;0,0,N(INDEX('CURVA PREVISION'!$A$1:$KZ$3000,$C55,11+3*MIN(AS$3,$D$2-1)))))</f>
        <v/>
      </c>
      <c r="AT55" s="121">
        <f>IF(OR($C55="",$B$2="",$D$2=0),0,IF(AT$3&lt;0,0,N(INDEX('CURVA PREVISION'!$A$1:$KZ$3000,$C55,11+3*MIN(AT$3,$D$2-1)))))</f>
        <v/>
      </c>
      <c r="AU55" s="121">
        <f>IF(OR($C55="",$B$2="",$D$2=0),0,IF(AU$3&lt;0,0,N(INDEX('CURVA PREVISION'!$A$1:$KZ$3000,$C55,11+3*MIN(AU$3,$D$2-1)))))</f>
        <v/>
      </c>
      <c r="AV55" s="121">
        <f>IF(OR($C55="",$B$2="",$D$2=0),0,IF(AV$3&lt;0,0,N(INDEX('CURVA PREVISION'!$A$1:$KZ$3000,$C55,11+3*MIN(AV$3,$D$2-1)))))</f>
        <v/>
      </c>
      <c r="AW55" s="121">
        <f>IF(OR($C55="",$B$2="",$D$2=0),0,IF(AW$3&lt;0,0,N(INDEX('CURVA PREVISION'!$A$1:$KZ$3000,$C55,11+3*MIN(AW$3,$D$2-1)))))</f>
        <v/>
      </c>
      <c r="AX55" s="121">
        <f>IF(OR($C55="",$B$2="",$D$2=0),0,IF(AX$3&lt;0,0,N(INDEX('CURVA PREVISION'!$A$1:$KZ$3000,$C55,11+3*MIN(AX$3,$D$2-1)))))</f>
        <v/>
      </c>
      <c r="AY55" s="121">
        <f>IF(OR($C55="",$B$2="",$D$2=0),0,IF(AY$3&lt;0,0,N(INDEX('CURVA PREVISION'!$A$1:$KZ$3000,$C55,11+3*MIN(AY$3,$D$2-1)))))</f>
        <v/>
      </c>
      <c r="AZ55" s="121">
        <f>IF(OR($C55="",$B$2="",$D$2=0),0,IF(AZ$3&lt;0,0,N(INDEX('CURVA PREVISION'!$A$1:$KZ$3000,$C55,11+3*MIN(AZ$3,$D$2-1)))))</f>
        <v/>
      </c>
      <c r="BA55" s="121">
        <f>IF(OR($C55="",$B$2="",$D$2=0),0,IF(BA$3&lt;0,0,N(INDEX('CURVA PREVISION'!$A$1:$KZ$3000,$C55,11+3*MIN(BA$3,$D$2-1)))))</f>
        <v/>
      </c>
      <c r="BB55" s="121">
        <f>IF(OR($C55="",$B$2="",$D$2=0),0,IF(BB$3&lt;0,0,N(INDEX('CURVA PREVISION'!$A$1:$KZ$3000,$C55,11+3*MIN(BB$3,$D$2-1)))))</f>
        <v/>
      </c>
      <c r="BC55" s="121">
        <f>IF(OR($C55="",$B$2="",$D$2=0),0,IF(BC$3&lt;0,0,N(INDEX('CURVA PREVISION'!$A$1:$KZ$3000,$C55,11+3*MIN(BC$3,$D$2-1)))))</f>
        <v/>
      </c>
      <c r="BD55" s="121">
        <f>IF(OR($C55="",$B$2="",$D$2=0),0,IF(BD$3&lt;0,0,N(INDEX('CURVA PREVISION'!$A$1:$KZ$3000,$C55,11+3*MIN(BD$3,$D$2-1)))))</f>
        <v/>
      </c>
      <c r="BE55" s="121">
        <f>IF(OR($C55="",$B$2="",$D$2=0),0,IF(BE$3&lt;0,0,N(INDEX('CURVA PREVISION'!$A$1:$KZ$3000,$C55,11+3*MIN(BE$3,$D$2-1)))))</f>
        <v/>
      </c>
      <c r="BF55" s="121">
        <f>IF(OR($C55="",$B$2="",$D$2=0),0,IF(BF$3&lt;0,0,N(INDEX('CURVA PREVISION'!$A$1:$KZ$3000,$C55,11+3*MIN(BF$3,$D$2-1)))))</f>
        <v/>
      </c>
      <c r="BG55" s="121">
        <f>IF(OR($C55="",$B$2="",$D$2=0),0,IF(BG$3&lt;0,0,N(INDEX('CURVA PREVISION'!$A$1:$KZ$3000,$C55,11+3*MIN(BG$3,$D$2-1)))))</f>
        <v/>
      </c>
      <c r="BH55" s="121">
        <f>IF(OR($C55="",$B$2="",$D$2=0),0,IF(BH$3&lt;0,0,N(INDEX('CURVA PREVISION'!$A$1:$KZ$3000,$C55,11+3*MIN(BH$3,$D$2-1)))))</f>
        <v/>
      </c>
      <c r="BI55" s="121">
        <f>IF(OR($C55="",$B$2="",$D$2=0),0,IF(BI$3&lt;0,0,N(INDEX('CURVA PREVISION'!$A$1:$KZ$3000,$C55,11+3*MIN(BI$3,$D$2-1)))))</f>
        <v/>
      </c>
      <c r="BJ55" s="121">
        <f>IF(OR($C55="",$B$2="",$D$2=0),0,IF(BJ$3&lt;0,0,N(INDEX('CURVA PREVISION'!$A$1:$KZ$3000,$C55,11+3*MIN(BJ$3,$D$2-1)))))</f>
        <v/>
      </c>
      <c r="BK55" s="121">
        <f>IF(OR($C55="",$B$2="",$D$2=0),0,IF(BK$3&lt;0,0,N(INDEX('CURVA PREVISION'!$A$1:$KZ$3000,$C55,11+3*MIN(BK$3,$D$2-1)))))</f>
        <v/>
      </c>
      <c r="BL55" s="121">
        <f>IF(OR($C55="",$B$2="",$D$2=0),0,IF(BL$3&lt;0,0,N(INDEX('CURVA PREVISION'!$A$1:$KZ$3000,$C55,11+3*MIN(BL$3,$D$2-1)))))</f>
        <v/>
      </c>
      <c r="BM55" s="121">
        <f>IF(OR($C55="",$B$2="",$D$2=0),0,IF(BM$3&lt;0,0,N(INDEX('CURVA PREVISION'!$A$1:$KZ$3000,$C55,11+3*MIN(BM$3,$D$2-1)))))</f>
        <v/>
      </c>
      <c r="BN55" s="121">
        <f>IF(OR($C55="",$B$2="",$D$2=0),0,IF(BN$3&lt;0,0,N(INDEX('CURVA PREVISION'!$A$1:$KZ$3000,$C55,11+3*MIN(BN$3,$D$2-1)))))</f>
        <v/>
      </c>
      <c r="BO55" s="121">
        <f>IF(OR($C55="",$B$2="",$D$2=0),0,IF(BO$3&lt;0,0,N(INDEX('CURVA PREVISION'!$A$1:$KZ$3000,$C55,11+3*MIN(BO$3,$D$2-1)))))</f>
        <v/>
      </c>
      <c r="BP55" s="121">
        <f>IF(OR($C55="",$B$2="",$D$2=0),0,IF(BP$3&lt;0,0,N(INDEX('CURVA PREVISION'!$A$1:$KZ$3000,$C55,11+3*MIN(BP$3,$D$2-1)))))</f>
        <v/>
      </c>
      <c r="BQ55" s="121">
        <f>IF(OR($C55="",$B$2="",$D$2=0),0,IF(BQ$3&lt;0,0,N(INDEX('CURVA PREVISION'!$A$1:$KZ$3000,$C55,11+3*MIN(BQ$3,$D$2-1)))))</f>
        <v/>
      </c>
      <c r="BR55" s="121">
        <f>IF(OR($C55="",$B$2="",$D$2=0),0,IF(BR$3&lt;0,0,N(INDEX('CURVA PREVISION'!$A$1:$KZ$3000,$C55,11+3*MIN(BR$3,$D$2-1)))))</f>
        <v/>
      </c>
      <c r="BS55" s="121">
        <f>IF(OR($C55="",$B$2="",$D$2=0),0,IF(BS$3&lt;0,0,N(INDEX('CURVA PREVISION'!$A$1:$KZ$3000,$C55,11+3*MIN(BS$3,$D$2-1)))))</f>
        <v/>
      </c>
      <c r="BT55" s="121">
        <f>IF(OR($C55="",$B$2="",$D$2=0),0,IF(BT$3&lt;0,0,N(INDEX('CURVA PREVISION'!$A$1:$KZ$3000,$C55,11+3*MIN(BT$3,$D$2-1)))))</f>
        <v/>
      </c>
      <c r="BU55" s="121">
        <f>IF(OR($C55="",$B$2="",$D$2=0),0,IF(BU$3&lt;0,0,N(INDEX('CURVA PREVISION'!$A$1:$KZ$3000,$C55,11+3*MIN(BU$3,$D$2-1)))))</f>
        <v/>
      </c>
      <c r="BV55" s="121">
        <f>IF(OR($C55="",$B$2="",$D$2=0),0,IF(BV$3&lt;0,0,N(INDEX('CURVA PREVISION'!$A$1:$KZ$3000,$C55,11+3*MIN(BV$3,$D$2-1)))))</f>
        <v/>
      </c>
      <c r="BW55" s="121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7">
        <f>C14</f>
        <v/>
      </c>
      <c r="D56" s="121">
        <f>IF(OR($C56="",$B$2="",$D$2=0),0,IF(D$3&lt;0,0,N(INDEX('CURVA PREVISION'!$A$1:$KZ$3000,$C56,11+3*MIN(D$3,$D$2-1)))))</f>
        <v/>
      </c>
      <c r="E56" s="121">
        <f>IF(OR($C56="",$B$2="",$D$2=0),0,IF(E$3&lt;0,0,N(INDEX('CURVA PREVISION'!$A$1:$KZ$3000,$C56,11+3*MIN(E$3,$D$2-1)))))</f>
        <v/>
      </c>
      <c r="F56" s="121">
        <f>IF(OR($C56="",$B$2="",$D$2=0),0,IF(F$3&lt;0,0,N(INDEX('CURVA PREVISION'!$A$1:$KZ$3000,$C56,11+3*MIN(F$3,$D$2-1)))))</f>
        <v/>
      </c>
      <c r="G56" s="121">
        <f>IF(OR($C56="",$B$2="",$D$2=0),0,IF(G$3&lt;0,0,N(INDEX('CURVA PREVISION'!$A$1:$KZ$3000,$C56,11+3*MIN(G$3,$D$2-1)))))</f>
        <v/>
      </c>
      <c r="H56" s="121">
        <f>IF(OR($C56="",$B$2="",$D$2=0),0,IF(H$3&lt;0,0,N(INDEX('CURVA PREVISION'!$A$1:$KZ$3000,$C56,11+3*MIN(H$3,$D$2-1)))))</f>
        <v/>
      </c>
      <c r="I56" s="121">
        <f>IF(OR($C56="",$B$2="",$D$2=0),0,IF(I$3&lt;0,0,N(INDEX('CURVA PREVISION'!$A$1:$KZ$3000,$C56,11+3*MIN(I$3,$D$2-1)))))</f>
        <v/>
      </c>
      <c r="J56" s="121">
        <f>IF(OR($C56="",$B$2="",$D$2=0),0,IF(J$3&lt;0,0,N(INDEX('CURVA PREVISION'!$A$1:$KZ$3000,$C56,11+3*MIN(J$3,$D$2-1)))))</f>
        <v/>
      </c>
      <c r="K56" s="121">
        <f>IF(OR($C56="",$B$2="",$D$2=0),0,IF(K$3&lt;0,0,N(INDEX('CURVA PREVISION'!$A$1:$KZ$3000,$C56,11+3*MIN(K$3,$D$2-1)))))</f>
        <v/>
      </c>
      <c r="L56" s="121">
        <f>IF(OR($C56="",$B$2="",$D$2=0),0,IF(L$3&lt;0,0,N(INDEX('CURVA PREVISION'!$A$1:$KZ$3000,$C56,11+3*MIN(L$3,$D$2-1)))))</f>
        <v/>
      </c>
      <c r="M56" s="121">
        <f>IF(OR($C56="",$B$2="",$D$2=0),0,IF(M$3&lt;0,0,N(INDEX('CURVA PREVISION'!$A$1:$KZ$3000,$C56,11+3*MIN(M$3,$D$2-1)))))</f>
        <v/>
      </c>
      <c r="N56" s="121">
        <f>IF(OR($C56="",$B$2="",$D$2=0),0,IF(N$3&lt;0,0,N(INDEX('CURVA PREVISION'!$A$1:$KZ$3000,$C56,11+3*MIN(N$3,$D$2-1)))))</f>
        <v/>
      </c>
      <c r="O56" s="121">
        <f>IF(OR($C56="",$B$2="",$D$2=0),0,IF(O$3&lt;0,0,N(INDEX('CURVA PREVISION'!$A$1:$KZ$3000,$C56,11+3*MIN(O$3,$D$2-1)))))</f>
        <v/>
      </c>
      <c r="P56" s="121">
        <f>IF(OR($C56="",$B$2="",$D$2=0),0,IF(P$3&lt;0,0,N(INDEX('CURVA PREVISION'!$A$1:$KZ$3000,$C56,11+3*MIN(P$3,$D$2-1)))))</f>
        <v/>
      </c>
      <c r="Q56" s="121">
        <f>IF(OR($C56="",$B$2="",$D$2=0),0,IF(Q$3&lt;0,0,N(INDEX('CURVA PREVISION'!$A$1:$KZ$3000,$C56,11+3*MIN(Q$3,$D$2-1)))))</f>
        <v/>
      </c>
      <c r="R56" s="121">
        <f>IF(OR($C56="",$B$2="",$D$2=0),0,IF(R$3&lt;0,0,N(INDEX('CURVA PREVISION'!$A$1:$KZ$3000,$C56,11+3*MIN(R$3,$D$2-1)))))</f>
        <v/>
      </c>
      <c r="S56" s="121">
        <f>IF(OR($C56="",$B$2="",$D$2=0),0,IF(S$3&lt;0,0,N(INDEX('CURVA PREVISION'!$A$1:$KZ$3000,$C56,11+3*MIN(S$3,$D$2-1)))))</f>
        <v/>
      </c>
      <c r="T56" s="121">
        <f>IF(OR($C56="",$B$2="",$D$2=0),0,IF(T$3&lt;0,0,N(INDEX('CURVA PREVISION'!$A$1:$KZ$3000,$C56,11+3*MIN(T$3,$D$2-1)))))</f>
        <v/>
      </c>
      <c r="U56" s="121">
        <f>IF(OR($C56="",$B$2="",$D$2=0),0,IF(U$3&lt;0,0,N(INDEX('CURVA PREVISION'!$A$1:$KZ$3000,$C56,11+3*MIN(U$3,$D$2-1)))))</f>
        <v/>
      </c>
      <c r="V56" s="121">
        <f>IF(OR($C56="",$B$2="",$D$2=0),0,IF(V$3&lt;0,0,N(INDEX('CURVA PREVISION'!$A$1:$KZ$3000,$C56,11+3*MIN(V$3,$D$2-1)))))</f>
        <v/>
      </c>
      <c r="W56" s="121">
        <f>IF(OR($C56="",$B$2="",$D$2=0),0,IF(W$3&lt;0,0,N(INDEX('CURVA PREVISION'!$A$1:$KZ$3000,$C56,11+3*MIN(W$3,$D$2-1)))))</f>
        <v/>
      </c>
      <c r="X56" s="121">
        <f>IF(OR($C56="",$B$2="",$D$2=0),0,IF(X$3&lt;0,0,N(INDEX('CURVA PREVISION'!$A$1:$KZ$3000,$C56,11+3*MIN(X$3,$D$2-1)))))</f>
        <v/>
      </c>
      <c r="Y56" s="121">
        <f>IF(OR($C56="",$B$2="",$D$2=0),0,IF(Y$3&lt;0,0,N(INDEX('CURVA PREVISION'!$A$1:$KZ$3000,$C56,11+3*MIN(Y$3,$D$2-1)))))</f>
        <v/>
      </c>
      <c r="Z56" s="121">
        <f>IF(OR($C56="",$B$2="",$D$2=0),0,IF(Z$3&lt;0,0,N(INDEX('CURVA PREVISION'!$A$1:$KZ$3000,$C56,11+3*MIN(Z$3,$D$2-1)))))</f>
        <v/>
      </c>
      <c r="AA56" s="121">
        <f>IF(OR($C56="",$B$2="",$D$2=0),0,IF(AA$3&lt;0,0,N(INDEX('CURVA PREVISION'!$A$1:$KZ$3000,$C56,11+3*MIN(AA$3,$D$2-1)))))</f>
        <v/>
      </c>
      <c r="AB56" s="121">
        <f>IF(OR($C56="",$B$2="",$D$2=0),0,IF(AB$3&lt;0,0,N(INDEX('CURVA PREVISION'!$A$1:$KZ$3000,$C56,11+3*MIN(AB$3,$D$2-1)))))</f>
        <v/>
      </c>
      <c r="AC56" s="121">
        <f>IF(OR($C56="",$B$2="",$D$2=0),0,IF(AC$3&lt;0,0,N(INDEX('CURVA PREVISION'!$A$1:$KZ$3000,$C56,11+3*MIN(AC$3,$D$2-1)))))</f>
        <v/>
      </c>
      <c r="AD56" s="121">
        <f>IF(OR($C56="",$B$2="",$D$2=0),0,IF(AD$3&lt;0,0,N(INDEX('CURVA PREVISION'!$A$1:$KZ$3000,$C56,11+3*MIN(AD$3,$D$2-1)))))</f>
        <v/>
      </c>
      <c r="AE56" s="121">
        <f>IF(OR($C56="",$B$2="",$D$2=0),0,IF(AE$3&lt;0,0,N(INDEX('CURVA PREVISION'!$A$1:$KZ$3000,$C56,11+3*MIN(AE$3,$D$2-1)))))</f>
        <v/>
      </c>
      <c r="AF56" s="121">
        <f>IF(OR($C56="",$B$2="",$D$2=0),0,IF(AF$3&lt;0,0,N(INDEX('CURVA PREVISION'!$A$1:$KZ$3000,$C56,11+3*MIN(AF$3,$D$2-1)))))</f>
        <v/>
      </c>
      <c r="AG56" s="121">
        <f>IF(OR($C56="",$B$2="",$D$2=0),0,IF(AG$3&lt;0,0,N(INDEX('CURVA PREVISION'!$A$1:$KZ$3000,$C56,11+3*MIN(AG$3,$D$2-1)))))</f>
        <v/>
      </c>
      <c r="AH56" s="121">
        <f>IF(OR($C56="",$B$2="",$D$2=0),0,IF(AH$3&lt;0,0,N(INDEX('CURVA PREVISION'!$A$1:$KZ$3000,$C56,11+3*MIN(AH$3,$D$2-1)))))</f>
        <v/>
      </c>
      <c r="AI56" s="121">
        <f>IF(OR($C56="",$B$2="",$D$2=0),0,IF(AI$3&lt;0,0,N(INDEX('CURVA PREVISION'!$A$1:$KZ$3000,$C56,11+3*MIN(AI$3,$D$2-1)))))</f>
        <v/>
      </c>
      <c r="AJ56" s="121">
        <f>IF(OR($C56="",$B$2="",$D$2=0),0,IF(AJ$3&lt;0,0,N(INDEX('CURVA PREVISION'!$A$1:$KZ$3000,$C56,11+3*MIN(AJ$3,$D$2-1)))))</f>
        <v/>
      </c>
      <c r="AK56" s="121">
        <f>IF(OR($C56="",$B$2="",$D$2=0),0,IF(AK$3&lt;0,0,N(INDEX('CURVA PREVISION'!$A$1:$KZ$3000,$C56,11+3*MIN(AK$3,$D$2-1)))))</f>
        <v/>
      </c>
      <c r="AL56" s="121">
        <f>IF(OR($C56="",$B$2="",$D$2=0),0,IF(AL$3&lt;0,0,N(INDEX('CURVA PREVISION'!$A$1:$KZ$3000,$C56,11+3*MIN(AL$3,$D$2-1)))))</f>
        <v/>
      </c>
      <c r="AM56" s="121">
        <f>IF(OR($C56="",$B$2="",$D$2=0),0,IF(AM$3&lt;0,0,N(INDEX('CURVA PREVISION'!$A$1:$KZ$3000,$C56,11+3*MIN(AM$3,$D$2-1)))))</f>
        <v/>
      </c>
      <c r="AN56" s="121">
        <f>IF(OR($C56="",$B$2="",$D$2=0),0,IF(AN$3&lt;0,0,N(INDEX('CURVA PREVISION'!$A$1:$KZ$3000,$C56,11+3*MIN(AN$3,$D$2-1)))))</f>
        <v/>
      </c>
      <c r="AO56" s="121">
        <f>IF(OR($C56="",$B$2="",$D$2=0),0,IF(AO$3&lt;0,0,N(INDEX('CURVA PREVISION'!$A$1:$KZ$3000,$C56,11+3*MIN(AO$3,$D$2-1)))))</f>
        <v/>
      </c>
      <c r="AP56" s="121">
        <f>IF(OR($C56="",$B$2="",$D$2=0),0,IF(AP$3&lt;0,0,N(INDEX('CURVA PREVISION'!$A$1:$KZ$3000,$C56,11+3*MIN(AP$3,$D$2-1)))))</f>
        <v/>
      </c>
      <c r="AQ56" s="121">
        <f>IF(OR($C56="",$B$2="",$D$2=0),0,IF(AQ$3&lt;0,0,N(INDEX('CURVA PREVISION'!$A$1:$KZ$3000,$C56,11+3*MIN(AQ$3,$D$2-1)))))</f>
        <v/>
      </c>
      <c r="AR56" s="121">
        <f>IF(OR($C56="",$B$2="",$D$2=0),0,IF(AR$3&lt;0,0,N(INDEX('CURVA PREVISION'!$A$1:$KZ$3000,$C56,11+3*MIN(AR$3,$D$2-1)))))</f>
        <v/>
      </c>
      <c r="AS56" s="121">
        <f>IF(OR($C56="",$B$2="",$D$2=0),0,IF(AS$3&lt;0,0,N(INDEX('CURVA PREVISION'!$A$1:$KZ$3000,$C56,11+3*MIN(AS$3,$D$2-1)))))</f>
        <v/>
      </c>
      <c r="AT56" s="121">
        <f>IF(OR($C56="",$B$2="",$D$2=0),0,IF(AT$3&lt;0,0,N(INDEX('CURVA PREVISION'!$A$1:$KZ$3000,$C56,11+3*MIN(AT$3,$D$2-1)))))</f>
        <v/>
      </c>
      <c r="AU56" s="121">
        <f>IF(OR($C56="",$B$2="",$D$2=0),0,IF(AU$3&lt;0,0,N(INDEX('CURVA PREVISION'!$A$1:$KZ$3000,$C56,11+3*MIN(AU$3,$D$2-1)))))</f>
        <v/>
      </c>
      <c r="AV56" s="121">
        <f>IF(OR($C56="",$B$2="",$D$2=0),0,IF(AV$3&lt;0,0,N(INDEX('CURVA PREVISION'!$A$1:$KZ$3000,$C56,11+3*MIN(AV$3,$D$2-1)))))</f>
        <v/>
      </c>
      <c r="AW56" s="121">
        <f>IF(OR($C56="",$B$2="",$D$2=0),0,IF(AW$3&lt;0,0,N(INDEX('CURVA PREVISION'!$A$1:$KZ$3000,$C56,11+3*MIN(AW$3,$D$2-1)))))</f>
        <v/>
      </c>
      <c r="AX56" s="121">
        <f>IF(OR($C56="",$B$2="",$D$2=0),0,IF(AX$3&lt;0,0,N(INDEX('CURVA PREVISION'!$A$1:$KZ$3000,$C56,11+3*MIN(AX$3,$D$2-1)))))</f>
        <v/>
      </c>
      <c r="AY56" s="121">
        <f>IF(OR($C56="",$B$2="",$D$2=0),0,IF(AY$3&lt;0,0,N(INDEX('CURVA PREVISION'!$A$1:$KZ$3000,$C56,11+3*MIN(AY$3,$D$2-1)))))</f>
        <v/>
      </c>
      <c r="AZ56" s="121">
        <f>IF(OR($C56="",$B$2="",$D$2=0),0,IF(AZ$3&lt;0,0,N(INDEX('CURVA PREVISION'!$A$1:$KZ$3000,$C56,11+3*MIN(AZ$3,$D$2-1)))))</f>
        <v/>
      </c>
      <c r="BA56" s="121">
        <f>IF(OR($C56="",$B$2="",$D$2=0),0,IF(BA$3&lt;0,0,N(INDEX('CURVA PREVISION'!$A$1:$KZ$3000,$C56,11+3*MIN(BA$3,$D$2-1)))))</f>
        <v/>
      </c>
      <c r="BB56" s="121">
        <f>IF(OR($C56="",$B$2="",$D$2=0),0,IF(BB$3&lt;0,0,N(INDEX('CURVA PREVISION'!$A$1:$KZ$3000,$C56,11+3*MIN(BB$3,$D$2-1)))))</f>
        <v/>
      </c>
      <c r="BC56" s="121">
        <f>IF(OR($C56="",$B$2="",$D$2=0),0,IF(BC$3&lt;0,0,N(INDEX('CURVA PREVISION'!$A$1:$KZ$3000,$C56,11+3*MIN(BC$3,$D$2-1)))))</f>
        <v/>
      </c>
      <c r="BD56" s="121">
        <f>IF(OR($C56="",$B$2="",$D$2=0),0,IF(BD$3&lt;0,0,N(INDEX('CURVA PREVISION'!$A$1:$KZ$3000,$C56,11+3*MIN(BD$3,$D$2-1)))))</f>
        <v/>
      </c>
      <c r="BE56" s="121">
        <f>IF(OR($C56="",$B$2="",$D$2=0),0,IF(BE$3&lt;0,0,N(INDEX('CURVA PREVISION'!$A$1:$KZ$3000,$C56,11+3*MIN(BE$3,$D$2-1)))))</f>
        <v/>
      </c>
      <c r="BF56" s="121">
        <f>IF(OR($C56="",$B$2="",$D$2=0),0,IF(BF$3&lt;0,0,N(INDEX('CURVA PREVISION'!$A$1:$KZ$3000,$C56,11+3*MIN(BF$3,$D$2-1)))))</f>
        <v/>
      </c>
      <c r="BG56" s="121">
        <f>IF(OR($C56="",$B$2="",$D$2=0),0,IF(BG$3&lt;0,0,N(INDEX('CURVA PREVISION'!$A$1:$KZ$3000,$C56,11+3*MIN(BG$3,$D$2-1)))))</f>
        <v/>
      </c>
      <c r="BH56" s="121">
        <f>IF(OR($C56="",$B$2="",$D$2=0),0,IF(BH$3&lt;0,0,N(INDEX('CURVA PREVISION'!$A$1:$KZ$3000,$C56,11+3*MIN(BH$3,$D$2-1)))))</f>
        <v/>
      </c>
      <c r="BI56" s="121">
        <f>IF(OR($C56="",$B$2="",$D$2=0),0,IF(BI$3&lt;0,0,N(INDEX('CURVA PREVISION'!$A$1:$KZ$3000,$C56,11+3*MIN(BI$3,$D$2-1)))))</f>
        <v/>
      </c>
      <c r="BJ56" s="121">
        <f>IF(OR($C56="",$B$2="",$D$2=0),0,IF(BJ$3&lt;0,0,N(INDEX('CURVA PREVISION'!$A$1:$KZ$3000,$C56,11+3*MIN(BJ$3,$D$2-1)))))</f>
        <v/>
      </c>
      <c r="BK56" s="121">
        <f>IF(OR($C56="",$B$2="",$D$2=0),0,IF(BK$3&lt;0,0,N(INDEX('CURVA PREVISION'!$A$1:$KZ$3000,$C56,11+3*MIN(BK$3,$D$2-1)))))</f>
        <v/>
      </c>
      <c r="BL56" s="121">
        <f>IF(OR($C56="",$B$2="",$D$2=0),0,IF(BL$3&lt;0,0,N(INDEX('CURVA PREVISION'!$A$1:$KZ$3000,$C56,11+3*MIN(BL$3,$D$2-1)))))</f>
        <v/>
      </c>
      <c r="BM56" s="121">
        <f>IF(OR($C56="",$B$2="",$D$2=0),0,IF(BM$3&lt;0,0,N(INDEX('CURVA PREVISION'!$A$1:$KZ$3000,$C56,11+3*MIN(BM$3,$D$2-1)))))</f>
        <v/>
      </c>
      <c r="BN56" s="121">
        <f>IF(OR($C56="",$B$2="",$D$2=0),0,IF(BN$3&lt;0,0,N(INDEX('CURVA PREVISION'!$A$1:$KZ$3000,$C56,11+3*MIN(BN$3,$D$2-1)))))</f>
        <v/>
      </c>
      <c r="BO56" s="121">
        <f>IF(OR($C56="",$B$2="",$D$2=0),0,IF(BO$3&lt;0,0,N(INDEX('CURVA PREVISION'!$A$1:$KZ$3000,$C56,11+3*MIN(BO$3,$D$2-1)))))</f>
        <v/>
      </c>
      <c r="BP56" s="121">
        <f>IF(OR($C56="",$B$2="",$D$2=0),0,IF(BP$3&lt;0,0,N(INDEX('CURVA PREVISION'!$A$1:$KZ$3000,$C56,11+3*MIN(BP$3,$D$2-1)))))</f>
        <v/>
      </c>
      <c r="BQ56" s="121">
        <f>IF(OR($C56="",$B$2="",$D$2=0),0,IF(BQ$3&lt;0,0,N(INDEX('CURVA PREVISION'!$A$1:$KZ$3000,$C56,11+3*MIN(BQ$3,$D$2-1)))))</f>
        <v/>
      </c>
      <c r="BR56" s="121">
        <f>IF(OR($C56="",$B$2="",$D$2=0),0,IF(BR$3&lt;0,0,N(INDEX('CURVA PREVISION'!$A$1:$KZ$3000,$C56,11+3*MIN(BR$3,$D$2-1)))))</f>
        <v/>
      </c>
      <c r="BS56" s="121">
        <f>IF(OR($C56="",$B$2="",$D$2=0),0,IF(BS$3&lt;0,0,N(INDEX('CURVA PREVISION'!$A$1:$KZ$3000,$C56,11+3*MIN(BS$3,$D$2-1)))))</f>
        <v/>
      </c>
      <c r="BT56" s="121">
        <f>IF(OR($C56="",$B$2="",$D$2=0),0,IF(BT$3&lt;0,0,N(INDEX('CURVA PREVISION'!$A$1:$KZ$3000,$C56,11+3*MIN(BT$3,$D$2-1)))))</f>
        <v/>
      </c>
      <c r="BU56" s="121">
        <f>IF(OR($C56="",$B$2="",$D$2=0),0,IF(BU$3&lt;0,0,N(INDEX('CURVA PREVISION'!$A$1:$KZ$3000,$C56,11+3*MIN(BU$3,$D$2-1)))))</f>
        <v/>
      </c>
      <c r="BV56" s="121">
        <f>IF(OR($C56="",$B$2="",$D$2=0),0,IF(BV$3&lt;0,0,N(INDEX('CURVA PREVISION'!$A$1:$KZ$3000,$C56,11+3*MIN(BV$3,$D$2-1)))))</f>
        <v/>
      </c>
      <c r="BW56" s="121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7">
        <f>C15</f>
        <v/>
      </c>
      <c r="D57" s="121">
        <f>IF(OR($C57="",$B$2="",$D$2=0),0,IF(D$3&lt;0,0,N(INDEX('CURVA PREVISION'!$A$1:$KZ$3000,$C57,11+3*MIN(D$3,$D$2-1)))))</f>
        <v/>
      </c>
      <c r="E57" s="121">
        <f>IF(OR($C57="",$B$2="",$D$2=0),0,IF(E$3&lt;0,0,N(INDEX('CURVA PREVISION'!$A$1:$KZ$3000,$C57,11+3*MIN(E$3,$D$2-1)))))</f>
        <v/>
      </c>
      <c r="F57" s="121">
        <f>IF(OR($C57="",$B$2="",$D$2=0),0,IF(F$3&lt;0,0,N(INDEX('CURVA PREVISION'!$A$1:$KZ$3000,$C57,11+3*MIN(F$3,$D$2-1)))))</f>
        <v/>
      </c>
      <c r="G57" s="121">
        <f>IF(OR($C57="",$B$2="",$D$2=0),0,IF(G$3&lt;0,0,N(INDEX('CURVA PREVISION'!$A$1:$KZ$3000,$C57,11+3*MIN(G$3,$D$2-1)))))</f>
        <v/>
      </c>
      <c r="H57" s="121">
        <f>IF(OR($C57="",$B$2="",$D$2=0),0,IF(H$3&lt;0,0,N(INDEX('CURVA PREVISION'!$A$1:$KZ$3000,$C57,11+3*MIN(H$3,$D$2-1)))))</f>
        <v/>
      </c>
      <c r="I57" s="121">
        <f>IF(OR($C57="",$B$2="",$D$2=0),0,IF(I$3&lt;0,0,N(INDEX('CURVA PREVISION'!$A$1:$KZ$3000,$C57,11+3*MIN(I$3,$D$2-1)))))</f>
        <v/>
      </c>
      <c r="J57" s="121">
        <f>IF(OR($C57="",$B$2="",$D$2=0),0,IF(J$3&lt;0,0,N(INDEX('CURVA PREVISION'!$A$1:$KZ$3000,$C57,11+3*MIN(J$3,$D$2-1)))))</f>
        <v/>
      </c>
      <c r="K57" s="121">
        <f>IF(OR($C57="",$B$2="",$D$2=0),0,IF(K$3&lt;0,0,N(INDEX('CURVA PREVISION'!$A$1:$KZ$3000,$C57,11+3*MIN(K$3,$D$2-1)))))</f>
        <v/>
      </c>
      <c r="L57" s="121">
        <f>IF(OR($C57="",$B$2="",$D$2=0),0,IF(L$3&lt;0,0,N(INDEX('CURVA PREVISION'!$A$1:$KZ$3000,$C57,11+3*MIN(L$3,$D$2-1)))))</f>
        <v/>
      </c>
      <c r="M57" s="121">
        <f>IF(OR($C57="",$B$2="",$D$2=0),0,IF(M$3&lt;0,0,N(INDEX('CURVA PREVISION'!$A$1:$KZ$3000,$C57,11+3*MIN(M$3,$D$2-1)))))</f>
        <v/>
      </c>
      <c r="N57" s="121">
        <f>IF(OR($C57="",$B$2="",$D$2=0),0,IF(N$3&lt;0,0,N(INDEX('CURVA PREVISION'!$A$1:$KZ$3000,$C57,11+3*MIN(N$3,$D$2-1)))))</f>
        <v/>
      </c>
      <c r="O57" s="121">
        <f>IF(OR($C57="",$B$2="",$D$2=0),0,IF(O$3&lt;0,0,N(INDEX('CURVA PREVISION'!$A$1:$KZ$3000,$C57,11+3*MIN(O$3,$D$2-1)))))</f>
        <v/>
      </c>
      <c r="P57" s="121">
        <f>IF(OR($C57="",$B$2="",$D$2=0),0,IF(P$3&lt;0,0,N(INDEX('CURVA PREVISION'!$A$1:$KZ$3000,$C57,11+3*MIN(P$3,$D$2-1)))))</f>
        <v/>
      </c>
      <c r="Q57" s="121">
        <f>IF(OR($C57="",$B$2="",$D$2=0),0,IF(Q$3&lt;0,0,N(INDEX('CURVA PREVISION'!$A$1:$KZ$3000,$C57,11+3*MIN(Q$3,$D$2-1)))))</f>
        <v/>
      </c>
      <c r="R57" s="121">
        <f>IF(OR($C57="",$B$2="",$D$2=0),0,IF(R$3&lt;0,0,N(INDEX('CURVA PREVISION'!$A$1:$KZ$3000,$C57,11+3*MIN(R$3,$D$2-1)))))</f>
        <v/>
      </c>
      <c r="S57" s="121">
        <f>IF(OR($C57="",$B$2="",$D$2=0),0,IF(S$3&lt;0,0,N(INDEX('CURVA PREVISION'!$A$1:$KZ$3000,$C57,11+3*MIN(S$3,$D$2-1)))))</f>
        <v/>
      </c>
      <c r="T57" s="121">
        <f>IF(OR($C57="",$B$2="",$D$2=0),0,IF(T$3&lt;0,0,N(INDEX('CURVA PREVISION'!$A$1:$KZ$3000,$C57,11+3*MIN(T$3,$D$2-1)))))</f>
        <v/>
      </c>
      <c r="U57" s="121">
        <f>IF(OR($C57="",$B$2="",$D$2=0),0,IF(U$3&lt;0,0,N(INDEX('CURVA PREVISION'!$A$1:$KZ$3000,$C57,11+3*MIN(U$3,$D$2-1)))))</f>
        <v/>
      </c>
      <c r="V57" s="121">
        <f>IF(OR($C57="",$B$2="",$D$2=0),0,IF(V$3&lt;0,0,N(INDEX('CURVA PREVISION'!$A$1:$KZ$3000,$C57,11+3*MIN(V$3,$D$2-1)))))</f>
        <v/>
      </c>
      <c r="W57" s="121">
        <f>IF(OR($C57="",$B$2="",$D$2=0),0,IF(W$3&lt;0,0,N(INDEX('CURVA PREVISION'!$A$1:$KZ$3000,$C57,11+3*MIN(W$3,$D$2-1)))))</f>
        <v/>
      </c>
      <c r="X57" s="121">
        <f>IF(OR($C57="",$B$2="",$D$2=0),0,IF(X$3&lt;0,0,N(INDEX('CURVA PREVISION'!$A$1:$KZ$3000,$C57,11+3*MIN(X$3,$D$2-1)))))</f>
        <v/>
      </c>
      <c r="Y57" s="121">
        <f>IF(OR($C57="",$B$2="",$D$2=0),0,IF(Y$3&lt;0,0,N(INDEX('CURVA PREVISION'!$A$1:$KZ$3000,$C57,11+3*MIN(Y$3,$D$2-1)))))</f>
        <v/>
      </c>
      <c r="Z57" s="121">
        <f>IF(OR($C57="",$B$2="",$D$2=0),0,IF(Z$3&lt;0,0,N(INDEX('CURVA PREVISION'!$A$1:$KZ$3000,$C57,11+3*MIN(Z$3,$D$2-1)))))</f>
        <v/>
      </c>
      <c r="AA57" s="121">
        <f>IF(OR($C57="",$B$2="",$D$2=0),0,IF(AA$3&lt;0,0,N(INDEX('CURVA PREVISION'!$A$1:$KZ$3000,$C57,11+3*MIN(AA$3,$D$2-1)))))</f>
        <v/>
      </c>
      <c r="AB57" s="121">
        <f>IF(OR($C57="",$B$2="",$D$2=0),0,IF(AB$3&lt;0,0,N(INDEX('CURVA PREVISION'!$A$1:$KZ$3000,$C57,11+3*MIN(AB$3,$D$2-1)))))</f>
        <v/>
      </c>
      <c r="AC57" s="121">
        <f>IF(OR($C57="",$B$2="",$D$2=0),0,IF(AC$3&lt;0,0,N(INDEX('CURVA PREVISION'!$A$1:$KZ$3000,$C57,11+3*MIN(AC$3,$D$2-1)))))</f>
        <v/>
      </c>
      <c r="AD57" s="121">
        <f>IF(OR($C57="",$B$2="",$D$2=0),0,IF(AD$3&lt;0,0,N(INDEX('CURVA PREVISION'!$A$1:$KZ$3000,$C57,11+3*MIN(AD$3,$D$2-1)))))</f>
        <v/>
      </c>
      <c r="AE57" s="121">
        <f>IF(OR($C57="",$B$2="",$D$2=0),0,IF(AE$3&lt;0,0,N(INDEX('CURVA PREVISION'!$A$1:$KZ$3000,$C57,11+3*MIN(AE$3,$D$2-1)))))</f>
        <v/>
      </c>
      <c r="AF57" s="121">
        <f>IF(OR($C57="",$B$2="",$D$2=0),0,IF(AF$3&lt;0,0,N(INDEX('CURVA PREVISION'!$A$1:$KZ$3000,$C57,11+3*MIN(AF$3,$D$2-1)))))</f>
        <v/>
      </c>
      <c r="AG57" s="121">
        <f>IF(OR($C57="",$B$2="",$D$2=0),0,IF(AG$3&lt;0,0,N(INDEX('CURVA PREVISION'!$A$1:$KZ$3000,$C57,11+3*MIN(AG$3,$D$2-1)))))</f>
        <v/>
      </c>
      <c r="AH57" s="121">
        <f>IF(OR($C57="",$B$2="",$D$2=0),0,IF(AH$3&lt;0,0,N(INDEX('CURVA PREVISION'!$A$1:$KZ$3000,$C57,11+3*MIN(AH$3,$D$2-1)))))</f>
        <v/>
      </c>
      <c r="AI57" s="121">
        <f>IF(OR($C57="",$B$2="",$D$2=0),0,IF(AI$3&lt;0,0,N(INDEX('CURVA PREVISION'!$A$1:$KZ$3000,$C57,11+3*MIN(AI$3,$D$2-1)))))</f>
        <v/>
      </c>
      <c r="AJ57" s="121">
        <f>IF(OR($C57="",$B$2="",$D$2=0),0,IF(AJ$3&lt;0,0,N(INDEX('CURVA PREVISION'!$A$1:$KZ$3000,$C57,11+3*MIN(AJ$3,$D$2-1)))))</f>
        <v/>
      </c>
      <c r="AK57" s="121">
        <f>IF(OR($C57="",$B$2="",$D$2=0),0,IF(AK$3&lt;0,0,N(INDEX('CURVA PREVISION'!$A$1:$KZ$3000,$C57,11+3*MIN(AK$3,$D$2-1)))))</f>
        <v/>
      </c>
      <c r="AL57" s="121">
        <f>IF(OR($C57="",$B$2="",$D$2=0),0,IF(AL$3&lt;0,0,N(INDEX('CURVA PREVISION'!$A$1:$KZ$3000,$C57,11+3*MIN(AL$3,$D$2-1)))))</f>
        <v/>
      </c>
      <c r="AM57" s="121">
        <f>IF(OR($C57="",$B$2="",$D$2=0),0,IF(AM$3&lt;0,0,N(INDEX('CURVA PREVISION'!$A$1:$KZ$3000,$C57,11+3*MIN(AM$3,$D$2-1)))))</f>
        <v/>
      </c>
      <c r="AN57" s="121">
        <f>IF(OR($C57="",$B$2="",$D$2=0),0,IF(AN$3&lt;0,0,N(INDEX('CURVA PREVISION'!$A$1:$KZ$3000,$C57,11+3*MIN(AN$3,$D$2-1)))))</f>
        <v/>
      </c>
      <c r="AO57" s="121">
        <f>IF(OR($C57="",$B$2="",$D$2=0),0,IF(AO$3&lt;0,0,N(INDEX('CURVA PREVISION'!$A$1:$KZ$3000,$C57,11+3*MIN(AO$3,$D$2-1)))))</f>
        <v/>
      </c>
      <c r="AP57" s="121">
        <f>IF(OR($C57="",$B$2="",$D$2=0),0,IF(AP$3&lt;0,0,N(INDEX('CURVA PREVISION'!$A$1:$KZ$3000,$C57,11+3*MIN(AP$3,$D$2-1)))))</f>
        <v/>
      </c>
      <c r="AQ57" s="121">
        <f>IF(OR($C57="",$B$2="",$D$2=0),0,IF(AQ$3&lt;0,0,N(INDEX('CURVA PREVISION'!$A$1:$KZ$3000,$C57,11+3*MIN(AQ$3,$D$2-1)))))</f>
        <v/>
      </c>
      <c r="AR57" s="121">
        <f>IF(OR($C57="",$B$2="",$D$2=0),0,IF(AR$3&lt;0,0,N(INDEX('CURVA PREVISION'!$A$1:$KZ$3000,$C57,11+3*MIN(AR$3,$D$2-1)))))</f>
        <v/>
      </c>
      <c r="AS57" s="121">
        <f>IF(OR($C57="",$B$2="",$D$2=0),0,IF(AS$3&lt;0,0,N(INDEX('CURVA PREVISION'!$A$1:$KZ$3000,$C57,11+3*MIN(AS$3,$D$2-1)))))</f>
        <v/>
      </c>
      <c r="AT57" s="121">
        <f>IF(OR($C57="",$B$2="",$D$2=0),0,IF(AT$3&lt;0,0,N(INDEX('CURVA PREVISION'!$A$1:$KZ$3000,$C57,11+3*MIN(AT$3,$D$2-1)))))</f>
        <v/>
      </c>
      <c r="AU57" s="121">
        <f>IF(OR($C57="",$B$2="",$D$2=0),0,IF(AU$3&lt;0,0,N(INDEX('CURVA PREVISION'!$A$1:$KZ$3000,$C57,11+3*MIN(AU$3,$D$2-1)))))</f>
        <v/>
      </c>
      <c r="AV57" s="121">
        <f>IF(OR($C57="",$B$2="",$D$2=0),0,IF(AV$3&lt;0,0,N(INDEX('CURVA PREVISION'!$A$1:$KZ$3000,$C57,11+3*MIN(AV$3,$D$2-1)))))</f>
        <v/>
      </c>
      <c r="AW57" s="121">
        <f>IF(OR($C57="",$B$2="",$D$2=0),0,IF(AW$3&lt;0,0,N(INDEX('CURVA PREVISION'!$A$1:$KZ$3000,$C57,11+3*MIN(AW$3,$D$2-1)))))</f>
        <v/>
      </c>
      <c r="AX57" s="121">
        <f>IF(OR($C57="",$B$2="",$D$2=0),0,IF(AX$3&lt;0,0,N(INDEX('CURVA PREVISION'!$A$1:$KZ$3000,$C57,11+3*MIN(AX$3,$D$2-1)))))</f>
        <v/>
      </c>
      <c r="AY57" s="121">
        <f>IF(OR($C57="",$B$2="",$D$2=0),0,IF(AY$3&lt;0,0,N(INDEX('CURVA PREVISION'!$A$1:$KZ$3000,$C57,11+3*MIN(AY$3,$D$2-1)))))</f>
        <v/>
      </c>
      <c r="AZ57" s="121">
        <f>IF(OR($C57="",$B$2="",$D$2=0),0,IF(AZ$3&lt;0,0,N(INDEX('CURVA PREVISION'!$A$1:$KZ$3000,$C57,11+3*MIN(AZ$3,$D$2-1)))))</f>
        <v/>
      </c>
      <c r="BA57" s="121">
        <f>IF(OR($C57="",$B$2="",$D$2=0),0,IF(BA$3&lt;0,0,N(INDEX('CURVA PREVISION'!$A$1:$KZ$3000,$C57,11+3*MIN(BA$3,$D$2-1)))))</f>
        <v/>
      </c>
      <c r="BB57" s="121">
        <f>IF(OR($C57="",$B$2="",$D$2=0),0,IF(BB$3&lt;0,0,N(INDEX('CURVA PREVISION'!$A$1:$KZ$3000,$C57,11+3*MIN(BB$3,$D$2-1)))))</f>
        <v/>
      </c>
      <c r="BC57" s="121">
        <f>IF(OR($C57="",$B$2="",$D$2=0),0,IF(BC$3&lt;0,0,N(INDEX('CURVA PREVISION'!$A$1:$KZ$3000,$C57,11+3*MIN(BC$3,$D$2-1)))))</f>
        <v/>
      </c>
      <c r="BD57" s="121">
        <f>IF(OR($C57="",$B$2="",$D$2=0),0,IF(BD$3&lt;0,0,N(INDEX('CURVA PREVISION'!$A$1:$KZ$3000,$C57,11+3*MIN(BD$3,$D$2-1)))))</f>
        <v/>
      </c>
      <c r="BE57" s="121">
        <f>IF(OR($C57="",$B$2="",$D$2=0),0,IF(BE$3&lt;0,0,N(INDEX('CURVA PREVISION'!$A$1:$KZ$3000,$C57,11+3*MIN(BE$3,$D$2-1)))))</f>
        <v/>
      </c>
      <c r="BF57" s="121">
        <f>IF(OR($C57="",$B$2="",$D$2=0),0,IF(BF$3&lt;0,0,N(INDEX('CURVA PREVISION'!$A$1:$KZ$3000,$C57,11+3*MIN(BF$3,$D$2-1)))))</f>
        <v/>
      </c>
      <c r="BG57" s="121">
        <f>IF(OR($C57="",$B$2="",$D$2=0),0,IF(BG$3&lt;0,0,N(INDEX('CURVA PREVISION'!$A$1:$KZ$3000,$C57,11+3*MIN(BG$3,$D$2-1)))))</f>
        <v/>
      </c>
      <c r="BH57" s="121">
        <f>IF(OR($C57="",$B$2="",$D$2=0),0,IF(BH$3&lt;0,0,N(INDEX('CURVA PREVISION'!$A$1:$KZ$3000,$C57,11+3*MIN(BH$3,$D$2-1)))))</f>
        <v/>
      </c>
      <c r="BI57" s="121">
        <f>IF(OR($C57="",$B$2="",$D$2=0),0,IF(BI$3&lt;0,0,N(INDEX('CURVA PREVISION'!$A$1:$KZ$3000,$C57,11+3*MIN(BI$3,$D$2-1)))))</f>
        <v/>
      </c>
      <c r="BJ57" s="121">
        <f>IF(OR($C57="",$B$2="",$D$2=0),0,IF(BJ$3&lt;0,0,N(INDEX('CURVA PREVISION'!$A$1:$KZ$3000,$C57,11+3*MIN(BJ$3,$D$2-1)))))</f>
        <v/>
      </c>
      <c r="BK57" s="121">
        <f>IF(OR($C57="",$B$2="",$D$2=0),0,IF(BK$3&lt;0,0,N(INDEX('CURVA PREVISION'!$A$1:$KZ$3000,$C57,11+3*MIN(BK$3,$D$2-1)))))</f>
        <v/>
      </c>
      <c r="BL57" s="121">
        <f>IF(OR($C57="",$B$2="",$D$2=0),0,IF(BL$3&lt;0,0,N(INDEX('CURVA PREVISION'!$A$1:$KZ$3000,$C57,11+3*MIN(BL$3,$D$2-1)))))</f>
        <v/>
      </c>
      <c r="BM57" s="121">
        <f>IF(OR($C57="",$B$2="",$D$2=0),0,IF(BM$3&lt;0,0,N(INDEX('CURVA PREVISION'!$A$1:$KZ$3000,$C57,11+3*MIN(BM$3,$D$2-1)))))</f>
        <v/>
      </c>
      <c r="BN57" s="121">
        <f>IF(OR($C57="",$B$2="",$D$2=0),0,IF(BN$3&lt;0,0,N(INDEX('CURVA PREVISION'!$A$1:$KZ$3000,$C57,11+3*MIN(BN$3,$D$2-1)))))</f>
        <v/>
      </c>
      <c r="BO57" s="121">
        <f>IF(OR($C57="",$B$2="",$D$2=0),0,IF(BO$3&lt;0,0,N(INDEX('CURVA PREVISION'!$A$1:$KZ$3000,$C57,11+3*MIN(BO$3,$D$2-1)))))</f>
        <v/>
      </c>
      <c r="BP57" s="121">
        <f>IF(OR($C57="",$B$2="",$D$2=0),0,IF(BP$3&lt;0,0,N(INDEX('CURVA PREVISION'!$A$1:$KZ$3000,$C57,11+3*MIN(BP$3,$D$2-1)))))</f>
        <v/>
      </c>
      <c r="BQ57" s="121">
        <f>IF(OR($C57="",$B$2="",$D$2=0),0,IF(BQ$3&lt;0,0,N(INDEX('CURVA PREVISION'!$A$1:$KZ$3000,$C57,11+3*MIN(BQ$3,$D$2-1)))))</f>
        <v/>
      </c>
      <c r="BR57" s="121">
        <f>IF(OR($C57="",$B$2="",$D$2=0),0,IF(BR$3&lt;0,0,N(INDEX('CURVA PREVISION'!$A$1:$KZ$3000,$C57,11+3*MIN(BR$3,$D$2-1)))))</f>
        <v/>
      </c>
      <c r="BS57" s="121">
        <f>IF(OR($C57="",$B$2="",$D$2=0),0,IF(BS$3&lt;0,0,N(INDEX('CURVA PREVISION'!$A$1:$KZ$3000,$C57,11+3*MIN(BS$3,$D$2-1)))))</f>
        <v/>
      </c>
      <c r="BT57" s="121">
        <f>IF(OR($C57="",$B$2="",$D$2=0),0,IF(BT$3&lt;0,0,N(INDEX('CURVA PREVISION'!$A$1:$KZ$3000,$C57,11+3*MIN(BT$3,$D$2-1)))))</f>
        <v/>
      </c>
      <c r="BU57" s="121">
        <f>IF(OR($C57="",$B$2="",$D$2=0),0,IF(BU$3&lt;0,0,N(INDEX('CURVA PREVISION'!$A$1:$KZ$3000,$C57,11+3*MIN(BU$3,$D$2-1)))))</f>
        <v/>
      </c>
      <c r="BV57" s="121">
        <f>IF(OR($C57="",$B$2="",$D$2=0),0,IF(BV$3&lt;0,0,N(INDEX('CURVA PREVISION'!$A$1:$KZ$3000,$C57,11+3*MIN(BV$3,$D$2-1)))))</f>
        <v/>
      </c>
      <c r="BW57" s="121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7">
        <f>C16</f>
        <v/>
      </c>
      <c r="D58" s="121">
        <f>IF(OR($C58="",$B$2="",$D$2=0),0,IF(D$3&lt;0,0,N(INDEX('CURVA PREVISION'!$A$1:$KZ$3000,$C58,11+3*MIN(D$3,$D$2-1)))))</f>
        <v/>
      </c>
      <c r="E58" s="121">
        <f>IF(OR($C58="",$B$2="",$D$2=0),0,IF(E$3&lt;0,0,N(INDEX('CURVA PREVISION'!$A$1:$KZ$3000,$C58,11+3*MIN(E$3,$D$2-1)))))</f>
        <v/>
      </c>
      <c r="F58" s="121">
        <f>IF(OR($C58="",$B$2="",$D$2=0),0,IF(F$3&lt;0,0,N(INDEX('CURVA PREVISION'!$A$1:$KZ$3000,$C58,11+3*MIN(F$3,$D$2-1)))))</f>
        <v/>
      </c>
      <c r="G58" s="121">
        <f>IF(OR($C58="",$B$2="",$D$2=0),0,IF(G$3&lt;0,0,N(INDEX('CURVA PREVISION'!$A$1:$KZ$3000,$C58,11+3*MIN(G$3,$D$2-1)))))</f>
        <v/>
      </c>
      <c r="H58" s="121">
        <f>IF(OR($C58="",$B$2="",$D$2=0),0,IF(H$3&lt;0,0,N(INDEX('CURVA PREVISION'!$A$1:$KZ$3000,$C58,11+3*MIN(H$3,$D$2-1)))))</f>
        <v/>
      </c>
      <c r="I58" s="121">
        <f>IF(OR($C58="",$B$2="",$D$2=0),0,IF(I$3&lt;0,0,N(INDEX('CURVA PREVISION'!$A$1:$KZ$3000,$C58,11+3*MIN(I$3,$D$2-1)))))</f>
        <v/>
      </c>
      <c r="J58" s="121">
        <f>IF(OR($C58="",$B$2="",$D$2=0),0,IF(J$3&lt;0,0,N(INDEX('CURVA PREVISION'!$A$1:$KZ$3000,$C58,11+3*MIN(J$3,$D$2-1)))))</f>
        <v/>
      </c>
      <c r="K58" s="121">
        <f>IF(OR($C58="",$B$2="",$D$2=0),0,IF(K$3&lt;0,0,N(INDEX('CURVA PREVISION'!$A$1:$KZ$3000,$C58,11+3*MIN(K$3,$D$2-1)))))</f>
        <v/>
      </c>
      <c r="L58" s="121">
        <f>IF(OR($C58="",$B$2="",$D$2=0),0,IF(L$3&lt;0,0,N(INDEX('CURVA PREVISION'!$A$1:$KZ$3000,$C58,11+3*MIN(L$3,$D$2-1)))))</f>
        <v/>
      </c>
      <c r="M58" s="121">
        <f>IF(OR($C58="",$B$2="",$D$2=0),0,IF(M$3&lt;0,0,N(INDEX('CURVA PREVISION'!$A$1:$KZ$3000,$C58,11+3*MIN(M$3,$D$2-1)))))</f>
        <v/>
      </c>
      <c r="N58" s="121">
        <f>IF(OR($C58="",$B$2="",$D$2=0),0,IF(N$3&lt;0,0,N(INDEX('CURVA PREVISION'!$A$1:$KZ$3000,$C58,11+3*MIN(N$3,$D$2-1)))))</f>
        <v/>
      </c>
      <c r="O58" s="121">
        <f>IF(OR($C58="",$B$2="",$D$2=0),0,IF(O$3&lt;0,0,N(INDEX('CURVA PREVISION'!$A$1:$KZ$3000,$C58,11+3*MIN(O$3,$D$2-1)))))</f>
        <v/>
      </c>
      <c r="P58" s="121">
        <f>IF(OR($C58="",$B$2="",$D$2=0),0,IF(P$3&lt;0,0,N(INDEX('CURVA PREVISION'!$A$1:$KZ$3000,$C58,11+3*MIN(P$3,$D$2-1)))))</f>
        <v/>
      </c>
      <c r="Q58" s="121">
        <f>IF(OR($C58="",$B$2="",$D$2=0),0,IF(Q$3&lt;0,0,N(INDEX('CURVA PREVISION'!$A$1:$KZ$3000,$C58,11+3*MIN(Q$3,$D$2-1)))))</f>
        <v/>
      </c>
      <c r="R58" s="121">
        <f>IF(OR($C58="",$B$2="",$D$2=0),0,IF(R$3&lt;0,0,N(INDEX('CURVA PREVISION'!$A$1:$KZ$3000,$C58,11+3*MIN(R$3,$D$2-1)))))</f>
        <v/>
      </c>
      <c r="S58" s="121">
        <f>IF(OR($C58="",$B$2="",$D$2=0),0,IF(S$3&lt;0,0,N(INDEX('CURVA PREVISION'!$A$1:$KZ$3000,$C58,11+3*MIN(S$3,$D$2-1)))))</f>
        <v/>
      </c>
      <c r="T58" s="121">
        <f>IF(OR($C58="",$B$2="",$D$2=0),0,IF(T$3&lt;0,0,N(INDEX('CURVA PREVISION'!$A$1:$KZ$3000,$C58,11+3*MIN(T$3,$D$2-1)))))</f>
        <v/>
      </c>
      <c r="U58" s="121">
        <f>IF(OR($C58="",$B$2="",$D$2=0),0,IF(U$3&lt;0,0,N(INDEX('CURVA PREVISION'!$A$1:$KZ$3000,$C58,11+3*MIN(U$3,$D$2-1)))))</f>
        <v/>
      </c>
      <c r="V58" s="121">
        <f>IF(OR($C58="",$B$2="",$D$2=0),0,IF(V$3&lt;0,0,N(INDEX('CURVA PREVISION'!$A$1:$KZ$3000,$C58,11+3*MIN(V$3,$D$2-1)))))</f>
        <v/>
      </c>
      <c r="W58" s="121">
        <f>IF(OR($C58="",$B$2="",$D$2=0),0,IF(W$3&lt;0,0,N(INDEX('CURVA PREVISION'!$A$1:$KZ$3000,$C58,11+3*MIN(W$3,$D$2-1)))))</f>
        <v/>
      </c>
      <c r="X58" s="121">
        <f>IF(OR($C58="",$B$2="",$D$2=0),0,IF(X$3&lt;0,0,N(INDEX('CURVA PREVISION'!$A$1:$KZ$3000,$C58,11+3*MIN(X$3,$D$2-1)))))</f>
        <v/>
      </c>
      <c r="Y58" s="121">
        <f>IF(OR($C58="",$B$2="",$D$2=0),0,IF(Y$3&lt;0,0,N(INDEX('CURVA PREVISION'!$A$1:$KZ$3000,$C58,11+3*MIN(Y$3,$D$2-1)))))</f>
        <v/>
      </c>
      <c r="Z58" s="121">
        <f>IF(OR($C58="",$B$2="",$D$2=0),0,IF(Z$3&lt;0,0,N(INDEX('CURVA PREVISION'!$A$1:$KZ$3000,$C58,11+3*MIN(Z$3,$D$2-1)))))</f>
        <v/>
      </c>
      <c r="AA58" s="121">
        <f>IF(OR($C58="",$B$2="",$D$2=0),0,IF(AA$3&lt;0,0,N(INDEX('CURVA PREVISION'!$A$1:$KZ$3000,$C58,11+3*MIN(AA$3,$D$2-1)))))</f>
        <v/>
      </c>
      <c r="AB58" s="121">
        <f>IF(OR($C58="",$B$2="",$D$2=0),0,IF(AB$3&lt;0,0,N(INDEX('CURVA PREVISION'!$A$1:$KZ$3000,$C58,11+3*MIN(AB$3,$D$2-1)))))</f>
        <v/>
      </c>
      <c r="AC58" s="121">
        <f>IF(OR($C58="",$B$2="",$D$2=0),0,IF(AC$3&lt;0,0,N(INDEX('CURVA PREVISION'!$A$1:$KZ$3000,$C58,11+3*MIN(AC$3,$D$2-1)))))</f>
        <v/>
      </c>
      <c r="AD58" s="121">
        <f>IF(OR($C58="",$B$2="",$D$2=0),0,IF(AD$3&lt;0,0,N(INDEX('CURVA PREVISION'!$A$1:$KZ$3000,$C58,11+3*MIN(AD$3,$D$2-1)))))</f>
        <v/>
      </c>
      <c r="AE58" s="121">
        <f>IF(OR($C58="",$B$2="",$D$2=0),0,IF(AE$3&lt;0,0,N(INDEX('CURVA PREVISION'!$A$1:$KZ$3000,$C58,11+3*MIN(AE$3,$D$2-1)))))</f>
        <v/>
      </c>
      <c r="AF58" s="121">
        <f>IF(OR($C58="",$B$2="",$D$2=0),0,IF(AF$3&lt;0,0,N(INDEX('CURVA PREVISION'!$A$1:$KZ$3000,$C58,11+3*MIN(AF$3,$D$2-1)))))</f>
        <v/>
      </c>
      <c r="AG58" s="121">
        <f>IF(OR($C58="",$B$2="",$D$2=0),0,IF(AG$3&lt;0,0,N(INDEX('CURVA PREVISION'!$A$1:$KZ$3000,$C58,11+3*MIN(AG$3,$D$2-1)))))</f>
        <v/>
      </c>
      <c r="AH58" s="121">
        <f>IF(OR($C58="",$B$2="",$D$2=0),0,IF(AH$3&lt;0,0,N(INDEX('CURVA PREVISION'!$A$1:$KZ$3000,$C58,11+3*MIN(AH$3,$D$2-1)))))</f>
        <v/>
      </c>
      <c r="AI58" s="121">
        <f>IF(OR($C58="",$B$2="",$D$2=0),0,IF(AI$3&lt;0,0,N(INDEX('CURVA PREVISION'!$A$1:$KZ$3000,$C58,11+3*MIN(AI$3,$D$2-1)))))</f>
        <v/>
      </c>
      <c r="AJ58" s="121">
        <f>IF(OR($C58="",$B$2="",$D$2=0),0,IF(AJ$3&lt;0,0,N(INDEX('CURVA PREVISION'!$A$1:$KZ$3000,$C58,11+3*MIN(AJ$3,$D$2-1)))))</f>
        <v/>
      </c>
      <c r="AK58" s="121">
        <f>IF(OR($C58="",$B$2="",$D$2=0),0,IF(AK$3&lt;0,0,N(INDEX('CURVA PREVISION'!$A$1:$KZ$3000,$C58,11+3*MIN(AK$3,$D$2-1)))))</f>
        <v/>
      </c>
      <c r="AL58" s="121">
        <f>IF(OR($C58="",$B$2="",$D$2=0),0,IF(AL$3&lt;0,0,N(INDEX('CURVA PREVISION'!$A$1:$KZ$3000,$C58,11+3*MIN(AL$3,$D$2-1)))))</f>
        <v/>
      </c>
      <c r="AM58" s="121">
        <f>IF(OR($C58="",$B$2="",$D$2=0),0,IF(AM$3&lt;0,0,N(INDEX('CURVA PREVISION'!$A$1:$KZ$3000,$C58,11+3*MIN(AM$3,$D$2-1)))))</f>
        <v/>
      </c>
      <c r="AN58" s="121">
        <f>IF(OR($C58="",$B$2="",$D$2=0),0,IF(AN$3&lt;0,0,N(INDEX('CURVA PREVISION'!$A$1:$KZ$3000,$C58,11+3*MIN(AN$3,$D$2-1)))))</f>
        <v/>
      </c>
      <c r="AO58" s="121">
        <f>IF(OR($C58="",$B$2="",$D$2=0),0,IF(AO$3&lt;0,0,N(INDEX('CURVA PREVISION'!$A$1:$KZ$3000,$C58,11+3*MIN(AO$3,$D$2-1)))))</f>
        <v/>
      </c>
      <c r="AP58" s="121">
        <f>IF(OR($C58="",$B$2="",$D$2=0),0,IF(AP$3&lt;0,0,N(INDEX('CURVA PREVISION'!$A$1:$KZ$3000,$C58,11+3*MIN(AP$3,$D$2-1)))))</f>
        <v/>
      </c>
      <c r="AQ58" s="121">
        <f>IF(OR($C58="",$B$2="",$D$2=0),0,IF(AQ$3&lt;0,0,N(INDEX('CURVA PREVISION'!$A$1:$KZ$3000,$C58,11+3*MIN(AQ$3,$D$2-1)))))</f>
        <v/>
      </c>
      <c r="AR58" s="121">
        <f>IF(OR($C58="",$B$2="",$D$2=0),0,IF(AR$3&lt;0,0,N(INDEX('CURVA PREVISION'!$A$1:$KZ$3000,$C58,11+3*MIN(AR$3,$D$2-1)))))</f>
        <v/>
      </c>
      <c r="AS58" s="121">
        <f>IF(OR($C58="",$B$2="",$D$2=0),0,IF(AS$3&lt;0,0,N(INDEX('CURVA PREVISION'!$A$1:$KZ$3000,$C58,11+3*MIN(AS$3,$D$2-1)))))</f>
        <v/>
      </c>
      <c r="AT58" s="121">
        <f>IF(OR($C58="",$B$2="",$D$2=0),0,IF(AT$3&lt;0,0,N(INDEX('CURVA PREVISION'!$A$1:$KZ$3000,$C58,11+3*MIN(AT$3,$D$2-1)))))</f>
        <v/>
      </c>
      <c r="AU58" s="121">
        <f>IF(OR($C58="",$B$2="",$D$2=0),0,IF(AU$3&lt;0,0,N(INDEX('CURVA PREVISION'!$A$1:$KZ$3000,$C58,11+3*MIN(AU$3,$D$2-1)))))</f>
        <v/>
      </c>
      <c r="AV58" s="121">
        <f>IF(OR($C58="",$B$2="",$D$2=0),0,IF(AV$3&lt;0,0,N(INDEX('CURVA PREVISION'!$A$1:$KZ$3000,$C58,11+3*MIN(AV$3,$D$2-1)))))</f>
        <v/>
      </c>
      <c r="AW58" s="121">
        <f>IF(OR($C58="",$B$2="",$D$2=0),0,IF(AW$3&lt;0,0,N(INDEX('CURVA PREVISION'!$A$1:$KZ$3000,$C58,11+3*MIN(AW$3,$D$2-1)))))</f>
        <v/>
      </c>
      <c r="AX58" s="121">
        <f>IF(OR($C58="",$B$2="",$D$2=0),0,IF(AX$3&lt;0,0,N(INDEX('CURVA PREVISION'!$A$1:$KZ$3000,$C58,11+3*MIN(AX$3,$D$2-1)))))</f>
        <v/>
      </c>
      <c r="AY58" s="121">
        <f>IF(OR($C58="",$B$2="",$D$2=0),0,IF(AY$3&lt;0,0,N(INDEX('CURVA PREVISION'!$A$1:$KZ$3000,$C58,11+3*MIN(AY$3,$D$2-1)))))</f>
        <v/>
      </c>
      <c r="AZ58" s="121">
        <f>IF(OR($C58="",$B$2="",$D$2=0),0,IF(AZ$3&lt;0,0,N(INDEX('CURVA PREVISION'!$A$1:$KZ$3000,$C58,11+3*MIN(AZ$3,$D$2-1)))))</f>
        <v/>
      </c>
      <c r="BA58" s="121">
        <f>IF(OR($C58="",$B$2="",$D$2=0),0,IF(BA$3&lt;0,0,N(INDEX('CURVA PREVISION'!$A$1:$KZ$3000,$C58,11+3*MIN(BA$3,$D$2-1)))))</f>
        <v/>
      </c>
      <c r="BB58" s="121">
        <f>IF(OR($C58="",$B$2="",$D$2=0),0,IF(BB$3&lt;0,0,N(INDEX('CURVA PREVISION'!$A$1:$KZ$3000,$C58,11+3*MIN(BB$3,$D$2-1)))))</f>
        <v/>
      </c>
      <c r="BC58" s="121">
        <f>IF(OR($C58="",$B$2="",$D$2=0),0,IF(BC$3&lt;0,0,N(INDEX('CURVA PREVISION'!$A$1:$KZ$3000,$C58,11+3*MIN(BC$3,$D$2-1)))))</f>
        <v/>
      </c>
      <c r="BD58" s="121">
        <f>IF(OR($C58="",$B$2="",$D$2=0),0,IF(BD$3&lt;0,0,N(INDEX('CURVA PREVISION'!$A$1:$KZ$3000,$C58,11+3*MIN(BD$3,$D$2-1)))))</f>
        <v/>
      </c>
      <c r="BE58" s="121">
        <f>IF(OR($C58="",$B$2="",$D$2=0),0,IF(BE$3&lt;0,0,N(INDEX('CURVA PREVISION'!$A$1:$KZ$3000,$C58,11+3*MIN(BE$3,$D$2-1)))))</f>
        <v/>
      </c>
      <c r="BF58" s="121">
        <f>IF(OR($C58="",$B$2="",$D$2=0),0,IF(BF$3&lt;0,0,N(INDEX('CURVA PREVISION'!$A$1:$KZ$3000,$C58,11+3*MIN(BF$3,$D$2-1)))))</f>
        <v/>
      </c>
      <c r="BG58" s="121">
        <f>IF(OR($C58="",$B$2="",$D$2=0),0,IF(BG$3&lt;0,0,N(INDEX('CURVA PREVISION'!$A$1:$KZ$3000,$C58,11+3*MIN(BG$3,$D$2-1)))))</f>
        <v/>
      </c>
      <c r="BH58" s="121">
        <f>IF(OR($C58="",$B$2="",$D$2=0),0,IF(BH$3&lt;0,0,N(INDEX('CURVA PREVISION'!$A$1:$KZ$3000,$C58,11+3*MIN(BH$3,$D$2-1)))))</f>
        <v/>
      </c>
      <c r="BI58" s="121">
        <f>IF(OR($C58="",$B$2="",$D$2=0),0,IF(BI$3&lt;0,0,N(INDEX('CURVA PREVISION'!$A$1:$KZ$3000,$C58,11+3*MIN(BI$3,$D$2-1)))))</f>
        <v/>
      </c>
      <c r="BJ58" s="121">
        <f>IF(OR($C58="",$B$2="",$D$2=0),0,IF(BJ$3&lt;0,0,N(INDEX('CURVA PREVISION'!$A$1:$KZ$3000,$C58,11+3*MIN(BJ$3,$D$2-1)))))</f>
        <v/>
      </c>
      <c r="BK58" s="121">
        <f>IF(OR($C58="",$B$2="",$D$2=0),0,IF(BK$3&lt;0,0,N(INDEX('CURVA PREVISION'!$A$1:$KZ$3000,$C58,11+3*MIN(BK$3,$D$2-1)))))</f>
        <v/>
      </c>
      <c r="BL58" s="121">
        <f>IF(OR($C58="",$B$2="",$D$2=0),0,IF(BL$3&lt;0,0,N(INDEX('CURVA PREVISION'!$A$1:$KZ$3000,$C58,11+3*MIN(BL$3,$D$2-1)))))</f>
        <v/>
      </c>
      <c r="BM58" s="121">
        <f>IF(OR($C58="",$B$2="",$D$2=0),0,IF(BM$3&lt;0,0,N(INDEX('CURVA PREVISION'!$A$1:$KZ$3000,$C58,11+3*MIN(BM$3,$D$2-1)))))</f>
        <v/>
      </c>
      <c r="BN58" s="121">
        <f>IF(OR($C58="",$B$2="",$D$2=0),0,IF(BN$3&lt;0,0,N(INDEX('CURVA PREVISION'!$A$1:$KZ$3000,$C58,11+3*MIN(BN$3,$D$2-1)))))</f>
        <v/>
      </c>
      <c r="BO58" s="121">
        <f>IF(OR($C58="",$B$2="",$D$2=0),0,IF(BO$3&lt;0,0,N(INDEX('CURVA PREVISION'!$A$1:$KZ$3000,$C58,11+3*MIN(BO$3,$D$2-1)))))</f>
        <v/>
      </c>
      <c r="BP58" s="121">
        <f>IF(OR($C58="",$B$2="",$D$2=0),0,IF(BP$3&lt;0,0,N(INDEX('CURVA PREVISION'!$A$1:$KZ$3000,$C58,11+3*MIN(BP$3,$D$2-1)))))</f>
        <v/>
      </c>
      <c r="BQ58" s="121">
        <f>IF(OR($C58="",$B$2="",$D$2=0),0,IF(BQ$3&lt;0,0,N(INDEX('CURVA PREVISION'!$A$1:$KZ$3000,$C58,11+3*MIN(BQ$3,$D$2-1)))))</f>
        <v/>
      </c>
      <c r="BR58" s="121">
        <f>IF(OR($C58="",$B$2="",$D$2=0),0,IF(BR$3&lt;0,0,N(INDEX('CURVA PREVISION'!$A$1:$KZ$3000,$C58,11+3*MIN(BR$3,$D$2-1)))))</f>
        <v/>
      </c>
      <c r="BS58" s="121">
        <f>IF(OR($C58="",$B$2="",$D$2=0),0,IF(BS$3&lt;0,0,N(INDEX('CURVA PREVISION'!$A$1:$KZ$3000,$C58,11+3*MIN(BS$3,$D$2-1)))))</f>
        <v/>
      </c>
      <c r="BT58" s="121">
        <f>IF(OR($C58="",$B$2="",$D$2=0),0,IF(BT$3&lt;0,0,N(INDEX('CURVA PREVISION'!$A$1:$KZ$3000,$C58,11+3*MIN(BT$3,$D$2-1)))))</f>
        <v/>
      </c>
      <c r="BU58" s="121">
        <f>IF(OR($C58="",$B$2="",$D$2=0),0,IF(BU$3&lt;0,0,N(INDEX('CURVA PREVISION'!$A$1:$KZ$3000,$C58,11+3*MIN(BU$3,$D$2-1)))))</f>
        <v/>
      </c>
      <c r="BV58" s="121">
        <f>IF(OR($C58="",$B$2="",$D$2=0),0,IF(BV$3&lt;0,0,N(INDEX('CURVA PREVISION'!$A$1:$KZ$3000,$C58,11+3*MIN(BV$3,$D$2-1)))))</f>
        <v/>
      </c>
      <c r="BW58" s="121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7">
        <f>C17</f>
        <v/>
      </c>
      <c r="D59" s="121">
        <f>IF(OR($C59="",$B$2="",$D$2=0),0,IF(D$3&lt;0,0,N(INDEX('CURVA PREVISION'!$A$1:$KZ$3000,$C59,11+3*MIN(D$3,$D$2-1)))))</f>
        <v/>
      </c>
      <c r="E59" s="121">
        <f>IF(OR($C59="",$B$2="",$D$2=0),0,IF(E$3&lt;0,0,N(INDEX('CURVA PREVISION'!$A$1:$KZ$3000,$C59,11+3*MIN(E$3,$D$2-1)))))</f>
        <v/>
      </c>
      <c r="F59" s="121">
        <f>IF(OR($C59="",$B$2="",$D$2=0),0,IF(F$3&lt;0,0,N(INDEX('CURVA PREVISION'!$A$1:$KZ$3000,$C59,11+3*MIN(F$3,$D$2-1)))))</f>
        <v/>
      </c>
      <c r="G59" s="121">
        <f>IF(OR($C59="",$B$2="",$D$2=0),0,IF(G$3&lt;0,0,N(INDEX('CURVA PREVISION'!$A$1:$KZ$3000,$C59,11+3*MIN(G$3,$D$2-1)))))</f>
        <v/>
      </c>
      <c r="H59" s="121">
        <f>IF(OR($C59="",$B$2="",$D$2=0),0,IF(H$3&lt;0,0,N(INDEX('CURVA PREVISION'!$A$1:$KZ$3000,$C59,11+3*MIN(H$3,$D$2-1)))))</f>
        <v/>
      </c>
      <c r="I59" s="121">
        <f>IF(OR($C59="",$B$2="",$D$2=0),0,IF(I$3&lt;0,0,N(INDEX('CURVA PREVISION'!$A$1:$KZ$3000,$C59,11+3*MIN(I$3,$D$2-1)))))</f>
        <v/>
      </c>
      <c r="J59" s="121">
        <f>IF(OR($C59="",$B$2="",$D$2=0),0,IF(J$3&lt;0,0,N(INDEX('CURVA PREVISION'!$A$1:$KZ$3000,$C59,11+3*MIN(J$3,$D$2-1)))))</f>
        <v/>
      </c>
      <c r="K59" s="121">
        <f>IF(OR($C59="",$B$2="",$D$2=0),0,IF(K$3&lt;0,0,N(INDEX('CURVA PREVISION'!$A$1:$KZ$3000,$C59,11+3*MIN(K$3,$D$2-1)))))</f>
        <v/>
      </c>
      <c r="L59" s="121">
        <f>IF(OR($C59="",$B$2="",$D$2=0),0,IF(L$3&lt;0,0,N(INDEX('CURVA PREVISION'!$A$1:$KZ$3000,$C59,11+3*MIN(L$3,$D$2-1)))))</f>
        <v/>
      </c>
      <c r="M59" s="121">
        <f>IF(OR($C59="",$B$2="",$D$2=0),0,IF(M$3&lt;0,0,N(INDEX('CURVA PREVISION'!$A$1:$KZ$3000,$C59,11+3*MIN(M$3,$D$2-1)))))</f>
        <v/>
      </c>
      <c r="N59" s="121">
        <f>IF(OR($C59="",$B$2="",$D$2=0),0,IF(N$3&lt;0,0,N(INDEX('CURVA PREVISION'!$A$1:$KZ$3000,$C59,11+3*MIN(N$3,$D$2-1)))))</f>
        <v/>
      </c>
      <c r="O59" s="121">
        <f>IF(OR($C59="",$B$2="",$D$2=0),0,IF(O$3&lt;0,0,N(INDEX('CURVA PREVISION'!$A$1:$KZ$3000,$C59,11+3*MIN(O$3,$D$2-1)))))</f>
        <v/>
      </c>
      <c r="P59" s="121">
        <f>IF(OR($C59="",$B$2="",$D$2=0),0,IF(P$3&lt;0,0,N(INDEX('CURVA PREVISION'!$A$1:$KZ$3000,$C59,11+3*MIN(P$3,$D$2-1)))))</f>
        <v/>
      </c>
      <c r="Q59" s="121">
        <f>IF(OR($C59="",$B$2="",$D$2=0),0,IF(Q$3&lt;0,0,N(INDEX('CURVA PREVISION'!$A$1:$KZ$3000,$C59,11+3*MIN(Q$3,$D$2-1)))))</f>
        <v/>
      </c>
      <c r="R59" s="121">
        <f>IF(OR($C59="",$B$2="",$D$2=0),0,IF(R$3&lt;0,0,N(INDEX('CURVA PREVISION'!$A$1:$KZ$3000,$C59,11+3*MIN(R$3,$D$2-1)))))</f>
        <v/>
      </c>
      <c r="S59" s="121">
        <f>IF(OR($C59="",$B$2="",$D$2=0),0,IF(S$3&lt;0,0,N(INDEX('CURVA PREVISION'!$A$1:$KZ$3000,$C59,11+3*MIN(S$3,$D$2-1)))))</f>
        <v/>
      </c>
      <c r="T59" s="121">
        <f>IF(OR($C59="",$B$2="",$D$2=0),0,IF(T$3&lt;0,0,N(INDEX('CURVA PREVISION'!$A$1:$KZ$3000,$C59,11+3*MIN(T$3,$D$2-1)))))</f>
        <v/>
      </c>
      <c r="U59" s="121">
        <f>IF(OR($C59="",$B$2="",$D$2=0),0,IF(U$3&lt;0,0,N(INDEX('CURVA PREVISION'!$A$1:$KZ$3000,$C59,11+3*MIN(U$3,$D$2-1)))))</f>
        <v/>
      </c>
      <c r="V59" s="121">
        <f>IF(OR($C59="",$B$2="",$D$2=0),0,IF(V$3&lt;0,0,N(INDEX('CURVA PREVISION'!$A$1:$KZ$3000,$C59,11+3*MIN(V$3,$D$2-1)))))</f>
        <v/>
      </c>
      <c r="W59" s="121">
        <f>IF(OR($C59="",$B$2="",$D$2=0),0,IF(W$3&lt;0,0,N(INDEX('CURVA PREVISION'!$A$1:$KZ$3000,$C59,11+3*MIN(W$3,$D$2-1)))))</f>
        <v/>
      </c>
      <c r="X59" s="121">
        <f>IF(OR($C59="",$B$2="",$D$2=0),0,IF(X$3&lt;0,0,N(INDEX('CURVA PREVISION'!$A$1:$KZ$3000,$C59,11+3*MIN(X$3,$D$2-1)))))</f>
        <v/>
      </c>
      <c r="Y59" s="121">
        <f>IF(OR($C59="",$B$2="",$D$2=0),0,IF(Y$3&lt;0,0,N(INDEX('CURVA PREVISION'!$A$1:$KZ$3000,$C59,11+3*MIN(Y$3,$D$2-1)))))</f>
        <v/>
      </c>
      <c r="Z59" s="121">
        <f>IF(OR($C59="",$B$2="",$D$2=0),0,IF(Z$3&lt;0,0,N(INDEX('CURVA PREVISION'!$A$1:$KZ$3000,$C59,11+3*MIN(Z$3,$D$2-1)))))</f>
        <v/>
      </c>
      <c r="AA59" s="121">
        <f>IF(OR($C59="",$B$2="",$D$2=0),0,IF(AA$3&lt;0,0,N(INDEX('CURVA PREVISION'!$A$1:$KZ$3000,$C59,11+3*MIN(AA$3,$D$2-1)))))</f>
        <v/>
      </c>
      <c r="AB59" s="121">
        <f>IF(OR($C59="",$B$2="",$D$2=0),0,IF(AB$3&lt;0,0,N(INDEX('CURVA PREVISION'!$A$1:$KZ$3000,$C59,11+3*MIN(AB$3,$D$2-1)))))</f>
        <v/>
      </c>
      <c r="AC59" s="121">
        <f>IF(OR($C59="",$B$2="",$D$2=0),0,IF(AC$3&lt;0,0,N(INDEX('CURVA PREVISION'!$A$1:$KZ$3000,$C59,11+3*MIN(AC$3,$D$2-1)))))</f>
        <v/>
      </c>
      <c r="AD59" s="121">
        <f>IF(OR($C59="",$B$2="",$D$2=0),0,IF(AD$3&lt;0,0,N(INDEX('CURVA PREVISION'!$A$1:$KZ$3000,$C59,11+3*MIN(AD$3,$D$2-1)))))</f>
        <v/>
      </c>
      <c r="AE59" s="121">
        <f>IF(OR($C59="",$B$2="",$D$2=0),0,IF(AE$3&lt;0,0,N(INDEX('CURVA PREVISION'!$A$1:$KZ$3000,$C59,11+3*MIN(AE$3,$D$2-1)))))</f>
        <v/>
      </c>
      <c r="AF59" s="121">
        <f>IF(OR($C59="",$B$2="",$D$2=0),0,IF(AF$3&lt;0,0,N(INDEX('CURVA PREVISION'!$A$1:$KZ$3000,$C59,11+3*MIN(AF$3,$D$2-1)))))</f>
        <v/>
      </c>
      <c r="AG59" s="121">
        <f>IF(OR($C59="",$B$2="",$D$2=0),0,IF(AG$3&lt;0,0,N(INDEX('CURVA PREVISION'!$A$1:$KZ$3000,$C59,11+3*MIN(AG$3,$D$2-1)))))</f>
        <v/>
      </c>
      <c r="AH59" s="121">
        <f>IF(OR($C59="",$B$2="",$D$2=0),0,IF(AH$3&lt;0,0,N(INDEX('CURVA PREVISION'!$A$1:$KZ$3000,$C59,11+3*MIN(AH$3,$D$2-1)))))</f>
        <v/>
      </c>
      <c r="AI59" s="121">
        <f>IF(OR($C59="",$B$2="",$D$2=0),0,IF(AI$3&lt;0,0,N(INDEX('CURVA PREVISION'!$A$1:$KZ$3000,$C59,11+3*MIN(AI$3,$D$2-1)))))</f>
        <v/>
      </c>
      <c r="AJ59" s="121">
        <f>IF(OR($C59="",$B$2="",$D$2=0),0,IF(AJ$3&lt;0,0,N(INDEX('CURVA PREVISION'!$A$1:$KZ$3000,$C59,11+3*MIN(AJ$3,$D$2-1)))))</f>
        <v/>
      </c>
      <c r="AK59" s="121">
        <f>IF(OR($C59="",$B$2="",$D$2=0),0,IF(AK$3&lt;0,0,N(INDEX('CURVA PREVISION'!$A$1:$KZ$3000,$C59,11+3*MIN(AK$3,$D$2-1)))))</f>
        <v/>
      </c>
      <c r="AL59" s="121">
        <f>IF(OR($C59="",$B$2="",$D$2=0),0,IF(AL$3&lt;0,0,N(INDEX('CURVA PREVISION'!$A$1:$KZ$3000,$C59,11+3*MIN(AL$3,$D$2-1)))))</f>
        <v/>
      </c>
      <c r="AM59" s="121">
        <f>IF(OR($C59="",$B$2="",$D$2=0),0,IF(AM$3&lt;0,0,N(INDEX('CURVA PREVISION'!$A$1:$KZ$3000,$C59,11+3*MIN(AM$3,$D$2-1)))))</f>
        <v/>
      </c>
      <c r="AN59" s="121">
        <f>IF(OR($C59="",$B$2="",$D$2=0),0,IF(AN$3&lt;0,0,N(INDEX('CURVA PREVISION'!$A$1:$KZ$3000,$C59,11+3*MIN(AN$3,$D$2-1)))))</f>
        <v/>
      </c>
      <c r="AO59" s="121">
        <f>IF(OR($C59="",$B$2="",$D$2=0),0,IF(AO$3&lt;0,0,N(INDEX('CURVA PREVISION'!$A$1:$KZ$3000,$C59,11+3*MIN(AO$3,$D$2-1)))))</f>
        <v/>
      </c>
      <c r="AP59" s="121">
        <f>IF(OR($C59="",$B$2="",$D$2=0),0,IF(AP$3&lt;0,0,N(INDEX('CURVA PREVISION'!$A$1:$KZ$3000,$C59,11+3*MIN(AP$3,$D$2-1)))))</f>
        <v/>
      </c>
      <c r="AQ59" s="121">
        <f>IF(OR($C59="",$B$2="",$D$2=0),0,IF(AQ$3&lt;0,0,N(INDEX('CURVA PREVISION'!$A$1:$KZ$3000,$C59,11+3*MIN(AQ$3,$D$2-1)))))</f>
        <v/>
      </c>
      <c r="AR59" s="121">
        <f>IF(OR($C59="",$B$2="",$D$2=0),0,IF(AR$3&lt;0,0,N(INDEX('CURVA PREVISION'!$A$1:$KZ$3000,$C59,11+3*MIN(AR$3,$D$2-1)))))</f>
        <v/>
      </c>
      <c r="AS59" s="121">
        <f>IF(OR($C59="",$B$2="",$D$2=0),0,IF(AS$3&lt;0,0,N(INDEX('CURVA PREVISION'!$A$1:$KZ$3000,$C59,11+3*MIN(AS$3,$D$2-1)))))</f>
        <v/>
      </c>
      <c r="AT59" s="121">
        <f>IF(OR($C59="",$B$2="",$D$2=0),0,IF(AT$3&lt;0,0,N(INDEX('CURVA PREVISION'!$A$1:$KZ$3000,$C59,11+3*MIN(AT$3,$D$2-1)))))</f>
        <v/>
      </c>
      <c r="AU59" s="121">
        <f>IF(OR($C59="",$B$2="",$D$2=0),0,IF(AU$3&lt;0,0,N(INDEX('CURVA PREVISION'!$A$1:$KZ$3000,$C59,11+3*MIN(AU$3,$D$2-1)))))</f>
        <v/>
      </c>
      <c r="AV59" s="121">
        <f>IF(OR($C59="",$B$2="",$D$2=0),0,IF(AV$3&lt;0,0,N(INDEX('CURVA PREVISION'!$A$1:$KZ$3000,$C59,11+3*MIN(AV$3,$D$2-1)))))</f>
        <v/>
      </c>
      <c r="AW59" s="121">
        <f>IF(OR($C59="",$B$2="",$D$2=0),0,IF(AW$3&lt;0,0,N(INDEX('CURVA PREVISION'!$A$1:$KZ$3000,$C59,11+3*MIN(AW$3,$D$2-1)))))</f>
        <v/>
      </c>
      <c r="AX59" s="121">
        <f>IF(OR($C59="",$B$2="",$D$2=0),0,IF(AX$3&lt;0,0,N(INDEX('CURVA PREVISION'!$A$1:$KZ$3000,$C59,11+3*MIN(AX$3,$D$2-1)))))</f>
        <v/>
      </c>
      <c r="AY59" s="121">
        <f>IF(OR($C59="",$B$2="",$D$2=0),0,IF(AY$3&lt;0,0,N(INDEX('CURVA PREVISION'!$A$1:$KZ$3000,$C59,11+3*MIN(AY$3,$D$2-1)))))</f>
        <v/>
      </c>
      <c r="AZ59" s="121">
        <f>IF(OR($C59="",$B$2="",$D$2=0),0,IF(AZ$3&lt;0,0,N(INDEX('CURVA PREVISION'!$A$1:$KZ$3000,$C59,11+3*MIN(AZ$3,$D$2-1)))))</f>
        <v/>
      </c>
      <c r="BA59" s="121">
        <f>IF(OR($C59="",$B$2="",$D$2=0),0,IF(BA$3&lt;0,0,N(INDEX('CURVA PREVISION'!$A$1:$KZ$3000,$C59,11+3*MIN(BA$3,$D$2-1)))))</f>
        <v/>
      </c>
      <c r="BB59" s="121">
        <f>IF(OR($C59="",$B$2="",$D$2=0),0,IF(BB$3&lt;0,0,N(INDEX('CURVA PREVISION'!$A$1:$KZ$3000,$C59,11+3*MIN(BB$3,$D$2-1)))))</f>
        <v/>
      </c>
      <c r="BC59" s="121">
        <f>IF(OR($C59="",$B$2="",$D$2=0),0,IF(BC$3&lt;0,0,N(INDEX('CURVA PREVISION'!$A$1:$KZ$3000,$C59,11+3*MIN(BC$3,$D$2-1)))))</f>
        <v/>
      </c>
      <c r="BD59" s="121">
        <f>IF(OR($C59="",$B$2="",$D$2=0),0,IF(BD$3&lt;0,0,N(INDEX('CURVA PREVISION'!$A$1:$KZ$3000,$C59,11+3*MIN(BD$3,$D$2-1)))))</f>
        <v/>
      </c>
      <c r="BE59" s="121">
        <f>IF(OR($C59="",$B$2="",$D$2=0),0,IF(BE$3&lt;0,0,N(INDEX('CURVA PREVISION'!$A$1:$KZ$3000,$C59,11+3*MIN(BE$3,$D$2-1)))))</f>
        <v/>
      </c>
      <c r="BF59" s="121">
        <f>IF(OR($C59="",$B$2="",$D$2=0),0,IF(BF$3&lt;0,0,N(INDEX('CURVA PREVISION'!$A$1:$KZ$3000,$C59,11+3*MIN(BF$3,$D$2-1)))))</f>
        <v/>
      </c>
      <c r="BG59" s="121">
        <f>IF(OR($C59="",$B$2="",$D$2=0),0,IF(BG$3&lt;0,0,N(INDEX('CURVA PREVISION'!$A$1:$KZ$3000,$C59,11+3*MIN(BG$3,$D$2-1)))))</f>
        <v/>
      </c>
      <c r="BH59" s="121">
        <f>IF(OR($C59="",$B$2="",$D$2=0),0,IF(BH$3&lt;0,0,N(INDEX('CURVA PREVISION'!$A$1:$KZ$3000,$C59,11+3*MIN(BH$3,$D$2-1)))))</f>
        <v/>
      </c>
      <c r="BI59" s="121">
        <f>IF(OR($C59="",$B$2="",$D$2=0),0,IF(BI$3&lt;0,0,N(INDEX('CURVA PREVISION'!$A$1:$KZ$3000,$C59,11+3*MIN(BI$3,$D$2-1)))))</f>
        <v/>
      </c>
      <c r="BJ59" s="121">
        <f>IF(OR($C59="",$B$2="",$D$2=0),0,IF(BJ$3&lt;0,0,N(INDEX('CURVA PREVISION'!$A$1:$KZ$3000,$C59,11+3*MIN(BJ$3,$D$2-1)))))</f>
        <v/>
      </c>
      <c r="BK59" s="121">
        <f>IF(OR($C59="",$B$2="",$D$2=0),0,IF(BK$3&lt;0,0,N(INDEX('CURVA PREVISION'!$A$1:$KZ$3000,$C59,11+3*MIN(BK$3,$D$2-1)))))</f>
        <v/>
      </c>
      <c r="BL59" s="121">
        <f>IF(OR($C59="",$B$2="",$D$2=0),0,IF(BL$3&lt;0,0,N(INDEX('CURVA PREVISION'!$A$1:$KZ$3000,$C59,11+3*MIN(BL$3,$D$2-1)))))</f>
        <v/>
      </c>
      <c r="BM59" s="121">
        <f>IF(OR($C59="",$B$2="",$D$2=0),0,IF(BM$3&lt;0,0,N(INDEX('CURVA PREVISION'!$A$1:$KZ$3000,$C59,11+3*MIN(BM$3,$D$2-1)))))</f>
        <v/>
      </c>
      <c r="BN59" s="121">
        <f>IF(OR($C59="",$B$2="",$D$2=0),0,IF(BN$3&lt;0,0,N(INDEX('CURVA PREVISION'!$A$1:$KZ$3000,$C59,11+3*MIN(BN$3,$D$2-1)))))</f>
        <v/>
      </c>
      <c r="BO59" s="121">
        <f>IF(OR($C59="",$B$2="",$D$2=0),0,IF(BO$3&lt;0,0,N(INDEX('CURVA PREVISION'!$A$1:$KZ$3000,$C59,11+3*MIN(BO$3,$D$2-1)))))</f>
        <v/>
      </c>
      <c r="BP59" s="121">
        <f>IF(OR($C59="",$B$2="",$D$2=0),0,IF(BP$3&lt;0,0,N(INDEX('CURVA PREVISION'!$A$1:$KZ$3000,$C59,11+3*MIN(BP$3,$D$2-1)))))</f>
        <v/>
      </c>
      <c r="BQ59" s="121">
        <f>IF(OR($C59="",$B$2="",$D$2=0),0,IF(BQ$3&lt;0,0,N(INDEX('CURVA PREVISION'!$A$1:$KZ$3000,$C59,11+3*MIN(BQ$3,$D$2-1)))))</f>
        <v/>
      </c>
      <c r="BR59" s="121">
        <f>IF(OR($C59="",$B$2="",$D$2=0),0,IF(BR$3&lt;0,0,N(INDEX('CURVA PREVISION'!$A$1:$KZ$3000,$C59,11+3*MIN(BR$3,$D$2-1)))))</f>
        <v/>
      </c>
      <c r="BS59" s="121">
        <f>IF(OR($C59="",$B$2="",$D$2=0),0,IF(BS$3&lt;0,0,N(INDEX('CURVA PREVISION'!$A$1:$KZ$3000,$C59,11+3*MIN(BS$3,$D$2-1)))))</f>
        <v/>
      </c>
      <c r="BT59" s="121">
        <f>IF(OR($C59="",$B$2="",$D$2=0),0,IF(BT$3&lt;0,0,N(INDEX('CURVA PREVISION'!$A$1:$KZ$3000,$C59,11+3*MIN(BT$3,$D$2-1)))))</f>
        <v/>
      </c>
      <c r="BU59" s="121">
        <f>IF(OR($C59="",$B$2="",$D$2=0),0,IF(BU$3&lt;0,0,N(INDEX('CURVA PREVISION'!$A$1:$KZ$3000,$C59,11+3*MIN(BU$3,$D$2-1)))))</f>
        <v/>
      </c>
      <c r="BV59" s="121">
        <f>IF(OR($C59="",$B$2="",$D$2=0),0,IF(BV$3&lt;0,0,N(INDEX('CURVA PREVISION'!$A$1:$KZ$3000,$C59,11+3*MIN(BV$3,$D$2-1)))))</f>
        <v/>
      </c>
      <c r="BW59" s="121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7">
        <f>C18</f>
        <v/>
      </c>
      <c r="D60" s="121">
        <f>IF(OR($C60="",$B$2="",$D$2=0),0,IF(D$3&lt;0,0,N(INDEX('CURVA PREVISION'!$A$1:$KZ$3000,$C60,11+3*MIN(D$3,$D$2-1)))))</f>
        <v/>
      </c>
      <c r="E60" s="121">
        <f>IF(OR($C60="",$B$2="",$D$2=0),0,IF(E$3&lt;0,0,N(INDEX('CURVA PREVISION'!$A$1:$KZ$3000,$C60,11+3*MIN(E$3,$D$2-1)))))</f>
        <v/>
      </c>
      <c r="F60" s="121">
        <f>IF(OR($C60="",$B$2="",$D$2=0),0,IF(F$3&lt;0,0,N(INDEX('CURVA PREVISION'!$A$1:$KZ$3000,$C60,11+3*MIN(F$3,$D$2-1)))))</f>
        <v/>
      </c>
      <c r="G60" s="121">
        <f>IF(OR($C60="",$B$2="",$D$2=0),0,IF(G$3&lt;0,0,N(INDEX('CURVA PREVISION'!$A$1:$KZ$3000,$C60,11+3*MIN(G$3,$D$2-1)))))</f>
        <v/>
      </c>
      <c r="H60" s="121">
        <f>IF(OR($C60="",$B$2="",$D$2=0),0,IF(H$3&lt;0,0,N(INDEX('CURVA PREVISION'!$A$1:$KZ$3000,$C60,11+3*MIN(H$3,$D$2-1)))))</f>
        <v/>
      </c>
      <c r="I60" s="121">
        <f>IF(OR($C60="",$B$2="",$D$2=0),0,IF(I$3&lt;0,0,N(INDEX('CURVA PREVISION'!$A$1:$KZ$3000,$C60,11+3*MIN(I$3,$D$2-1)))))</f>
        <v/>
      </c>
      <c r="J60" s="121">
        <f>IF(OR($C60="",$B$2="",$D$2=0),0,IF(J$3&lt;0,0,N(INDEX('CURVA PREVISION'!$A$1:$KZ$3000,$C60,11+3*MIN(J$3,$D$2-1)))))</f>
        <v/>
      </c>
      <c r="K60" s="121">
        <f>IF(OR($C60="",$B$2="",$D$2=0),0,IF(K$3&lt;0,0,N(INDEX('CURVA PREVISION'!$A$1:$KZ$3000,$C60,11+3*MIN(K$3,$D$2-1)))))</f>
        <v/>
      </c>
      <c r="L60" s="121">
        <f>IF(OR($C60="",$B$2="",$D$2=0),0,IF(L$3&lt;0,0,N(INDEX('CURVA PREVISION'!$A$1:$KZ$3000,$C60,11+3*MIN(L$3,$D$2-1)))))</f>
        <v/>
      </c>
      <c r="M60" s="121">
        <f>IF(OR($C60="",$B$2="",$D$2=0),0,IF(M$3&lt;0,0,N(INDEX('CURVA PREVISION'!$A$1:$KZ$3000,$C60,11+3*MIN(M$3,$D$2-1)))))</f>
        <v/>
      </c>
      <c r="N60" s="121">
        <f>IF(OR($C60="",$B$2="",$D$2=0),0,IF(N$3&lt;0,0,N(INDEX('CURVA PREVISION'!$A$1:$KZ$3000,$C60,11+3*MIN(N$3,$D$2-1)))))</f>
        <v/>
      </c>
      <c r="O60" s="121">
        <f>IF(OR($C60="",$B$2="",$D$2=0),0,IF(O$3&lt;0,0,N(INDEX('CURVA PREVISION'!$A$1:$KZ$3000,$C60,11+3*MIN(O$3,$D$2-1)))))</f>
        <v/>
      </c>
      <c r="P60" s="121">
        <f>IF(OR($C60="",$B$2="",$D$2=0),0,IF(P$3&lt;0,0,N(INDEX('CURVA PREVISION'!$A$1:$KZ$3000,$C60,11+3*MIN(P$3,$D$2-1)))))</f>
        <v/>
      </c>
      <c r="Q60" s="121">
        <f>IF(OR($C60="",$B$2="",$D$2=0),0,IF(Q$3&lt;0,0,N(INDEX('CURVA PREVISION'!$A$1:$KZ$3000,$C60,11+3*MIN(Q$3,$D$2-1)))))</f>
        <v/>
      </c>
      <c r="R60" s="121">
        <f>IF(OR($C60="",$B$2="",$D$2=0),0,IF(R$3&lt;0,0,N(INDEX('CURVA PREVISION'!$A$1:$KZ$3000,$C60,11+3*MIN(R$3,$D$2-1)))))</f>
        <v/>
      </c>
      <c r="S60" s="121">
        <f>IF(OR($C60="",$B$2="",$D$2=0),0,IF(S$3&lt;0,0,N(INDEX('CURVA PREVISION'!$A$1:$KZ$3000,$C60,11+3*MIN(S$3,$D$2-1)))))</f>
        <v/>
      </c>
      <c r="T60" s="121">
        <f>IF(OR($C60="",$B$2="",$D$2=0),0,IF(T$3&lt;0,0,N(INDEX('CURVA PREVISION'!$A$1:$KZ$3000,$C60,11+3*MIN(T$3,$D$2-1)))))</f>
        <v/>
      </c>
      <c r="U60" s="121">
        <f>IF(OR($C60="",$B$2="",$D$2=0),0,IF(U$3&lt;0,0,N(INDEX('CURVA PREVISION'!$A$1:$KZ$3000,$C60,11+3*MIN(U$3,$D$2-1)))))</f>
        <v/>
      </c>
      <c r="V60" s="121">
        <f>IF(OR($C60="",$B$2="",$D$2=0),0,IF(V$3&lt;0,0,N(INDEX('CURVA PREVISION'!$A$1:$KZ$3000,$C60,11+3*MIN(V$3,$D$2-1)))))</f>
        <v/>
      </c>
      <c r="W60" s="121">
        <f>IF(OR($C60="",$B$2="",$D$2=0),0,IF(W$3&lt;0,0,N(INDEX('CURVA PREVISION'!$A$1:$KZ$3000,$C60,11+3*MIN(W$3,$D$2-1)))))</f>
        <v/>
      </c>
      <c r="X60" s="121">
        <f>IF(OR($C60="",$B$2="",$D$2=0),0,IF(X$3&lt;0,0,N(INDEX('CURVA PREVISION'!$A$1:$KZ$3000,$C60,11+3*MIN(X$3,$D$2-1)))))</f>
        <v/>
      </c>
      <c r="Y60" s="121">
        <f>IF(OR($C60="",$B$2="",$D$2=0),0,IF(Y$3&lt;0,0,N(INDEX('CURVA PREVISION'!$A$1:$KZ$3000,$C60,11+3*MIN(Y$3,$D$2-1)))))</f>
        <v/>
      </c>
      <c r="Z60" s="121">
        <f>IF(OR($C60="",$B$2="",$D$2=0),0,IF(Z$3&lt;0,0,N(INDEX('CURVA PREVISION'!$A$1:$KZ$3000,$C60,11+3*MIN(Z$3,$D$2-1)))))</f>
        <v/>
      </c>
      <c r="AA60" s="121">
        <f>IF(OR($C60="",$B$2="",$D$2=0),0,IF(AA$3&lt;0,0,N(INDEX('CURVA PREVISION'!$A$1:$KZ$3000,$C60,11+3*MIN(AA$3,$D$2-1)))))</f>
        <v/>
      </c>
      <c r="AB60" s="121">
        <f>IF(OR($C60="",$B$2="",$D$2=0),0,IF(AB$3&lt;0,0,N(INDEX('CURVA PREVISION'!$A$1:$KZ$3000,$C60,11+3*MIN(AB$3,$D$2-1)))))</f>
        <v/>
      </c>
      <c r="AC60" s="121">
        <f>IF(OR($C60="",$B$2="",$D$2=0),0,IF(AC$3&lt;0,0,N(INDEX('CURVA PREVISION'!$A$1:$KZ$3000,$C60,11+3*MIN(AC$3,$D$2-1)))))</f>
        <v/>
      </c>
      <c r="AD60" s="121">
        <f>IF(OR($C60="",$B$2="",$D$2=0),0,IF(AD$3&lt;0,0,N(INDEX('CURVA PREVISION'!$A$1:$KZ$3000,$C60,11+3*MIN(AD$3,$D$2-1)))))</f>
        <v/>
      </c>
      <c r="AE60" s="121">
        <f>IF(OR($C60="",$B$2="",$D$2=0),0,IF(AE$3&lt;0,0,N(INDEX('CURVA PREVISION'!$A$1:$KZ$3000,$C60,11+3*MIN(AE$3,$D$2-1)))))</f>
        <v/>
      </c>
      <c r="AF60" s="121">
        <f>IF(OR($C60="",$B$2="",$D$2=0),0,IF(AF$3&lt;0,0,N(INDEX('CURVA PREVISION'!$A$1:$KZ$3000,$C60,11+3*MIN(AF$3,$D$2-1)))))</f>
        <v/>
      </c>
      <c r="AG60" s="121">
        <f>IF(OR($C60="",$B$2="",$D$2=0),0,IF(AG$3&lt;0,0,N(INDEX('CURVA PREVISION'!$A$1:$KZ$3000,$C60,11+3*MIN(AG$3,$D$2-1)))))</f>
        <v/>
      </c>
      <c r="AH60" s="121">
        <f>IF(OR($C60="",$B$2="",$D$2=0),0,IF(AH$3&lt;0,0,N(INDEX('CURVA PREVISION'!$A$1:$KZ$3000,$C60,11+3*MIN(AH$3,$D$2-1)))))</f>
        <v/>
      </c>
      <c r="AI60" s="121">
        <f>IF(OR($C60="",$B$2="",$D$2=0),0,IF(AI$3&lt;0,0,N(INDEX('CURVA PREVISION'!$A$1:$KZ$3000,$C60,11+3*MIN(AI$3,$D$2-1)))))</f>
        <v/>
      </c>
      <c r="AJ60" s="121">
        <f>IF(OR($C60="",$B$2="",$D$2=0),0,IF(AJ$3&lt;0,0,N(INDEX('CURVA PREVISION'!$A$1:$KZ$3000,$C60,11+3*MIN(AJ$3,$D$2-1)))))</f>
        <v/>
      </c>
      <c r="AK60" s="121">
        <f>IF(OR($C60="",$B$2="",$D$2=0),0,IF(AK$3&lt;0,0,N(INDEX('CURVA PREVISION'!$A$1:$KZ$3000,$C60,11+3*MIN(AK$3,$D$2-1)))))</f>
        <v/>
      </c>
      <c r="AL60" s="121">
        <f>IF(OR($C60="",$B$2="",$D$2=0),0,IF(AL$3&lt;0,0,N(INDEX('CURVA PREVISION'!$A$1:$KZ$3000,$C60,11+3*MIN(AL$3,$D$2-1)))))</f>
        <v/>
      </c>
      <c r="AM60" s="121">
        <f>IF(OR($C60="",$B$2="",$D$2=0),0,IF(AM$3&lt;0,0,N(INDEX('CURVA PREVISION'!$A$1:$KZ$3000,$C60,11+3*MIN(AM$3,$D$2-1)))))</f>
        <v/>
      </c>
      <c r="AN60" s="121">
        <f>IF(OR($C60="",$B$2="",$D$2=0),0,IF(AN$3&lt;0,0,N(INDEX('CURVA PREVISION'!$A$1:$KZ$3000,$C60,11+3*MIN(AN$3,$D$2-1)))))</f>
        <v/>
      </c>
      <c r="AO60" s="121">
        <f>IF(OR($C60="",$B$2="",$D$2=0),0,IF(AO$3&lt;0,0,N(INDEX('CURVA PREVISION'!$A$1:$KZ$3000,$C60,11+3*MIN(AO$3,$D$2-1)))))</f>
        <v/>
      </c>
      <c r="AP60" s="121">
        <f>IF(OR($C60="",$B$2="",$D$2=0),0,IF(AP$3&lt;0,0,N(INDEX('CURVA PREVISION'!$A$1:$KZ$3000,$C60,11+3*MIN(AP$3,$D$2-1)))))</f>
        <v/>
      </c>
      <c r="AQ60" s="121">
        <f>IF(OR($C60="",$B$2="",$D$2=0),0,IF(AQ$3&lt;0,0,N(INDEX('CURVA PREVISION'!$A$1:$KZ$3000,$C60,11+3*MIN(AQ$3,$D$2-1)))))</f>
        <v/>
      </c>
      <c r="AR60" s="121">
        <f>IF(OR($C60="",$B$2="",$D$2=0),0,IF(AR$3&lt;0,0,N(INDEX('CURVA PREVISION'!$A$1:$KZ$3000,$C60,11+3*MIN(AR$3,$D$2-1)))))</f>
        <v/>
      </c>
      <c r="AS60" s="121">
        <f>IF(OR($C60="",$B$2="",$D$2=0),0,IF(AS$3&lt;0,0,N(INDEX('CURVA PREVISION'!$A$1:$KZ$3000,$C60,11+3*MIN(AS$3,$D$2-1)))))</f>
        <v/>
      </c>
      <c r="AT60" s="121">
        <f>IF(OR($C60="",$B$2="",$D$2=0),0,IF(AT$3&lt;0,0,N(INDEX('CURVA PREVISION'!$A$1:$KZ$3000,$C60,11+3*MIN(AT$3,$D$2-1)))))</f>
        <v/>
      </c>
      <c r="AU60" s="121">
        <f>IF(OR($C60="",$B$2="",$D$2=0),0,IF(AU$3&lt;0,0,N(INDEX('CURVA PREVISION'!$A$1:$KZ$3000,$C60,11+3*MIN(AU$3,$D$2-1)))))</f>
        <v/>
      </c>
      <c r="AV60" s="121">
        <f>IF(OR($C60="",$B$2="",$D$2=0),0,IF(AV$3&lt;0,0,N(INDEX('CURVA PREVISION'!$A$1:$KZ$3000,$C60,11+3*MIN(AV$3,$D$2-1)))))</f>
        <v/>
      </c>
      <c r="AW60" s="121">
        <f>IF(OR($C60="",$B$2="",$D$2=0),0,IF(AW$3&lt;0,0,N(INDEX('CURVA PREVISION'!$A$1:$KZ$3000,$C60,11+3*MIN(AW$3,$D$2-1)))))</f>
        <v/>
      </c>
      <c r="AX60" s="121">
        <f>IF(OR($C60="",$B$2="",$D$2=0),0,IF(AX$3&lt;0,0,N(INDEX('CURVA PREVISION'!$A$1:$KZ$3000,$C60,11+3*MIN(AX$3,$D$2-1)))))</f>
        <v/>
      </c>
      <c r="AY60" s="121">
        <f>IF(OR($C60="",$B$2="",$D$2=0),0,IF(AY$3&lt;0,0,N(INDEX('CURVA PREVISION'!$A$1:$KZ$3000,$C60,11+3*MIN(AY$3,$D$2-1)))))</f>
        <v/>
      </c>
      <c r="AZ60" s="121">
        <f>IF(OR($C60="",$B$2="",$D$2=0),0,IF(AZ$3&lt;0,0,N(INDEX('CURVA PREVISION'!$A$1:$KZ$3000,$C60,11+3*MIN(AZ$3,$D$2-1)))))</f>
        <v/>
      </c>
      <c r="BA60" s="121">
        <f>IF(OR($C60="",$B$2="",$D$2=0),0,IF(BA$3&lt;0,0,N(INDEX('CURVA PREVISION'!$A$1:$KZ$3000,$C60,11+3*MIN(BA$3,$D$2-1)))))</f>
        <v/>
      </c>
      <c r="BB60" s="121">
        <f>IF(OR($C60="",$B$2="",$D$2=0),0,IF(BB$3&lt;0,0,N(INDEX('CURVA PREVISION'!$A$1:$KZ$3000,$C60,11+3*MIN(BB$3,$D$2-1)))))</f>
        <v/>
      </c>
      <c r="BC60" s="121">
        <f>IF(OR($C60="",$B$2="",$D$2=0),0,IF(BC$3&lt;0,0,N(INDEX('CURVA PREVISION'!$A$1:$KZ$3000,$C60,11+3*MIN(BC$3,$D$2-1)))))</f>
        <v/>
      </c>
      <c r="BD60" s="121">
        <f>IF(OR($C60="",$B$2="",$D$2=0),0,IF(BD$3&lt;0,0,N(INDEX('CURVA PREVISION'!$A$1:$KZ$3000,$C60,11+3*MIN(BD$3,$D$2-1)))))</f>
        <v/>
      </c>
      <c r="BE60" s="121">
        <f>IF(OR($C60="",$B$2="",$D$2=0),0,IF(BE$3&lt;0,0,N(INDEX('CURVA PREVISION'!$A$1:$KZ$3000,$C60,11+3*MIN(BE$3,$D$2-1)))))</f>
        <v/>
      </c>
      <c r="BF60" s="121">
        <f>IF(OR($C60="",$B$2="",$D$2=0),0,IF(BF$3&lt;0,0,N(INDEX('CURVA PREVISION'!$A$1:$KZ$3000,$C60,11+3*MIN(BF$3,$D$2-1)))))</f>
        <v/>
      </c>
      <c r="BG60" s="121">
        <f>IF(OR($C60="",$B$2="",$D$2=0),0,IF(BG$3&lt;0,0,N(INDEX('CURVA PREVISION'!$A$1:$KZ$3000,$C60,11+3*MIN(BG$3,$D$2-1)))))</f>
        <v/>
      </c>
      <c r="BH60" s="121">
        <f>IF(OR($C60="",$B$2="",$D$2=0),0,IF(BH$3&lt;0,0,N(INDEX('CURVA PREVISION'!$A$1:$KZ$3000,$C60,11+3*MIN(BH$3,$D$2-1)))))</f>
        <v/>
      </c>
      <c r="BI60" s="121">
        <f>IF(OR($C60="",$B$2="",$D$2=0),0,IF(BI$3&lt;0,0,N(INDEX('CURVA PREVISION'!$A$1:$KZ$3000,$C60,11+3*MIN(BI$3,$D$2-1)))))</f>
        <v/>
      </c>
      <c r="BJ60" s="121">
        <f>IF(OR($C60="",$B$2="",$D$2=0),0,IF(BJ$3&lt;0,0,N(INDEX('CURVA PREVISION'!$A$1:$KZ$3000,$C60,11+3*MIN(BJ$3,$D$2-1)))))</f>
        <v/>
      </c>
      <c r="BK60" s="121">
        <f>IF(OR($C60="",$B$2="",$D$2=0),0,IF(BK$3&lt;0,0,N(INDEX('CURVA PREVISION'!$A$1:$KZ$3000,$C60,11+3*MIN(BK$3,$D$2-1)))))</f>
        <v/>
      </c>
      <c r="BL60" s="121">
        <f>IF(OR($C60="",$B$2="",$D$2=0),0,IF(BL$3&lt;0,0,N(INDEX('CURVA PREVISION'!$A$1:$KZ$3000,$C60,11+3*MIN(BL$3,$D$2-1)))))</f>
        <v/>
      </c>
      <c r="BM60" s="121">
        <f>IF(OR($C60="",$B$2="",$D$2=0),0,IF(BM$3&lt;0,0,N(INDEX('CURVA PREVISION'!$A$1:$KZ$3000,$C60,11+3*MIN(BM$3,$D$2-1)))))</f>
        <v/>
      </c>
      <c r="BN60" s="121">
        <f>IF(OR($C60="",$B$2="",$D$2=0),0,IF(BN$3&lt;0,0,N(INDEX('CURVA PREVISION'!$A$1:$KZ$3000,$C60,11+3*MIN(BN$3,$D$2-1)))))</f>
        <v/>
      </c>
      <c r="BO60" s="121">
        <f>IF(OR($C60="",$B$2="",$D$2=0),0,IF(BO$3&lt;0,0,N(INDEX('CURVA PREVISION'!$A$1:$KZ$3000,$C60,11+3*MIN(BO$3,$D$2-1)))))</f>
        <v/>
      </c>
      <c r="BP60" s="121">
        <f>IF(OR($C60="",$B$2="",$D$2=0),0,IF(BP$3&lt;0,0,N(INDEX('CURVA PREVISION'!$A$1:$KZ$3000,$C60,11+3*MIN(BP$3,$D$2-1)))))</f>
        <v/>
      </c>
      <c r="BQ60" s="121">
        <f>IF(OR($C60="",$B$2="",$D$2=0),0,IF(BQ$3&lt;0,0,N(INDEX('CURVA PREVISION'!$A$1:$KZ$3000,$C60,11+3*MIN(BQ$3,$D$2-1)))))</f>
        <v/>
      </c>
      <c r="BR60" s="121">
        <f>IF(OR($C60="",$B$2="",$D$2=0),0,IF(BR$3&lt;0,0,N(INDEX('CURVA PREVISION'!$A$1:$KZ$3000,$C60,11+3*MIN(BR$3,$D$2-1)))))</f>
        <v/>
      </c>
      <c r="BS60" s="121">
        <f>IF(OR($C60="",$B$2="",$D$2=0),0,IF(BS$3&lt;0,0,N(INDEX('CURVA PREVISION'!$A$1:$KZ$3000,$C60,11+3*MIN(BS$3,$D$2-1)))))</f>
        <v/>
      </c>
      <c r="BT60" s="121">
        <f>IF(OR($C60="",$B$2="",$D$2=0),0,IF(BT$3&lt;0,0,N(INDEX('CURVA PREVISION'!$A$1:$KZ$3000,$C60,11+3*MIN(BT$3,$D$2-1)))))</f>
        <v/>
      </c>
      <c r="BU60" s="121">
        <f>IF(OR($C60="",$B$2="",$D$2=0),0,IF(BU$3&lt;0,0,N(INDEX('CURVA PREVISION'!$A$1:$KZ$3000,$C60,11+3*MIN(BU$3,$D$2-1)))))</f>
        <v/>
      </c>
      <c r="BV60" s="121">
        <f>IF(OR($C60="",$B$2="",$D$2=0),0,IF(BV$3&lt;0,0,N(INDEX('CURVA PREVISION'!$A$1:$KZ$3000,$C60,11+3*MIN(BV$3,$D$2-1)))))</f>
        <v/>
      </c>
      <c r="BW60" s="121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7">
        <f>C19</f>
        <v/>
      </c>
      <c r="D61" s="121">
        <f>IF(OR($C61="",$B$2="",$D$2=0),0,IF(D$3&lt;0,0,N(INDEX('CURVA PREVISION'!$A$1:$KZ$3000,$C61,11+3*MIN(D$3,$D$2-1)))))</f>
        <v/>
      </c>
      <c r="E61" s="121">
        <f>IF(OR($C61="",$B$2="",$D$2=0),0,IF(E$3&lt;0,0,N(INDEX('CURVA PREVISION'!$A$1:$KZ$3000,$C61,11+3*MIN(E$3,$D$2-1)))))</f>
        <v/>
      </c>
      <c r="F61" s="121">
        <f>IF(OR($C61="",$B$2="",$D$2=0),0,IF(F$3&lt;0,0,N(INDEX('CURVA PREVISION'!$A$1:$KZ$3000,$C61,11+3*MIN(F$3,$D$2-1)))))</f>
        <v/>
      </c>
      <c r="G61" s="121">
        <f>IF(OR($C61="",$B$2="",$D$2=0),0,IF(G$3&lt;0,0,N(INDEX('CURVA PREVISION'!$A$1:$KZ$3000,$C61,11+3*MIN(G$3,$D$2-1)))))</f>
        <v/>
      </c>
      <c r="H61" s="121">
        <f>IF(OR($C61="",$B$2="",$D$2=0),0,IF(H$3&lt;0,0,N(INDEX('CURVA PREVISION'!$A$1:$KZ$3000,$C61,11+3*MIN(H$3,$D$2-1)))))</f>
        <v/>
      </c>
      <c r="I61" s="121">
        <f>IF(OR($C61="",$B$2="",$D$2=0),0,IF(I$3&lt;0,0,N(INDEX('CURVA PREVISION'!$A$1:$KZ$3000,$C61,11+3*MIN(I$3,$D$2-1)))))</f>
        <v/>
      </c>
      <c r="J61" s="121">
        <f>IF(OR($C61="",$B$2="",$D$2=0),0,IF(J$3&lt;0,0,N(INDEX('CURVA PREVISION'!$A$1:$KZ$3000,$C61,11+3*MIN(J$3,$D$2-1)))))</f>
        <v/>
      </c>
      <c r="K61" s="121">
        <f>IF(OR($C61="",$B$2="",$D$2=0),0,IF(K$3&lt;0,0,N(INDEX('CURVA PREVISION'!$A$1:$KZ$3000,$C61,11+3*MIN(K$3,$D$2-1)))))</f>
        <v/>
      </c>
      <c r="L61" s="121">
        <f>IF(OR($C61="",$B$2="",$D$2=0),0,IF(L$3&lt;0,0,N(INDEX('CURVA PREVISION'!$A$1:$KZ$3000,$C61,11+3*MIN(L$3,$D$2-1)))))</f>
        <v/>
      </c>
      <c r="M61" s="121">
        <f>IF(OR($C61="",$B$2="",$D$2=0),0,IF(M$3&lt;0,0,N(INDEX('CURVA PREVISION'!$A$1:$KZ$3000,$C61,11+3*MIN(M$3,$D$2-1)))))</f>
        <v/>
      </c>
      <c r="N61" s="121">
        <f>IF(OR($C61="",$B$2="",$D$2=0),0,IF(N$3&lt;0,0,N(INDEX('CURVA PREVISION'!$A$1:$KZ$3000,$C61,11+3*MIN(N$3,$D$2-1)))))</f>
        <v/>
      </c>
      <c r="O61" s="121">
        <f>IF(OR($C61="",$B$2="",$D$2=0),0,IF(O$3&lt;0,0,N(INDEX('CURVA PREVISION'!$A$1:$KZ$3000,$C61,11+3*MIN(O$3,$D$2-1)))))</f>
        <v/>
      </c>
      <c r="P61" s="121">
        <f>IF(OR($C61="",$B$2="",$D$2=0),0,IF(P$3&lt;0,0,N(INDEX('CURVA PREVISION'!$A$1:$KZ$3000,$C61,11+3*MIN(P$3,$D$2-1)))))</f>
        <v/>
      </c>
      <c r="Q61" s="121">
        <f>IF(OR($C61="",$B$2="",$D$2=0),0,IF(Q$3&lt;0,0,N(INDEX('CURVA PREVISION'!$A$1:$KZ$3000,$C61,11+3*MIN(Q$3,$D$2-1)))))</f>
        <v/>
      </c>
      <c r="R61" s="121">
        <f>IF(OR($C61="",$B$2="",$D$2=0),0,IF(R$3&lt;0,0,N(INDEX('CURVA PREVISION'!$A$1:$KZ$3000,$C61,11+3*MIN(R$3,$D$2-1)))))</f>
        <v/>
      </c>
      <c r="S61" s="121">
        <f>IF(OR($C61="",$B$2="",$D$2=0),0,IF(S$3&lt;0,0,N(INDEX('CURVA PREVISION'!$A$1:$KZ$3000,$C61,11+3*MIN(S$3,$D$2-1)))))</f>
        <v/>
      </c>
      <c r="T61" s="121">
        <f>IF(OR($C61="",$B$2="",$D$2=0),0,IF(T$3&lt;0,0,N(INDEX('CURVA PREVISION'!$A$1:$KZ$3000,$C61,11+3*MIN(T$3,$D$2-1)))))</f>
        <v/>
      </c>
      <c r="U61" s="121">
        <f>IF(OR($C61="",$B$2="",$D$2=0),0,IF(U$3&lt;0,0,N(INDEX('CURVA PREVISION'!$A$1:$KZ$3000,$C61,11+3*MIN(U$3,$D$2-1)))))</f>
        <v/>
      </c>
      <c r="V61" s="121">
        <f>IF(OR($C61="",$B$2="",$D$2=0),0,IF(V$3&lt;0,0,N(INDEX('CURVA PREVISION'!$A$1:$KZ$3000,$C61,11+3*MIN(V$3,$D$2-1)))))</f>
        <v/>
      </c>
      <c r="W61" s="121">
        <f>IF(OR($C61="",$B$2="",$D$2=0),0,IF(W$3&lt;0,0,N(INDEX('CURVA PREVISION'!$A$1:$KZ$3000,$C61,11+3*MIN(W$3,$D$2-1)))))</f>
        <v/>
      </c>
      <c r="X61" s="121">
        <f>IF(OR($C61="",$B$2="",$D$2=0),0,IF(X$3&lt;0,0,N(INDEX('CURVA PREVISION'!$A$1:$KZ$3000,$C61,11+3*MIN(X$3,$D$2-1)))))</f>
        <v/>
      </c>
      <c r="Y61" s="121">
        <f>IF(OR($C61="",$B$2="",$D$2=0),0,IF(Y$3&lt;0,0,N(INDEX('CURVA PREVISION'!$A$1:$KZ$3000,$C61,11+3*MIN(Y$3,$D$2-1)))))</f>
        <v/>
      </c>
      <c r="Z61" s="121">
        <f>IF(OR($C61="",$B$2="",$D$2=0),0,IF(Z$3&lt;0,0,N(INDEX('CURVA PREVISION'!$A$1:$KZ$3000,$C61,11+3*MIN(Z$3,$D$2-1)))))</f>
        <v/>
      </c>
      <c r="AA61" s="121">
        <f>IF(OR($C61="",$B$2="",$D$2=0),0,IF(AA$3&lt;0,0,N(INDEX('CURVA PREVISION'!$A$1:$KZ$3000,$C61,11+3*MIN(AA$3,$D$2-1)))))</f>
        <v/>
      </c>
      <c r="AB61" s="121">
        <f>IF(OR($C61="",$B$2="",$D$2=0),0,IF(AB$3&lt;0,0,N(INDEX('CURVA PREVISION'!$A$1:$KZ$3000,$C61,11+3*MIN(AB$3,$D$2-1)))))</f>
        <v/>
      </c>
      <c r="AC61" s="121">
        <f>IF(OR($C61="",$B$2="",$D$2=0),0,IF(AC$3&lt;0,0,N(INDEX('CURVA PREVISION'!$A$1:$KZ$3000,$C61,11+3*MIN(AC$3,$D$2-1)))))</f>
        <v/>
      </c>
      <c r="AD61" s="121">
        <f>IF(OR($C61="",$B$2="",$D$2=0),0,IF(AD$3&lt;0,0,N(INDEX('CURVA PREVISION'!$A$1:$KZ$3000,$C61,11+3*MIN(AD$3,$D$2-1)))))</f>
        <v/>
      </c>
      <c r="AE61" s="121">
        <f>IF(OR($C61="",$B$2="",$D$2=0),0,IF(AE$3&lt;0,0,N(INDEX('CURVA PREVISION'!$A$1:$KZ$3000,$C61,11+3*MIN(AE$3,$D$2-1)))))</f>
        <v/>
      </c>
      <c r="AF61" s="121">
        <f>IF(OR($C61="",$B$2="",$D$2=0),0,IF(AF$3&lt;0,0,N(INDEX('CURVA PREVISION'!$A$1:$KZ$3000,$C61,11+3*MIN(AF$3,$D$2-1)))))</f>
        <v/>
      </c>
      <c r="AG61" s="121">
        <f>IF(OR($C61="",$B$2="",$D$2=0),0,IF(AG$3&lt;0,0,N(INDEX('CURVA PREVISION'!$A$1:$KZ$3000,$C61,11+3*MIN(AG$3,$D$2-1)))))</f>
        <v/>
      </c>
      <c r="AH61" s="121">
        <f>IF(OR($C61="",$B$2="",$D$2=0),0,IF(AH$3&lt;0,0,N(INDEX('CURVA PREVISION'!$A$1:$KZ$3000,$C61,11+3*MIN(AH$3,$D$2-1)))))</f>
        <v/>
      </c>
      <c r="AI61" s="121">
        <f>IF(OR($C61="",$B$2="",$D$2=0),0,IF(AI$3&lt;0,0,N(INDEX('CURVA PREVISION'!$A$1:$KZ$3000,$C61,11+3*MIN(AI$3,$D$2-1)))))</f>
        <v/>
      </c>
      <c r="AJ61" s="121">
        <f>IF(OR($C61="",$B$2="",$D$2=0),0,IF(AJ$3&lt;0,0,N(INDEX('CURVA PREVISION'!$A$1:$KZ$3000,$C61,11+3*MIN(AJ$3,$D$2-1)))))</f>
        <v/>
      </c>
      <c r="AK61" s="121">
        <f>IF(OR($C61="",$B$2="",$D$2=0),0,IF(AK$3&lt;0,0,N(INDEX('CURVA PREVISION'!$A$1:$KZ$3000,$C61,11+3*MIN(AK$3,$D$2-1)))))</f>
        <v/>
      </c>
      <c r="AL61" s="121">
        <f>IF(OR($C61="",$B$2="",$D$2=0),0,IF(AL$3&lt;0,0,N(INDEX('CURVA PREVISION'!$A$1:$KZ$3000,$C61,11+3*MIN(AL$3,$D$2-1)))))</f>
        <v/>
      </c>
      <c r="AM61" s="121">
        <f>IF(OR($C61="",$B$2="",$D$2=0),0,IF(AM$3&lt;0,0,N(INDEX('CURVA PREVISION'!$A$1:$KZ$3000,$C61,11+3*MIN(AM$3,$D$2-1)))))</f>
        <v/>
      </c>
      <c r="AN61" s="121">
        <f>IF(OR($C61="",$B$2="",$D$2=0),0,IF(AN$3&lt;0,0,N(INDEX('CURVA PREVISION'!$A$1:$KZ$3000,$C61,11+3*MIN(AN$3,$D$2-1)))))</f>
        <v/>
      </c>
      <c r="AO61" s="121">
        <f>IF(OR($C61="",$B$2="",$D$2=0),0,IF(AO$3&lt;0,0,N(INDEX('CURVA PREVISION'!$A$1:$KZ$3000,$C61,11+3*MIN(AO$3,$D$2-1)))))</f>
        <v/>
      </c>
      <c r="AP61" s="121">
        <f>IF(OR($C61="",$B$2="",$D$2=0),0,IF(AP$3&lt;0,0,N(INDEX('CURVA PREVISION'!$A$1:$KZ$3000,$C61,11+3*MIN(AP$3,$D$2-1)))))</f>
        <v/>
      </c>
      <c r="AQ61" s="121">
        <f>IF(OR($C61="",$B$2="",$D$2=0),0,IF(AQ$3&lt;0,0,N(INDEX('CURVA PREVISION'!$A$1:$KZ$3000,$C61,11+3*MIN(AQ$3,$D$2-1)))))</f>
        <v/>
      </c>
      <c r="AR61" s="121">
        <f>IF(OR($C61="",$B$2="",$D$2=0),0,IF(AR$3&lt;0,0,N(INDEX('CURVA PREVISION'!$A$1:$KZ$3000,$C61,11+3*MIN(AR$3,$D$2-1)))))</f>
        <v/>
      </c>
      <c r="AS61" s="121">
        <f>IF(OR($C61="",$B$2="",$D$2=0),0,IF(AS$3&lt;0,0,N(INDEX('CURVA PREVISION'!$A$1:$KZ$3000,$C61,11+3*MIN(AS$3,$D$2-1)))))</f>
        <v/>
      </c>
      <c r="AT61" s="121">
        <f>IF(OR($C61="",$B$2="",$D$2=0),0,IF(AT$3&lt;0,0,N(INDEX('CURVA PREVISION'!$A$1:$KZ$3000,$C61,11+3*MIN(AT$3,$D$2-1)))))</f>
        <v/>
      </c>
      <c r="AU61" s="121">
        <f>IF(OR($C61="",$B$2="",$D$2=0),0,IF(AU$3&lt;0,0,N(INDEX('CURVA PREVISION'!$A$1:$KZ$3000,$C61,11+3*MIN(AU$3,$D$2-1)))))</f>
        <v/>
      </c>
      <c r="AV61" s="121">
        <f>IF(OR($C61="",$B$2="",$D$2=0),0,IF(AV$3&lt;0,0,N(INDEX('CURVA PREVISION'!$A$1:$KZ$3000,$C61,11+3*MIN(AV$3,$D$2-1)))))</f>
        <v/>
      </c>
      <c r="AW61" s="121">
        <f>IF(OR($C61="",$B$2="",$D$2=0),0,IF(AW$3&lt;0,0,N(INDEX('CURVA PREVISION'!$A$1:$KZ$3000,$C61,11+3*MIN(AW$3,$D$2-1)))))</f>
        <v/>
      </c>
      <c r="AX61" s="121">
        <f>IF(OR($C61="",$B$2="",$D$2=0),0,IF(AX$3&lt;0,0,N(INDEX('CURVA PREVISION'!$A$1:$KZ$3000,$C61,11+3*MIN(AX$3,$D$2-1)))))</f>
        <v/>
      </c>
      <c r="AY61" s="121">
        <f>IF(OR($C61="",$B$2="",$D$2=0),0,IF(AY$3&lt;0,0,N(INDEX('CURVA PREVISION'!$A$1:$KZ$3000,$C61,11+3*MIN(AY$3,$D$2-1)))))</f>
        <v/>
      </c>
      <c r="AZ61" s="121">
        <f>IF(OR($C61="",$B$2="",$D$2=0),0,IF(AZ$3&lt;0,0,N(INDEX('CURVA PREVISION'!$A$1:$KZ$3000,$C61,11+3*MIN(AZ$3,$D$2-1)))))</f>
        <v/>
      </c>
      <c r="BA61" s="121">
        <f>IF(OR($C61="",$B$2="",$D$2=0),0,IF(BA$3&lt;0,0,N(INDEX('CURVA PREVISION'!$A$1:$KZ$3000,$C61,11+3*MIN(BA$3,$D$2-1)))))</f>
        <v/>
      </c>
      <c r="BB61" s="121">
        <f>IF(OR($C61="",$B$2="",$D$2=0),0,IF(BB$3&lt;0,0,N(INDEX('CURVA PREVISION'!$A$1:$KZ$3000,$C61,11+3*MIN(BB$3,$D$2-1)))))</f>
        <v/>
      </c>
      <c r="BC61" s="121">
        <f>IF(OR($C61="",$B$2="",$D$2=0),0,IF(BC$3&lt;0,0,N(INDEX('CURVA PREVISION'!$A$1:$KZ$3000,$C61,11+3*MIN(BC$3,$D$2-1)))))</f>
        <v/>
      </c>
      <c r="BD61" s="121">
        <f>IF(OR($C61="",$B$2="",$D$2=0),0,IF(BD$3&lt;0,0,N(INDEX('CURVA PREVISION'!$A$1:$KZ$3000,$C61,11+3*MIN(BD$3,$D$2-1)))))</f>
        <v/>
      </c>
      <c r="BE61" s="121">
        <f>IF(OR($C61="",$B$2="",$D$2=0),0,IF(BE$3&lt;0,0,N(INDEX('CURVA PREVISION'!$A$1:$KZ$3000,$C61,11+3*MIN(BE$3,$D$2-1)))))</f>
        <v/>
      </c>
      <c r="BF61" s="121">
        <f>IF(OR($C61="",$B$2="",$D$2=0),0,IF(BF$3&lt;0,0,N(INDEX('CURVA PREVISION'!$A$1:$KZ$3000,$C61,11+3*MIN(BF$3,$D$2-1)))))</f>
        <v/>
      </c>
      <c r="BG61" s="121">
        <f>IF(OR($C61="",$B$2="",$D$2=0),0,IF(BG$3&lt;0,0,N(INDEX('CURVA PREVISION'!$A$1:$KZ$3000,$C61,11+3*MIN(BG$3,$D$2-1)))))</f>
        <v/>
      </c>
      <c r="BH61" s="121">
        <f>IF(OR($C61="",$B$2="",$D$2=0),0,IF(BH$3&lt;0,0,N(INDEX('CURVA PREVISION'!$A$1:$KZ$3000,$C61,11+3*MIN(BH$3,$D$2-1)))))</f>
        <v/>
      </c>
      <c r="BI61" s="121">
        <f>IF(OR($C61="",$B$2="",$D$2=0),0,IF(BI$3&lt;0,0,N(INDEX('CURVA PREVISION'!$A$1:$KZ$3000,$C61,11+3*MIN(BI$3,$D$2-1)))))</f>
        <v/>
      </c>
      <c r="BJ61" s="121">
        <f>IF(OR($C61="",$B$2="",$D$2=0),0,IF(BJ$3&lt;0,0,N(INDEX('CURVA PREVISION'!$A$1:$KZ$3000,$C61,11+3*MIN(BJ$3,$D$2-1)))))</f>
        <v/>
      </c>
      <c r="BK61" s="121">
        <f>IF(OR($C61="",$B$2="",$D$2=0),0,IF(BK$3&lt;0,0,N(INDEX('CURVA PREVISION'!$A$1:$KZ$3000,$C61,11+3*MIN(BK$3,$D$2-1)))))</f>
        <v/>
      </c>
      <c r="BL61" s="121">
        <f>IF(OR($C61="",$B$2="",$D$2=0),0,IF(BL$3&lt;0,0,N(INDEX('CURVA PREVISION'!$A$1:$KZ$3000,$C61,11+3*MIN(BL$3,$D$2-1)))))</f>
        <v/>
      </c>
      <c r="BM61" s="121">
        <f>IF(OR($C61="",$B$2="",$D$2=0),0,IF(BM$3&lt;0,0,N(INDEX('CURVA PREVISION'!$A$1:$KZ$3000,$C61,11+3*MIN(BM$3,$D$2-1)))))</f>
        <v/>
      </c>
      <c r="BN61" s="121">
        <f>IF(OR($C61="",$B$2="",$D$2=0),0,IF(BN$3&lt;0,0,N(INDEX('CURVA PREVISION'!$A$1:$KZ$3000,$C61,11+3*MIN(BN$3,$D$2-1)))))</f>
        <v/>
      </c>
      <c r="BO61" s="121">
        <f>IF(OR($C61="",$B$2="",$D$2=0),0,IF(BO$3&lt;0,0,N(INDEX('CURVA PREVISION'!$A$1:$KZ$3000,$C61,11+3*MIN(BO$3,$D$2-1)))))</f>
        <v/>
      </c>
      <c r="BP61" s="121">
        <f>IF(OR($C61="",$B$2="",$D$2=0),0,IF(BP$3&lt;0,0,N(INDEX('CURVA PREVISION'!$A$1:$KZ$3000,$C61,11+3*MIN(BP$3,$D$2-1)))))</f>
        <v/>
      </c>
      <c r="BQ61" s="121">
        <f>IF(OR($C61="",$B$2="",$D$2=0),0,IF(BQ$3&lt;0,0,N(INDEX('CURVA PREVISION'!$A$1:$KZ$3000,$C61,11+3*MIN(BQ$3,$D$2-1)))))</f>
        <v/>
      </c>
      <c r="BR61" s="121">
        <f>IF(OR($C61="",$B$2="",$D$2=0),0,IF(BR$3&lt;0,0,N(INDEX('CURVA PREVISION'!$A$1:$KZ$3000,$C61,11+3*MIN(BR$3,$D$2-1)))))</f>
        <v/>
      </c>
      <c r="BS61" s="121">
        <f>IF(OR($C61="",$B$2="",$D$2=0),0,IF(BS$3&lt;0,0,N(INDEX('CURVA PREVISION'!$A$1:$KZ$3000,$C61,11+3*MIN(BS$3,$D$2-1)))))</f>
        <v/>
      </c>
      <c r="BT61" s="121">
        <f>IF(OR($C61="",$B$2="",$D$2=0),0,IF(BT$3&lt;0,0,N(INDEX('CURVA PREVISION'!$A$1:$KZ$3000,$C61,11+3*MIN(BT$3,$D$2-1)))))</f>
        <v/>
      </c>
      <c r="BU61" s="121">
        <f>IF(OR($C61="",$B$2="",$D$2=0),0,IF(BU$3&lt;0,0,N(INDEX('CURVA PREVISION'!$A$1:$KZ$3000,$C61,11+3*MIN(BU$3,$D$2-1)))))</f>
        <v/>
      </c>
      <c r="BV61" s="121">
        <f>IF(OR($C61="",$B$2="",$D$2=0),0,IF(BV$3&lt;0,0,N(INDEX('CURVA PREVISION'!$A$1:$KZ$3000,$C61,11+3*MIN(BV$3,$D$2-1)))))</f>
        <v/>
      </c>
      <c r="BW61" s="121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7">
        <f>C20</f>
        <v/>
      </c>
      <c r="D62" s="121">
        <f>IF(OR($C62="",$B$2="",$D$2=0),0,IF(D$3&lt;0,0,N(INDEX('CURVA PREVISION'!$A$1:$KZ$3000,$C62,11+3*MIN(D$3,$D$2-1)))))</f>
        <v/>
      </c>
      <c r="E62" s="121">
        <f>IF(OR($C62="",$B$2="",$D$2=0),0,IF(E$3&lt;0,0,N(INDEX('CURVA PREVISION'!$A$1:$KZ$3000,$C62,11+3*MIN(E$3,$D$2-1)))))</f>
        <v/>
      </c>
      <c r="F62" s="121">
        <f>IF(OR($C62="",$B$2="",$D$2=0),0,IF(F$3&lt;0,0,N(INDEX('CURVA PREVISION'!$A$1:$KZ$3000,$C62,11+3*MIN(F$3,$D$2-1)))))</f>
        <v/>
      </c>
      <c r="G62" s="121">
        <f>IF(OR($C62="",$B$2="",$D$2=0),0,IF(G$3&lt;0,0,N(INDEX('CURVA PREVISION'!$A$1:$KZ$3000,$C62,11+3*MIN(G$3,$D$2-1)))))</f>
        <v/>
      </c>
      <c r="H62" s="121">
        <f>IF(OR($C62="",$B$2="",$D$2=0),0,IF(H$3&lt;0,0,N(INDEX('CURVA PREVISION'!$A$1:$KZ$3000,$C62,11+3*MIN(H$3,$D$2-1)))))</f>
        <v/>
      </c>
      <c r="I62" s="121">
        <f>IF(OR($C62="",$B$2="",$D$2=0),0,IF(I$3&lt;0,0,N(INDEX('CURVA PREVISION'!$A$1:$KZ$3000,$C62,11+3*MIN(I$3,$D$2-1)))))</f>
        <v/>
      </c>
      <c r="J62" s="121">
        <f>IF(OR($C62="",$B$2="",$D$2=0),0,IF(J$3&lt;0,0,N(INDEX('CURVA PREVISION'!$A$1:$KZ$3000,$C62,11+3*MIN(J$3,$D$2-1)))))</f>
        <v/>
      </c>
      <c r="K62" s="121">
        <f>IF(OR($C62="",$B$2="",$D$2=0),0,IF(K$3&lt;0,0,N(INDEX('CURVA PREVISION'!$A$1:$KZ$3000,$C62,11+3*MIN(K$3,$D$2-1)))))</f>
        <v/>
      </c>
      <c r="L62" s="121">
        <f>IF(OR($C62="",$B$2="",$D$2=0),0,IF(L$3&lt;0,0,N(INDEX('CURVA PREVISION'!$A$1:$KZ$3000,$C62,11+3*MIN(L$3,$D$2-1)))))</f>
        <v/>
      </c>
      <c r="M62" s="121">
        <f>IF(OR($C62="",$B$2="",$D$2=0),0,IF(M$3&lt;0,0,N(INDEX('CURVA PREVISION'!$A$1:$KZ$3000,$C62,11+3*MIN(M$3,$D$2-1)))))</f>
        <v/>
      </c>
      <c r="N62" s="121">
        <f>IF(OR($C62="",$B$2="",$D$2=0),0,IF(N$3&lt;0,0,N(INDEX('CURVA PREVISION'!$A$1:$KZ$3000,$C62,11+3*MIN(N$3,$D$2-1)))))</f>
        <v/>
      </c>
      <c r="O62" s="121">
        <f>IF(OR($C62="",$B$2="",$D$2=0),0,IF(O$3&lt;0,0,N(INDEX('CURVA PREVISION'!$A$1:$KZ$3000,$C62,11+3*MIN(O$3,$D$2-1)))))</f>
        <v/>
      </c>
      <c r="P62" s="121">
        <f>IF(OR($C62="",$B$2="",$D$2=0),0,IF(P$3&lt;0,0,N(INDEX('CURVA PREVISION'!$A$1:$KZ$3000,$C62,11+3*MIN(P$3,$D$2-1)))))</f>
        <v/>
      </c>
      <c r="Q62" s="121">
        <f>IF(OR($C62="",$B$2="",$D$2=0),0,IF(Q$3&lt;0,0,N(INDEX('CURVA PREVISION'!$A$1:$KZ$3000,$C62,11+3*MIN(Q$3,$D$2-1)))))</f>
        <v/>
      </c>
      <c r="R62" s="121">
        <f>IF(OR($C62="",$B$2="",$D$2=0),0,IF(R$3&lt;0,0,N(INDEX('CURVA PREVISION'!$A$1:$KZ$3000,$C62,11+3*MIN(R$3,$D$2-1)))))</f>
        <v/>
      </c>
      <c r="S62" s="121">
        <f>IF(OR($C62="",$B$2="",$D$2=0),0,IF(S$3&lt;0,0,N(INDEX('CURVA PREVISION'!$A$1:$KZ$3000,$C62,11+3*MIN(S$3,$D$2-1)))))</f>
        <v/>
      </c>
      <c r="T62" s="121">
        <f>IF(OR($C62="",$B$2="",$D$2=0),0,IF(T$3&lt;0,0,N(INDEX('CURVA PREVISION'!$A$1:$KZ$3000,$C62,11+3*MIN(T$3,$D$2-1)))))</f>
        <v/>
      </c>
      <c r="U62" s="121">
        <f>IF(OR($C62="",$B$2="",$D$2=0),0,IF(U$3&lt;0,0,N(INDEX('CURVA PREVISION'!$A$1:$KZ$3000,$C62,11+3*MIN(U$3,$D$2-1)))))</f>
        <v/>
      </c>
      <c r="V62" s="121">
        <f>IF(OR($C62="",$B$2="",$D$2=0),0,IF(V$3&lt;0,0,N(INDEX('CURVA PREVISION'!$A$1:$KZ$3000,$C62,11+3*MIN(V$3,$D$2-1)))))</f>
        <v/>
      </c>
      <c r="W62" s="121">
        <f>IF(OR($C62="",$B$2="",$D$2=0),0,IF(W$3&lt;0,0,N(INDEX('CURVA PREVISION'!$A$1:$KZ$3000,$C62,11+3*MIN(W$3,$D$2-1)))))</f>
        <v/>
      </c>
      <c r="X62" s="121">
        <f>IF(OR($C62="",$B$2="",$D$2=0),0,IF(X$3&lt;0,0,N(INDEX('CURVA PREVISION'!$A$1:$KZ$3000,$C62,11+3*MIN(X$3,$D$2-1)))))</f>
        <v/>
      </c>
      <c r="Y62" s="121">
        <f>IF(OR($C62="",$B$2="",$D$2=0),0,IF(Y$3&lt;0,0,N(INDEX('CURVA PREVISION'!$A$1:$KZ$3000,$C62,11+3*MIN(Y$3,$D$2-1)))))</f>
        <v/>
      </c>
      <c r="Z62" s="121">
        <f>IF(OR($C62="",$B$2="",$D$2=0),0,IF(Z$3&lt;0,0,N(INDEX('CURVA PREVISION'!$A$1:$KZ$3000,$C62,11+3*MIN(Z$3,$D$2-1)))))</f>
        <v/>
      </c>
      <c r="AA62" s="121">
        <f>IF(OR($C62="",$B$2="",$D$2=0),0,IF(AA$3&lt;0,0,N(INDEX('CURVA PREVISION'!$A$1:$KZ$3000,$C62,11+3*MIN(AA$3,$D$2-1)))))</f>
        <v/>
      </c>
      <c r="AB62" s="121">
        <f>IF(OR($C62="",$B$2="",$D$2=0),0,IF(AB$3&lt;0,0,N(INDEX('CURVA PREVISION'!$A$1:$KZ$3000,$C62,11+3*MIN(AB$3,$D$2-1)))))</f>
        <v/>
      </c>
      <c r="AC62" s="121">
        <f>IF(OR($C62="",$B$2="",$D$2=0),0,IF(AC$3&lt;0,0,N(INDEX('CURVA PREVISION'!$A$1:$KZ$3000,$C62,11+3*MIN(AC$3,$D$2-1)))))</f>
        <v/>
      </c>
      <c r="AD62" s="121">
        <f>IF(OR($C62="",$B$2="",$D$2=0),0,IF(AD$3&lt;0,0,N(INDEX('CURVA PREVISION'!$A$1:$KZ$3000,$C62,11+3*MIN(AD$3,$D$2-1)))))</f>
        <v/>
      </c>
      <c r="AE62" s="121">
        <f>IF(OR($C62="",$B$2="",$D$2=0),0,IF(AE$3&lt;0,0,N(INDEX('CURVA PREVISION'!$A$1:$KZ$3000,$C62,11+3*MIN(AE$3,$D$2-1)))))</f>
        <v/>
      </c>
      <c r="AF62" s="121">
        <f>IF(OR($C62="",$B$2="",$D$2=0),0,IF(AF$3&lt;0,0,N(INDEX('CURVA PREVISION'!$A$1:$KZ$3000,$C62,11+3*MIN(AF$3,$D$2-1)))))</f>
        <v/>
      </c>
      <c r="AG62" s="121">
        <f>IF(OR($C62="",$B$2="",$D$2=0),0,IF(AG$3&lt;0,0,N(INDEX('CURVA PREVISION'!$A$1:$KZ$3000,$C62,11+3*MIN(AG$3,$D$2-1)))))</f>
        <v/>
      </c>
      <c r="AH62" s="121">
        <f>IF(OR($C62="",$B$2="",$D$2=0),0,IF(AH$3&lt;0,0,N(INDEX('CURVA PREVISION'!$A$1:$KZ$3000,$C62,11+3*MIN(AH$3,$D$2-1)))))</f>
        <v/>
      </c>
      <c r="AI62" s="121">
        <f>IF(OR($C62="",$B$2="",$D$2=0),0,IF(AI$3&lt;0,0,N(INDEX('CURVA PREVISION'!$A$1:$KZ$3000,$C62,11+3*MIN(AI$3,$D$2-1)))))</f>
        <v/>
      </c>
      <c r="AJ62" s="121">
        <f>IF(OR($C62="",$B$2="",$D$2=0),0,IF(AJ$3&lt;0,0,N(INDEX('CURVA PREVISION'!$A$1:$KZ$3000,$C62,11+3*MIN(AJ$3,$D$2-1)))))</f>
        <v/>
      </c>
      <c r="AK62" s="121">
        <f>IF(OR($C62="",$B$2="",$D$2=0),0,IF(AK$3&lt;0,0,N(INDEX('CURVA PREVISION'!$A$1:$KZ$3000,$C62,11+3*MIN(AK$3,$D$2-1)))))</f>
        <v/>
      </c>
      <c r="AL62" s="121">
        <f>IF(OR($C62="",$B$2="",$D$2=0),0,IF(AL$3&lt;0,0,N(INDEX('CURVA PREVISION'!$A$1:$KZ$3000,$C62,11+3*MIN(AL$3,$D$2-1)))))</f>
        <v/>
      </c>
      <c r="AM62" s="121">
        <f>IF(OR($C62="",$B$2="",$D$2=0),0,IF(AM$3&lt;0,0,N(INDEX('CURVA PREVISION'!$A$1:$KZ$3000,$C62,11+3*MIN(AM$3,$D$2-1)))))</f>
        <v/>
      </c>
      <c r="AN62" s="121">
        <f>IF(OR($C62="",$B$2="",$D$2=0),0,IF(AN$3&lt;0,0,N(INDEX('CURVA PREVISION'!$A$1:$KZ$3000,$C62,11+3*MIN(AN$3,$D$2-1)))))</f>
        <v/>
      </c>
      <c r="AO62" s="121">
        <f>IF(OR($C62="",$B$2="",$D$2=0),0,IF(AO$3&lt;0,0,N(INDEX('CURVA PREVISION'!$A$1:$KZ$3000,$C62,11+3*MIN(AO$3,$D$2-1)))))</f>
        <v/>
      </c>
      <c r="AP62" s="121">
        <f>IF(OR($C62="",$B$2="",$D$2=0),0,IF(AP$3&lt;0,0,N(INDEX('CURVA PREVISION'!$A$1:$KZ$3000,$C62,11+3*MIN(AP$3,$D$2-1)))))</f>
        <v/>
      </c>
      <c r="AQ62" s="121">
        <f>IF(OR($C62="",$B$2="",$D$2=0),0,IF(AQ$3&lt;0,0,N(INDEX('CURVA PREVISION'!$A$1:$KZ$3000,$C62,11+3*MIN(AQ$3,$D$2-1)))))</f>
        <v/>
      </c>
      <c r="AR62" s="121">
        <f>IF(OR($C62="",$B$2="",$D$2=0),0,IF(AR$3&lt;0,0,N(INDEX('CURVA PREVISION'!$A$1:$KZ$3000,$C62,11+3*MIN(AR$3,$D$2-1)))))</f>
        <v/>
      </c>
      <c r="AS62" s="121">
        <f>IF(OR($C62="",$B$2="",$D$2=0),0,IF(AS$3&lt;0,0,N(INDEX('CURVA PREVISION'!$A$1:$KZ$3000,$C62,11+3*MIN(AS$3,$D$2-1)))))</f>
        <v/>
      </c>
      <c r="AT62" s="121">
        <f>IF(OR($C62="",$B$2="",$D$2=0),0,IF(AT$3&lt;0,0,N(INDEX('CURVA PREVISION'!$A$1:$KZ$3000,$C62,11+3*MIN(AT$3,$D$2-1)))))</f>
        <v/>
      </c>
      <c r="AU62" s="121">
        <f>IF(OR($C62="",$B$2="",$D$2=0),0,IF(AU$3&lt;0,0,N(INDEX('CURVA PREVISION'!$A$1:$KZ$3000,$C62,11+3*MIN(AU$3,$D$2-1)))))</f>
        <v/>
      </c>
      <c r="AV62" s="121">
        <f>IF(OR($C62="",$B$2="",$D$2=0),0,IF(AV$3&lt;0,0,N(INDEX('CURVA PREVISION'!$A$1:$KZ$3000,$C62,11+3*MIN(AV$3,$D$2-1)))))</f>
        <v/>
      </c>
      <c r="AW62" s="121">
        <f>IF(OR($C62="",$B$2="",$D$2=0),0,IF(AW$3&lt;0,0,N(INDEX('CURVA PREVISION'!$A$1:$KZ$3000,$C62,11+3*MIN(AW$3,$D$2-1)))))</f>
        <v/>
      </c>
      <c r="AX62" s="121">
        <f>IF(OR($C62="",$B$2="",$D$2=0),0,IF(AX$3&lt;0,0,N(INDEX('CURVA PREVISION'!$A$1:$KZ$3000,$C62,11+3*MIN(AX$3,$D$2-1)))))</f>
        <v/>
      </c>
      <c r="AY62" s="121">
        <f>IF(OR($C62="",$B$2="",$D$2=0),0,IF(AY$3&lt;0,0,N(INDEX('CURVA PREVISION'!$A$1:$KZ$3000,$C62,11+3*MIN(AY$3,$D$2-1)))))</f>
        <v/>
      </c>
      <c r="AZ62" s="121">
        <f>IF(OR($C62="",$B$2="",$D$2=0),0,IF(AZ$3&lt;0,0,N(INDEX('CURVA PREVISION'!$A$1:$KZ$3000,$C62,11+3*MIN(AZ$3,$D$2-1)))))</f>
        <v/>
      </c>
      <c r="BA62" s="121">
        <f>IF(OR($C62="",$B$2="",$D$2=0),0,IF(BA$3&lt;0,0,N(INDEX('CURVA PREVISION'!$A$1:$KZ$3000,$C62,11+3*MIN(BA$3,$D$2-1)))))</f>
        <v/>
      </c>
      <c r="BB62" s="121">
        <f>IF(OR($C62="",$B$2="",$D$2=0),0,IF(BB$3&lt;0,0,N(INDEX('CURVA PREVISION'!$A$1:$KZ$3000,$C62,11+3*MIN(BB$3,$D$2-1)))))</f>
        <v/>
      </c>
      <c r="BC62" s="121">
        <f>IF(OR($C62="",$B$2="",$D$2=0),0,IF(BC$3&lt;0,0,N(INDEX('CURVA PREVISION'!$A$1:$KZ$3000,$C62,11+3*MIN(BC$3,$D$2-1)))))</f>
        <v/>
      </c>
      <c r="BD62" s="121">
        <f>IF(OR($C62="",$B$2="",$D$2=0),0,IF(BD$3&lt;0,0,N(INDEX('CURVA PREVISION'!$A$1:$KZ$3000,$C62,11+3*MIN(BD$3,$D$2-1)))))</f>
        <v/>
      </c>
      <c r="BE62" s="121">
        <f>IF(OR($C62="",$B$2="",$D$2=0),0,IF(BE$3&lt;0,0,N(INDEX('CURVA PREVISION'!$A$1:$KZ$3000,$C62,11+3*MIN(BE$3,$D$2-1)))))</f>
        <v/>
      </c>
      <c r="BF62" s="121">
        <f>IF(OR($C62="",$B$2="",$D$2=0),0,IF(BF$3&lt;0,0,N(INDEX('CURVA PREVISION'!$A$1:$KZ$3000,$C62,11+3*MIN(BF$3,$D$2-1)))))</f>
        <v/>
      </c>
      <c r="BG62" s="121">
        <f>IF(OR($C62="",$B$2="",$D$2=0),0,IF(BG$3&lt;0,0,N(INDEX('CURVA PREVISION'!$A$1:$KZ$3000,$C62,11+3*MIN(BG$3,$D$2-1)))))</f>
        <v/>
      </c>
      <c r="BH62" s="121">
        <f>IF(OR($C62="",$B$2="",$D$2=0),0,IF(BH$3&lt;0,0,N(INDEX('CURVA PREVISION'!$A$1:$KZ$3000,$C62,11+3*MIN(BH$3,$D$2-1)))))</f>
        <v/>
      </c>
      <c r="BI62" s="121">
        <f>IF(OR($C62="",$B$2="",$D$2=0),0,IF(BI$3&lt;0,0,N(INDEX('CURVA PREVISION'!$A$1:$KZ$3000,$C62,11+3*MIN(BI$3,$D$2-1)))))</f>
        <v/>
      </c>
      <c r="BJ62" s="121">
        <f>IF(OR($C62="",$B$2="",$D$2=0),0,IF(BJ$3&lt;0,0,N(INDEX('CURVA PREVISION'!$A$1:$KZ$3000,$C62,11+3*MIN(BJ$3,$D$2-1)))))</f>
        <v/>
      </c>
      <c r="BK62" s="121">
        <f>IF(OR($C62="",$B$2="",$D$2=0),0,IF(BK$3&lt;0,0,N(INDEX('CURVA PREVISION'!$A$1:$KZ$3000,$C62,11+3*MIN(BK$3,$D$2-1)))))</f>
        <v/>
      </c>
      <c r="BL62" s="121">
        <f>IF(OR($C62="",$B$2="",$D$2=0),0,IF(BL$3&lt;0,0,N(INDEX('CURVA PREVISION'!$A$1:$KZ$3000,$C62,11+3*MIN(BL$3,$D$2-1)))))</f>
        <v/>
      </c>
      <c r="BM62" s="121">
        <f>IF(OR($C62="",$B$2="",$D$2=0),0,IF(BM$3&lt;0,0,N(INDEX('CURVA PREVISION'!$A$1:$KZ$3000,$C62,11+3*MIN(BM$3,$D$2-1)))))</f>
        <v/>
      </c>
      <c r="BN62" s="121">
        <f>IF(OR($C62="",$B$2="",$D$2=0),0,IF(BN$3&lt;0,0,N(INDEX('CURVA PREVISION'!$A$1:$KZ$3000,$C62,11+3*MIN(BN$3,$D$2-1)))))</f>
        <v/>
      </c>
      <c r="BO62" s="121">
        <f>IF(OR($C62="",$B$2="",$D$2=0),0,IF(BO$3&lt;0,0,N(INDEX('CURVA PREVISION'!$A$1:$KZ$3000,$C62,11+3*MIN(BO$3,$D$2-1)))))</f>
        <v/>
      </c>
      <c r="BP62" s="121">
        <f>IF(OR($C62="",$B$2="",$D$2=0),0,IF(BP$3&lt;0,0,N(INDEX('CURVA PREVISION'!$A$1:$KZ$3000,$C62,11+3*MIN(BP$3,$D$2-1)))))</f>
        <v/>
      </c>
      <c r="BQ62" s="121">
        <f>IF(OR($C62="",$B$2="",$D$2=0),0,IF(BQ$3&lt;0,0,N(INDEX('CURVA PREVISION'!$A$1:$KZ$3000,$C62,11+3*MIN(BQ$3,$D$2-1)))))</f>
        <v/>
      </c>
      <c r="BR62" s="121">
        <f>IF(OR($C62="",$B$2="",$D$2=0),0,IF(BR$3&lt;0,0,N(INDEX('CURVA PREVISION'!$A$1:$KZ$3000,$C62,11+3*MIN(BR$3,$D$2-1)))))</f>
        <v/>
      </c>
      <c r="BS62" s="121">
        <f>IF(OR($C62="",$B$2="",$D$2=0),0,IF(BS$3&lt;0,0,N(INDEX('CURVA PREVISION'!$A$1:$KZ$3000,$C62,11+3*MIN(BS$3,$D$2-1)))))</f>
        <v/>
      </c>
      <c r="BT62" s="121">
        <f>IF(OR($C62="",$B$2="",$D$2=0),0,IF(BT$3&lt;0,0,N(INDEX('CURVA PREVISION'!$A$1:$KZ$3000,$C62,11+3*MIN(BT$3,$D$2-1)))))</f>
        <v/>
      </c>
      <c r="BU62" s="121">
        <f>IF(OR($C62="",$B$2="",$D$2=0),0,IF(BU$3&lt;0,0,N(INDEX('CURVA PREVISION'!$A$1:$KZ$3000,$C62,11+3*MIN(BU$3,$D$2-1)))))</f>
        <v/>
      </c>
      <c r="BV62" s="121">
        <f>IF(OR($C62="",$B$2="",$D$2=0),0,IF(BV$3&lt;0,0,N(INDEX('CURVA PREVISION'!$A$1:$KZ$3000,$C62,11+3*MIN(BV$3,$D$2-1)))))</f>
        <v/>
      </c>
      <c r="BW62" s="121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7">
        <f>C21</f>
        <v/>
      </c>
      <c r="D63" s="121">
        <f>IF(OR($C63="",$B$2="",$D$2=0),0,IF(D$3&lt;0,0,N(INDEX('CURVA PREVISION'!$A$1:$KZ$3000,$C63,11+3*MIN(D$3,$D$2-1)))))</f>
        <v/>
      </c>
      <c r="E63" s="121">
        <f>IF(OR($C63="",$B$2="",$D$2=0),0,IF(E$3&lt;0,0,N(INDEX('CURVA PREVISION'!$A$1:$KZ$3000,$C63,11+3*MIN(E$3,$D$2-1)))))</f>
        <v/>
      </c>
      <c r="F63" s="121">
        <f>IF(OR($C63="",$B$2="",$D$2=0),0,IF(F$3&lt;0,0,N(INDEX('CURVA PREVISION'!$A$1:$KZ$3000,$C63,11+3*MIN(F$3,$D$2-1)))))</f>
        <v/>
      </c>
      <c r="G63" s="121">
        <f>IF(OR($C63="",$B$2="",$D$2=0),0,IF(G$3&lt;0,0,N(INDEX('CURVA PREVISION'!$A$1:$KZ$3000,$C63,11+3*MIN(G$3,$D$2-1)))))</f>
        <v/>
      </c>
      <c r="H63" s="121">
        <f>IF(OR($C63="",$B$2="",$D$2=0),0,IF(H$3&lt;0,0,N(INDEX('CURVA PREVISION'!$A$1:$KZ$3000,$C63,11+3*MIN(H$3,$D$2-1)))))</f>
        <v/>
      </c>
      <c r="I63" s="121">
        <f>IF(OR($C63="",$B$2="",$D$2=0),0,IF(I$3&lt;0,0,N(INDEX('CURVA PREVISION'!$A$1:$KZ$3000,$C63,11+3*MIN(I$3,$D$2-1)))))</f>
        <v/>
      </c>
      <c r="J63" s="121">
        <f>IF(OR($C63="",$B$2="",$D$2=0),0,IF(J$3&lt;0,0,N(INDEX('CURVA PREVISION'!$A$1:$KZ$3000,$C63,11+3*MIN(J$3,$D$2-1)))))</f>
        <v/>
      </c>
      <c r="K63" s="121">
        <f>IF(OR($C63="",$B$2="",$D$2=0),0,IF(K$3&lt;0,0,N(INDEX('CURVA PREVISION'!$A$1:$KZ$3000,$C63,11+3*MIN(K$3,$D$2-1)))))</f>
        <v/>
      </c>
      <c r="L63" s="121">
        <f>IF(OR($C63="",$B$2="",$D$2=0),0,IF(L$3&lt;0,0,N(INDEX('CURVA PREVISION'!$A$1:$KZ$3000,$C63,11+3*MIN(L$3,$D$2-1)))))</f>
        <v/>
      </c>
      <c r="M63" s="121">
        <f>IF(OR($C63="",$B$2="",$D$2=0),0,IF(M$3&lt;0,0,N(INDEX('CURVA PREVISION'!$A$1:$KZ$3000,$C63,11+3*MIN(M$3,$D$2-1)))))</f>
        <v/>
      </c>
      <c r="N63" s="121">
        <f>IF(OR($C63="",$B$2="",$D$2=0),0,IF(N$3&lt;0,0,N(INDEX('CURVA PREVISION'!$A$1:$KZ$3000,$C63,11+3*MIN(N$3,$D$2-1)))))</f>
        <v/>
      </c>
      <c r="O63" s="121">
        <f>IF(OR($C63="",$B$2="",$D$2=0),0,IF(O$3&lt;0,0,N(INDEX('CURVA PREVISION'!$A$1:$KZ$3000,$C63,11+3*MIN(O$3,$D$2-1)))))</f>
        <v/>
      </c>
      <c r="P63" s="121">
        <f>IF(OR($C63="",$B$2="",$D$2=0),0,IF(P$3&lt;0,0,N(INDEX('CURVA PREVISION'!$A$1:$KZ$3000,$C63,11+3*MIN(P$3,$D$2-1)))))</f>
        <v/>
      </c>
      <c r="Q63" s="121">
        <f>IF(OR($C63="",$B$2="",$D$2=0),0,IF(Q$3&lt;0,0,N(INDEX('CURVA PREVISION'!$A$1:$KZ$3000,$C63,11+3*MIN(Q$3,$D$2-1)))))</f>
        <v/>
      </c>
      <c r="R63" s="121">
        <f>IF(OR($C63="",$B$2="",$D$2=0),0,IF(R$3&lt;0,0,N(INDEX('CURVA PREVISION'!$A$1:$KZ$3000,$C63,11+3*MIN(R$3,$D$2-1)))))</f>
        <v/>
      </c>
      <c r="S63" s="121">
        <f>IF(OR($C63="",$B$2="",$D$2=0),0,IF(S$3&lt;0,0,N(INDEX('CURVA PREVISION'!$A$1:$KZ$3000,$C63,11+3*MIN(S$3,$D$2-1)))))</f>
        <v/>
      </c>
      <c r="T63" s="121">
        <f>IF(OR($C63="",$B$2="",$D$2=0),0,IF(T$3&lt;0,0,N(INDEX('CURVA PREVISION'!$A$1:$KZ$3000,$C63,11+3*MIN(T$3,$D$2-1)))))</f>
        <v/>
      </c>
      <c r="U63" s="121">
        <f>IF(OR($C63="",$B$2="",$D$2=0),0,IF(U$3&lt;0,0,N(INDEX('CURVA PREVISION'!$A$1:$KZ$3000,$C63,11+3*MIN(U$3,$D$2-1)))))</f>
        <v/>
      </c>
      <c r="V63" s="121">
        <f>IF(OR($C63="",$B$2="",$D$2=0),0,IF(V$3&lt;0,0,N(INDEX('CURVA PREVISION'!$A$1:$KZ$3000,$C63,11+3*MIN(V$3,$D$2-1)))))</f>
        <v/>
      </c>
      <c r="W63" s="121">
        <f>IF(OR($C63="",$B$2="",$D$2=0),0,IF(W$3&lt;0,0,N(INDEX('CURVA PREVISION'!$A$1:$KZ$3000,$C63,11+3*MIN(W$3,$D$2-1)))))</f>
        <v/>
      </c>
      <c r="X63" s="121">
        <f>IF(OR($C63="",$B$2="",$D$2=0),0,IF(X$3&lt;0,0,N(INDEX('CURVA PREVISION'!$A$1:$KZ$3000,$C63,11+3*MIN(X$3,$D$2-1)))))</f>
        <v/>
      </c>
      <c r="Y63" s="121">
        <f>IF(OR($C63="",$B$2="",$D$2=0),0,IF(Y$3&lt;0,0,N(INDEX('CURVA PREVISION'!$A$1:$KZ$3000,$C63,11+3*MIN(Y$3,$D$2-1)))))</f>
        <v/>
      </c>
      <c r="Z63" s="121">
        <f>IF(OR($C63="",$B$2="",$D$2=0),0,IF(Z$3&lt;0,0,N(INDEX('CURVA PREVISION'!$A$1:$KZ$3000,$C63,11+3*MIN(Z$3,$D$2-1)))))</f>
        <v/>
      </c>
      <c r="AA63" s="121">
        <f>IF(OR($C63="",$B$2="",$D$2=0),0,IF(AA$3&lt;0,0,N(INDEX('CURVA PREVISION'!$A$1:$KZ$3000,$C63,11+3*MIN(AA$3,$D$2-1)))))</f>
        <v/>
      </c>
      <c r="AB63" s="121">
        <f>IF(OR($C63="",$B$2="",$D$2=0),0,IF(AB$3&lt;0,0,N(INDEX('CURVA PREVISION'!$A$1:$KZ$3000,$C63,11+3*MIN(AB$3,$D$2-1)))))</f>
        <v/>
      </c>
      <c r="AC63" s="121">
        <f>IF(OR($C63="",$B$2="",$D$2=0),0,IF(AC$3&lt;0,0,N(INDEX('CURVA PREVISION'!$A$1:$KZ$3000,$C63,11+3*MIN(AC$3,$D$2-1)))))</f>
        <v/>
      </c>
      <c r="AD63" s="121">
        <f>IF(OR($C63="",$B$2="",$D$2=0),0,IF(AD$3&lt;0,0,N(INDEX('CURVA PREVISION'!$A$1:$KZ$3000,$C63,11+3*MIN(AD$3,$D$2-1)))))</f>
        <v/>
      </c>
      <c r="AE63" s="121">
        <f>IF(OR($C63="",$B$2="",$D$2=0),0,IF(AE$3&lt;0,0,N(INDEX('CURVA PREVISION'!$A$1:$KZ$3000,$C63,11+3*MIN(AE$3,$D$2-1)))))</f>
        <v/>
      </c>
      <c r="AF63" s="121">
        <f>IF(OR($C63="",$B$2="",$D$2=0),0,IF(AF$3&lt;0,0,N(INDEX('CURVA PREVISION'!$A$1:$KZ$3000,$C63,11+3*MIN(AF$3,$D$2-1)))))</f>
        <v/>
      </c>
      <c r="AG63" s="121">
        <f>IF(OR($C63="",$B$2="",$D$2=0),0,IF(AG$3&lt;0,0,N(INDEX('CURVA PREVISION'!$A$1:$KZ$3000,$C63,11+3*MIN(AG$3,$D$2-1)))))</f>
        <v/>
      </c>
      <c r="AH63" s="121">
        <f>IF(OR($C63="",$B$2="",$D$2=0),0,IF(AH$3&lt;0,0,N(INDEX('CURVA PREVISION'!$A$1:$KZ$3000,$C63,11+3*MIN(AH$3,$D$2-1)))))</f>
        <v/>
      </c>
      <c r="AI63" s="121">
        <f>IF(OR($C63="",$B$2="",$D$2=0),0,IF(AI$3&lt;0,0,N(INDEX('CURVA PREVISION'!$A$1:$KZ$3000,$C63,11+3*MIN(AI$3,$D$2-1)))))</f>
        <v/>
      </c>
      <c r="AJ63" s="121">
        <f>IF(OR($C63="",$B$2="",$D$2=0),0,IF(AJ$3&lt;0,0,N(INDEX('CURVA PREVISION'!$A$1:$KZ$3000,$C63,11+3*MIN(AJ$3,$D$2-1)))))</f>
        <v/>
      </c>
      <c r="AK63" s="121">
        <f>IF(OR($C63="",$B$2="",$D$2=0),0,IF(AK$3&lt;0,0,N(INDEX('CURVA PREVISION'!$A$1:$KZ$3000,$C63,11+3*MIN(AK$3,$D$2-1)))))</f>
        <v/>
      </c>
      <c r="AL63" s="121">
        <f>IF(OR($C63="",$B$2="",$D$2=0),0,IF(AL$3&lt;0,0,N(INDEX('CURVA PREVISION'!$A$1:$KZ$3000,$C63,11+3*MIN(AL$3,$D$2-1)))))</f>
        <v/>
      </c>
      <c r="AM63" s="121">
        <f>IF(OR($C63="",$B$2="",$D$2=0),0,IF(AM$3&lt;0,0,N(INDEX('CURVA PREVISION'!$A$1:$KZ$3000,$C63,11+3*MIN(AM$3,$D$2-1)))))</f>
        <v/>
      </c>
      <c r="AN63" s="121">
        <f>IF(OR($C63="",$B$2="",$D$2=0),0,IF(AN$3&lt;0,0,N(INDEX('CURVA PREVISION'!$A$1:$KZ$3000,$C63,11+3*MIN(AN$3,$D$2-1)))))</f>
        <v/>
      </c>
      <c r="AO63" s="121">
        <f>IF(OR($C63="",$B$2="",$D$2=0),0,IF(AO$3&lt;0,0,N(INDEX('CURVA PREVISION'!$A$1:$KZ$3000,$C63,11+3*MIN(AO$3,$D$2-1)))))</f>
        <v/>
      </c>
      <c r="AP63" s="121">
        <f>IF(OR($C63="",$B$2="",$D$2=0),0,IF(AP$3&lt;0,0,N(INDEX('CURVA PREVISION'!$A$1:$KZ$3000,$C63,11+3*MIN(AP$3,$D$2-1)))))</f>
        <v/>
      </c>
      <c r="AQ63" s="121">
        <f>IF(OR($C63="",$B$2="",$D$2=0),0,IF(AQ$3&lt;0,0,N(INDEX('CURVA PREVISION'!$A$1:$KZ$3000,$C63,11+3*MIN(AQ$3,$D$2-1)))))</f>
        <v/>
      </c>
      <c r="AR63" s="121">
        <f>IF(OR($C63="",$B$2="",$D$2=0),0,IF(AR$3&lt;0,0,N(INDEX('CURVA PREVISION'!$A$1:$KZ$3000,$C63,11+3*MIN(AR$3,$D$2-1)))))</f>
        <v/>
      </c>
      <c r="AS63" s="121">
        <f>IF(OR($C63="",$B$2="",$D$2=0),0,IF(AS$3&lt;0,0,N(INDEX('CURVA PREVISION'!$A$1:$KZ$3000,$C63,11+3*MIN(AS$3,$D$2-1)))))</f>
        <v/>
      </c>
      <c r="AT63" s="121">
        <f>IF(OR($C63="",$B$2="",$D$2=0),0,IF(AT$3&lt;0,0,N(INDEX('CURVA PREVISION'!$A$1:$KZ$3000,$C63,11+3*MIN(AT$3,$D$2-1)))))</f>
        <v/>
      </c>
      <c r="AU63" s="121">
        <f>IF(OR($C63="",$B$2="",$D$2=0),0,IF(AU$3&lt;0,0,N(INDEX('CURVA PREVISION'!$A$1:$KZ$3000,$C63,11+3*MIN(AU$3,$D$2-1)))))</f>
        <v/>
      </c>
      <c r="AV63" s="121">
        <f>IF(OR($C63="",$B$2="",$D$2=0),0,IF(AV$3&lt;0,0,N(INDEX('CURVA PREVISION'!$A$1:$KZ$3000,$C63,11+3*MIN(AV$3,$D$2-1)))))</f>
        <v/>
      </c>
      <c r="AW63" s="121">
        <f>IF(OR($C63="",$B$2="",$D$2=0),0,IF(AW$3&lt;0,0,N(INDEX('CURVA PREVISION'!$A$1:$KZ$3000,$C63,11+3*MIN(AW$3,$D$2-1)))))</f>
        <v/>
      </c>
      <c r="AX63" s="121">
        <f>IF(OR($C63="",$B$2="",$D$2=0),0,IF(AX$3&lt;0,0,N(INDEX('CURVA PREVISION'!$A$1:$KZ$3000,$C63,11+3*MIN(AX$3,$D$2-1)))))</f>
        <v/>
      </c>
      <c r="AY63" s="121">
        <f>IF(OR($C63="",$B$2="",$D$2=0),0,IF(AY$3&lt;0,0,N(INDEX('CURVA PREVISION'!$A$1:$KZ$3000,$C63,11+3*MIN(AY$3,$D$2-1)))))</f>
        <v/>
      </c>
      <c r="AZ63" s="121">
        <f>IF(OR($C63="",$B$2="",$D$2=0),0,IF(AZ$3&lt;0,0,N(INDEX('CURVA PREVISION'!$A$1:$KZ$3000,$C63,11+3*MIN(AZ$3,$D$2-1)))))</f>
        <v/>
      </c>
      <c r="BA63" s="121">
        <f>IF(OR($C63="",$B$2="",$D$2=0),0,IF(BA$3&lt;0,0,N(INDEX('CURVA PREVISION'!$A$1:$KZ$3000,$C63,11+3*MIN(BA$3,$D$2-1)))))</f>
        <v/>
      </c>
      <c r="BB63" s="121">
        <f>IF(OR($C63="",$B$2="",$D$2=0),0,IF(BB$3&lt;0,0,N(INDEX('CURVA PREVISION'!$A$1:$KZ$3000,$C63,11+3*MIN(BB$3,$D$2-1)))))</f>
        <v/>
      </c>
      <c r="BC63" s="121">
        <f>IF(OR($C63="",$B$2="",$D$2=0),0,IF(BC$3&lt;0,0,N(INDEX('CURVA PREVISION'!$A$1:$KZ$3000,$C63,11+3*MIN(BC$3,$D$2-1)))))</f>
        <v/>
      </c>
      <c r="BD63" s="121">
        <f>IF(OR($C63="",$B$2="",$D$2=0),0,IF(BD$3&lt;0,0,N(INDEX('CURVA PREVISION'!$A$1:$KZ$3000,$C63,11+3*MIN(BD$3,$D$2-1)))))</f>
        <v/>
      </c>
      <c r="BE63" s="121">
        <f>IF(OR($C63="",$B$2="",$D$2=0),0,IF(BE$3&lt;0,0,N(INDEX('CURVA PREVISION'!$A$1:$KZ$3000,$C63,11+3*MIN(BE$3,$D$2-1)))))</f>
        <v/>
      </c>
      <c r="BF63" s="121">
        <f>IF(OR($C63="",$B$2="",$D$2=0),0,IF(BF$3&lt;0,0,N(INDEX('CURVA PREVISION'!$A$1:$KZ$3000,$C63,11+3*MIN(BF$3,$D$2-1)))))</f>
        <v/>
      </c>
      <c r="BG63" s="121">
        <f>IF(OR($C63="",$B$2="",$D$2=0),0,IF(BG$3&lt;0,0,N(INDEX('CURVA PREVISION'!$A$1:$KZ$3000,$C63,11+3*MIN(BG$3,$D$2-1)))))</f>
        <v/>
      </c>
      <c r="BH63" s="121">
        <f>IF(OR($C63="",$B$2="",$D$2=0),0,IF(BH$3&lt;0,0,N(INDEX('CURVA PREVISION'!$A$1:$KZ$3000,$C63,11+3*MIN(BH$3,$D$2-1)))))</f>
        <v/>
      </c>
      <c r="BI63" s="121">
        <f>IF(OR($C63="",$B$2="",$D$2=0),0,IF(BI$3&lt;0,0,N(INDEX('CURVA PREVISION'!$A$1:$KZ$3000,$C63,11+3*MIN(BI$3,$D$2-1)))))</f>
        <v/>
      </c>
      <c r="BJ63" s="121">
        <f>IF(OR($C63="",$B$2="",$D$2=0),0,IF(BJ$3&lt;0,0,N(INDEX('CURVA PREVISION'!$A$1:$KZ$3000,$C63,11+3*MIN(BJ$3,$D$2-1)))))</f>
        <v/>
      </c>
      <c r="BK63" s="121">
        <f>IF(OR($C63="",$B$2="",$D$2=0),0,IF(BK$3&lt;0,0,N(INDEX('CURVA PREVISION'!$A$1:$KZ$3000,$C63,11+3*MIN(BK$3,$D$2-1)))))</f>
        <v/>
      </c>
      <c r="BL63" s="121">
        <f>IF(OR($C63="",$B$2="",$D$2=0),0,IF(BL$3&lt;0,0,N(INDEX('CURVA PREVISION'!$A$1:$KZ$3000,$C63,11+3*MIN(BL$3,$D$2-1)))))</f>
        <v/>
      </c>
      <c r="BM63" s="121">
        <f>IF(OR($C63="",$B$2="",$D$2=0),0,IF(BM$3&lt;0,0,N(INDEX('CURVA PREVISION'!$A$1:$KZ$3000,$C63,11+3*MIN(BM$3,$D$2-1)))))</f>
        <v/>
      </c>
      <c r="BN63" s="121">
        <f>IF(OR($C63="",$B$2="",$D$2=0),0,IF(BN$3&lt;0,0,N(INDEX('CURVA PREVISION'!$A$1:$KZ$3000,$C63,11+3*MIN(BN$3,$D$2-1)))))</f>
        <v/>
      </c>
      <c r="BO63" s="121">
        <f>IF(OR($C63="",$B$2="",$D$2=0),0,IF(BO$3&lt;0,0,N(INDEX('CURVA PREVISION'!$A$1:$KZ$3000,$C63,11+3*MIN(BO$3,$D$2-1)))))</f>
        <v/>
      </c>
      <c r="BP63" s="121">
        <f>IF(OR($C63="",$B$2="",$D$2=0),0,IF(BP$3&lt;0,0,N(INDEX('CURVA PREVISION'!$A$1:$KZ$3000,$C63,11+3*MIN(BP$3,$D$2-1)))))</f>
        <v/>
      </c>
      <c r="BQ63" s="121">
        <f>IF(OR($C63="",$B$2="",$D$2=0),0,IF(BQ$3&lt;0,0,N(INDEX('CURVA PREVISION'!$A$1:$KZ$3000,$C63,11+3*MIN(BQ$3,$D$2-1)))))</f>
        <v/>
      </c>
      <c r="BR63" s="121">
        <f>IF(OR($C63="",$B$2="",$D$2=0),0,IF(BR$3&lt;0,0,N(INDEX('CURVA PREVISION'!$A$1:$KZ$3000,$C63,11+3*MIN(BR$3,$D$2-1)))))</f>
        <v/>
      </c>
      <c r="BS63" s="121">
        <f>IF(OR($C63="",$B$2="",$D$2=0),0,IF(BS$3&lt;0,0,N(INDEX('CURVA PREVISION'!$A$1:$KZ$3000,$C63,11+3*MIN(BS$3,$D$2-1)))))</f>
        <v/>
      </c>
      <c r="BT63" s="121">
        <f>IF(OR($C63="",$B$2="",$D$2=0),0,IF(BT$3&lt;0,0,N(INDEX('CURVA PREVISION'!$A$1:$KZ$3000,$C63,11+3*MIN(BT$3,$D$2-1)))))</f>
        <v/>
      </c>
      <c r="BU63" s="121">
        <f>IF(OR($C63="",$B$2="",$D$2=0),0,IF(BU$3&lt;0,0,N(INDEX('CURVA PREVISION'!$A$1:$KZ$3000,$C63,11+3*MIN(BU$3,$D$2-1)))))</f>
        <v/>
      </c>
      <c r="BV63" s="121">
        <f>IF(OR($C63="",$B$2="",$D$2=0),0,IF(BV$3&lt;0,0,N(INDEX('CURVA PREVISION'!$A$1:$KZ$3000,$C63,11+3*MIN(BV$3,$D$2-1)))))</f>
        <v/>
      </c>
      <c r="BW63" s="121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7">
        <f>C22</f>
        <v/>
      </c>
      <c r="D64" s="121">
        <f>IF(OR($C64="",$B$2="",$D$2=0),0,IF(D$3&lt;0,0,N(INDEX('CURVA PREVISION'!$A$1:$KZ$3000,$C64,11+3*MIN(D$3,$D$2-1)))))</f>
        <v/>
      </c>
      <c r="E64" s="121">
        <f>IF(OR($C64="",$B$2="",$D$2=0),0,IF(E$3&lt;0,0,N(INDEX('CURVA PREVISION'!$A$1:$KZ$3000,$C64,11+3*MIN(E$3,$D$2-1)))))</f>
        <v/>
      </c>
      <c r="F64" s="121">
        <f>IF(OR($C64="",$B$2="",$D$2=0),0,IF(F$3&lt;0,0,N(INDEX('CURVA PREVISION'!$A$1:$KZ$3000,$C64,11+3*MIN(F$3,$D$2-1)))))</f>
        <v/>
      </c>
      <c r="G64" s="121">
        <f>IF(OR($C64="",$B$2="",$D$2=0),0,IF(G$3&lt;0,0,N(INDEX('CURVA PREVISION'!$A$1:$KZ$3000,$C64,11+3*MIN(G$3,$D$2-1)))))</f>
        <v/>
      </c>
      <c r="H64" s="121">
        <f>IF(OR($C64="",$B$2="",$D$2=0),0,IF(H$3&lt;0,0,N(INDEX('CURVA PREVISION'!$A$1:$KZ$3000,$C64,11+3*MIN(H$3,$D$2-1)))))</f>
        <v/>
      </c>
      <c r="I64" s="121">
        <f>IF(OR($C64="",$B$2="",$D$2=0),0,IF(I$3&lt;0,0,N(INDEX('CURVA PREVISION'!$A$1:$KZ$3000,$C64,11+3*MIN(I$3,$D$2-1)))))</f>
        <v/>
      </c>
      <c r="J64" s="121">
        <f>IF(OR($C64="",$B$2="",$D$2=0),0,IF(J$3&lt;0,0,N(INDEX('CURVA PREVISION'!$A$1:$KZ$3000,$C64,11+3*MIN(J$3,$D$2-1)))))</f>
        <v/>
      </c>
      <c r="K64" s="121">
        <f>IF(OR($C64="",$B$2="",$D$2=0),0,IF(K$3&lt;0,0,N(INDEX('CURVA PREVISION'!$A$1:$KZ$3000,$C64,11+3*MIN(K$3,$D$2-1)))))</f>
        <v/>
      </c>
      <c r="L64" s="121">
        <f>IF(OR($C64="",$B$2="",$D$2=0),0,IF(L$3&lt;0,0,N(INDEX('CURVA PREVISION'!$A$1:$KZ$3000,$C64,11+3*MIN(L$3,$D$2-1)))))</f>
        <v/>
      </c>
      <c r="M64" s="121">
        <f>IF(OR($C64="",$B$2="",$D$2=0),0,IF(M$3&lt;0,0,N(INDEX('CURVA PREVISION'!$A$1:$KZ$3000,$C64,11+3*MIN(M$3,$D$2-1)))))</f>
        <v/>
      </c>
      <c r="N64" s="121">
        <f>IF(OR($C64="",$B$2="",$D$2=0),0,IF(N$3&lt;0,0,N(INDEX('CURVA PREVISION'!$A$1:$KZ$3000,$C64,11+3*MIN(N$3,$D$2-1)))))</f>
        <v/>
      </c>
      <c r="O64" s="121">
        <f>IF(OR($C64="",$B$2="",$D$2=0),0,IF(O$3&lt;0,0,N(INDEX('CURVA PREVISION'!$A$1:$KZ$3000,$C64,11+3*MIN(O$3,$D$2-1)))))</f>
        <v/>
      </c>
      <c r="P64" s="121">
        <f>IF(OR($C64="",$B$2="",$D$2=0),0,IF(P$3&lt;0,0,N(INDEX('CURVA PREVISION'!$A$1:$KZ$3000,$C64,11+3*MIN(P$3,$D$2-1)))))</f>
        <v/>
      </c>
      <c r="Q64" s="121">
        <f>IF(OR($C64="",$B$2="",$D$2=0),0,IF(Q$3&lt;0,0,N(INDEX('CURVA PREVISION'!$A$1:$KZ$3000,$C64,11+3*MIN(Q$3,$D$2-1)))))</f>
        <v/>
      </c>
      <c r="R64" s="121">
        <f>IF(OR($C64="",$B$2="",$D$2=0),0,IF(R$3&lt;0,0,N(INDEX('CURVA PREVISION'!$A$1:$KZ$3000,$C64,11+3*MIN(R$3,$D$2-1)))))</f>
        <v/>
      </c>
      <c r="S64" s="121">
        <f>IF(OR($C64="",$B$2="",$D$2=0),0,IF(S$3&lt;0,0,N(INDEX('CURVA PREVISION'!$A$1:$KZ$3000,$C64,11+3*MIN(S$3,$D$2-1)))))</f>
        <v/>
      </c>
      <c r="T64" s="121">
        <f>IF(OR($C64="",$B$2="",$D$2=0),0,IF(T$3&lt;0,0,N(INDEX('CURVA PREVISION'!$A$1:$KZ$3000,$C64,11+3*MIN(T$3,$D$2-1)))))</f>
        <v/>
      </c>
      <c r="U64" s="121">
        <f>IF(OR($C64="",$B$2="",$D$2=0),0,IF(U$3&lt;0,0,N(INDEX('CURVA PREVISION'!$A$1:$KZ$3000,$C64,11+3*MIN(U$3,$D$2-1)))))</f>
        <v/>
      </c>
      <c r="V64" s="121">
        <f>IF(OR($C64="",$B$2="",$D$2=0),0,IF(V$3&lt;0,0,N(INDEX('CURVA PREVISION'!$A$1:$KZ$3000,$C64,11+3*MIN(V$3,$D$2-1)))))</f>
        <v/>
      </c>
      <c r="W64" s="121">
        <f>IF(OR($C64="",$B$2="",$D$2=0),0,IF(W$3&lt;0,0,N(INDEX('CURVA PREVISION'!$A$1:$KZ$3000,$C64,11+3*MIN(W$3,$D$2-1)))))</f>
        <v/>
      </c>
      <c r="X64" s="121">
        <f>IF(OR($C64="",$B$2="",$D$2=0),0,IF(X$3&lt;0,0,N(INDEX('CURVA PREVISION'!$A$1:$KZ$3000,$C64,11+3*MIN(X$3,$D$2-1)))))</f>
        <v/>
      </c>
      <c r="Y64" s="121">
        <f>IF(OR($C64="",$B$2="",$D$2=0),0,IF(Y$3&lt;0,0,N(INDEX('CURVA PREVISION'!$A$1:$KZ$3000,$C64,11+3*MIN(Y$3,$D$2-1)))))</f>
        <v/>
      </c>
      <c r="Z64" s="121">
        <f>IF(OR($C64="",$B$2="",$D$2=0),0,IF(Z$3&lt;0,0,N(INDEX('CURVA PREVISION'!$A$1:$KZ$3000,$C64,11+3*MIN(Z$3,$D$2-1)))))</f>
        <v/>
      </c>
      <c r="AA64" s="121">
        <f>IF(OR($C64="",$B$2="",$D$2=0),0,IF(AA$3&lt;0,0,N(INDEX('CURVA PREVISION'!$A$1:$KZ$3000,$C64,11+3*MIN(AA$3,$D$2-1)))))</f>
        <v/>
      </c>
      <c r="AB64" s="121">
        <f>IF(OR($C64="",$B$2="",$D$2=0),0,IF(AB$3&lt;0,0,N(INDEX('CURVA PREVISION'!$A$1:$KZ$3000,$C64,11+3*MIN(AB$3,$D$2-1)))))</f>
        <v/>
      </c>
      <c r="AC64" s="121">
        <f>IF(OR($C64="",$B$2="",$D$2=0),0,IF(AC$3&lt;0,0,N(INDEX('CURVA PREVISION'!$A$1:$KZ$3000,$C64,11+3*MIN(AC$3,$D$2-1)))))</f>
        <v/>
      </c>
      <c r="AD64" s="121">
        <f>IF(OR($C64="",$B$2="",$D$2=0),0,IF(AD$3&lt;0,0,N(INDEX('CURVA PREVISION'!$A$1:$KZ$3000,$C64,11+3*MIN(AD$3,$D$2-1)))))</f>
        <v/>
      </c>
      <c r="AE64" s="121">
        <f>IF(OR($C64="",$B$2="",$D$2=0),0,IF(AE$3&lt;0,0,N(INDEX('CURVA PREVISION'!$A$1:$KZ$3000,$C64,11+3*MIN(AE$3,$D$2-1)))))</f>
        <v/>
      </c>
      <c r="AF64" s="121">
        <f>IF(OR($C64="",$B$2="",$D$2=0),0,IF(AF$3&lt;0,0,N(INDEX('CURVA PREVISION'!$A$1:$KZ$3000,$C64,11+3*MIN(AF$3,$D$2-1)))))</f>
        <v/>
      </c>
      <c r="AG64" s="121">
        <f>IF(OR($C64="",$B$2="",$D$2=0),0,IF(AG$3&lt;0,0,N(INDEX('CURVA PREVISION'!$A$1:$KZ$3000,$C64,11+3*MIN(AG$3,$D$2-1)))))</f>
        <v/>
      </c>
      <c r="AH64" s="121">
        <f>IF(OR($C64="",$B$2="",$D$2=0),0,IF(AH$3&lt;0,0,N(INDEX('CURVA PREVISION'!$A$1:$KZ$3000,$C64,11+3*MIN(AH$3,$D$2-1)))))</f>
        <v/>
      </c>
      <c r="AI64" s="121">
        <f>IF(OR($C64="",$B$2="",$D$2=0),0,IF(AI$3&lt;0,0,N(INDEX('CURVA PREVISION'!$A$1:$KZ$3000,$C64,11+3*MIN(AI$3,$D$2-1)))))</f>
        <v/>
      </c>
      <c r="AJ64" s="121">
        <f>IF(OR($C64="",$B$2="",$D$2=0),0,IF(AJ$3&lt;0,0,N(INDEX('CURVA PREVISION'!$A$1:$KZ$3000,$C64,11+3*MIN(AJ$3,$D$2-1)))))</f>
        <v/>
      </c>
      <c r="AK64" s="121">
        <f>IF(OR($C64="",$B$2="",$D$2=0),0,IF(AK$3&lt;0,0,N(INDEX('CURVA PREVISION'!$A$1:$KZ$3000,$C64,11+3*MIN(AK$3,$D$2-1)))))</f>
        <v/>
      </c>
      <c r="AL64" s="121">
        <f>IF(OR($C64="",$B$2="",$D$2=0),0,IF(AL$3&lt;0,0,N(INDEX('CURVA PREVISION'!$A$1:$KZ$3000,$C64,11+3*MIN(AL$3,$D$2-1)))))</f>
        <v/>
      </c>
      <c r="AM64" s="121">
        <f>IF(OR($C64="",$B$2="",$D$2=0),0,IF(AM$3&lt;0,0,N(INDEX('CURVA PREVISION'!$A$1:$KZ$3000,$C64,11+3*MIN(AM$3,$D$2-1)))))</f>
        <v/>
      </c>
      <c r="AN64" s="121">
        <f>IF(OR($C64="",$B$2="",$D$2=0),0,IF(AN$3&lt;0,0,N(INDEX('CURVA PREVISION'!$A$1:$KZ$3000,$C64,11+3*MIN(AN$3,$D$2-1)))))</f>
        <v/>
      </c>
      <c r="AO64" s="121">
        <f>IF(OR($C64="",$B$2="",$D$2=0),0,IF(AO$3&lt;0,0,N(INDEX('CURVA PREVISION'!$A$1:$KZ$3000,$C64,11+3*MIN(AO$3,$D$2-1)))))</f>
        <v/>
      </c>
      <c r="AP64" s="121">
        <f>IF(OR($C64="",$B$2="",$D$2=0),0,IF(AP$3&lt;0,0,N(INDEX('CURVA PREVISION'!$A$1:$KZ$3000,$C64,11+3*MIN(AP$3,$D$2-1)))))</f>
        <v/>
      </c>
      <c r="AQ64" s="121">
        <f>IF(OR($C64="",$B$2="",$D$2=0),0,IF(AQ$3&lt;0,0,N(INDEX('CURVA PREVISION'!$A$1:$KZ$3000,$C64,11+3*MIN(AQ$3,$D$2-1)))))</f>
        <v/>
      </c>
      <c r="AR64" s="121">
        <f>IF(OR($C64="",$B$2="",$D$2=0),0,IF(AR$3&lt;0,0,N(INDEX('CURVA PREVISION'!$A$1:$KZ$3000,$C64,11+3*MIN(AR$3,$D$2-1)))))</f>
        <v/>
      </c>
      <c r="AS64" s="121">
        <f>IF(OR($C64="",$B$2="",$D$2=0),0,IF(AS$3&lt;0,0,N(INDEX('CURVA PREVISION'!$A$1:$KZ$3000,$C64,11+3*MIN(AS$3,$D$2-1)))))</f>
        <v/>
      </c>
      <c r="AT64" s="121">
        <f>IF(OR($C64="",$B$2="",$D$2=0),0,IF(AT$3&lt;0,0,N(INDEX('CURVA PREVISION'!$A$1:$KZ$3000,$C64,11+3*MIN(AT$3,$D$2-1)))))</f>
        <v/>
      </c>
      <c r="AU64" s="121">
        <f>IF(OR($C64="",$B$2="",$D$2=0),0,IF(AU$3&lt;0,0,N(INDEX('CURVA PREVISION'!$A$1:$KZ$3000,$C64,11+3*MIN(AU$3,$D$2-1)))))</f>
        <v/>
      </c>
      <c r="AV64" s="121">
        <f>IF(OR($C64="",$B$2="",$D$2=0),0,IF(AV$3&lt;0,0,N(INDEX('CURVA PREVISION'!$A$1:$KZ$3000,$C64,11+3*MIN(AV$3,$D$2-1)))))</f>
        <v/>
      </c>
      <c r="AW64" s="121">
        <f>IF(OR($C64="",$B$2="",$D$2=0),0,IF(AW$3&lt;0,0,N(INDEX('CURVA PREVISION'!$A$1:$KZ$3000,$C64,11+3*MIN(AW$3,$D$2-1)))))</f>
        <v/>
      </c>
      <c r="AX64" s="121">
        <f>IF(OR($C64="",$B$2="",$D$2=0),0,IF(AX$3&lt;0,0,N(INDEX('CURVA PREVISION'!$A$1:$KZ$3000,$C64,11+3*MIN(AX$3,$D$2-1)))))</f>
        <v/>
      </c>
      <c r="AY64" s="121">
        <f>IF(OR($C64="",$B$2="",$D$2=0),0,IF(AY$3&lt;0,0,N(INDEX('CURVA PREVISION'!$A$1:$KZ$3000,$C64,11+3*MIN(AY$3,$D$2-1)))))</f>
        <v/>
      </c>
      <c r="AZ64" s="121">
        <f>IF(OR($C64="",$B$2="",$D$2=0),0,IF(AZ$3&lt;0,0,N(INDEX('CURVA PREVISION'!$A$1:$KZ$3000,$C64,11+3*MIN(AZ$3,$D$2-1)))))</f>
        <v/>
      </c>
      <c r="BA64" s="121">
        <f>IF(OR($C64="",$B$2="",$D$2=0),0,IF(BA$3&lt;0,0,N(INDEX('CURVA PREVISION'!$A$1:$KZ$3000,$C64,11+3*MIN(BA$3,$D$2-1)))))</f>
        <v/>
      </c>
      <c r="BB64" s="121">
        <f>IF(OR($C64="",$B$2="",$D$2=0),0,IF(BB$3&lt;0,0,N(INDEX('CURVA PREVISION'!$A$1:$KZ$3000,$C64,11+3*MIN(BB$3,$D$2-1)))))</f>
        <v/>
      </c>
      <c r="BC64" s="121">
        <f>IF(OR($C64="",$B$2="",$D$2=0),0,IF(BC$3&lt;0,0,N(INDEX('CURVA PREVISION'!$A$1:$KZ$3000,$C64,11+3*MIN(BC$3,$D$2-1)))))</f>
        <v/>
      </c>
      <c r="BD64" s="121">
        <f>IF(OR($C64="",$B$2="",$D$2=0),0,IF(BD$3&lt;0,0,N(INDEX('CURVA PREVISION'!$A$1:$KZ$3000,$C64,11+3*MIN(BD$3,$D$2-1)))))</f>
        <v/>
      </c>
      <c r="BE64" s="121">
        <f>IF(OR($C64="",$B$2="",$D$2=0),0,IF(BE$3&lt;0,0,N(INDEX('CURVA PREVISION'!$A$1:$KZ$3000,$C64,11+3*MIN(BE$3,$D$2-1)))))</f>
        <v/>
      </c>
      <c r="BF64" s="121">
        <f>IF(OR($C64="",$B$2="",$D$2=0),0,IF(BF$3&lt;0,0,N(INDEX('CURVA PREVISION'!$A$1:$KZ$3000,$C64,11+3*MIN(BF$3,$D$2-1)))))</f>
        <v/>
      </c>
      <c r="BG64" s="121">
        <f>IF(OR($C64="",$B$2="",$D$2=0),0,IF(BG$3&lt;0,0,N(INDEX('CURVA PREVISION'!$A$1:$KZ$3000,$C64,11+3*MIN(BG$3,$D$2-1)))))</f>
        <v/>
      </c>
      <c r="BH64" s="121">
        <f>IF(OR($C64="",$B$2="",$D$2=0),0,IF(BH$3&lt;0,0,N(INDEX('CURVA PREVISION'!$A$1:$KZ$3000,$C64,11+3*MIN(BH$3,$D$2-1)))))</f>
        <v/>
      </c>
      <c r="BI64" s="121">
        <f>IF(OR($C64="",$B$2="",$D$2=0),0,IF(BI$3&lt;0,0,N(INDEX('CURVA PREVISION'!$A$1:$KZ$3000,$C64,11+3*MIN(BI$3,$D$2-1)))))</f>
        <v/>
      </c>
      <c r="BJ64" s="121">
        <f>IF(OR($C64="",$B$2="",$D$2=0),0,IF(BJ$3&lt;0,0,N(INDEX('CURVA PREVISION'!$A$1:$KZ$3000,$C64,11+3*MIN(BJ$3,$D$2-1)))))</f>
        <v/>
      </c>
      <c r="BK64" s="121">
        <f>IF(OR($C64="",$B$2="",$D$2=0),0,IF(BK$3&lt;0,0,N(INDEX('CURVA PREVISION'!$A$1:$KZ$3000,$C64,11+3*MIN(BK$3,$D$2-1)))))</f>
        <v/>
      </c>
      <c r="BL64" s="121">
        <f>IF(OR($C64="",$B$2="",$D$2=0),0,IF(BL$3&lt;0,0,N(INDEX('CURVA PREVISION'!$A$1:$KZ$3000,$C64,11+3*MIN(BL$3,$D$2-1)))))</f>
        <v/>
      </c>
      <c r="BM64" s="121">
        <f>IF(OR($C64="",$B$2="",$D$2=0),0,IF(BM$3&lt;0,0,N(INDEX('CURVA PREVISION'!$A$1:$KZ$3000,$C64,11+3*MIN(BM$3,$D$2-1)))))</f>
        <v/>
      </c>
      <c r="BN64" s="121">
        <f>IF(OR($C64="",$B$2="",$D$2=0),0,IF(BN$3&lt;0,0,N(INDEX('CURVA PREVISION'!$A$1:$KZ$3000,$C64,11+3*MIN(BN$3,$D$2-1)))))</f>
        <v/>
      </c>
      <c r="BO64" s="121">
        <f>IF(OR($C64="",$B$2="",$D$2=0),0,IF(BO$3&lt;0,0,N(INDEX('CURVA PREVISION'!$A$1:$KZ$3000,$C64,11+3*MIN(BO$3,$D$2-1)))))</f>
        <v/>
      </c>
      <c r="BP64" s="121">
        <f>IF(OR($C64="",$B$2="",$D$2=0),0,IF(BP$3&lt;0,0,N(INDEX('CURVA PREVISION'!$A$1:$KZ$3000,$C64,11+3*MIN(BP$3,$D$2-1)))))</f>
        <v/>
      </c>
      <c r="BQ64" s="121">
        <f>IF(OR($C64="",$B$2="",$D$2=0),0,IF(BQ$3&lt;0,0,N(INDEX('CURVA PREVISION'!$A$1:$KZ$3000,$C64,11+3*MIN(BQ$3,$D$2-1)))))</f>
        <v/>
      </c>
      <c r="BR64" s="121">
        <f>IF(OR($C64="",$B$2="",$D$2=0),0,IF(BR$3&lt;0,0,N(INDEX('CURVA PREVISION'!$A$1:$KZ$3000,$C64,11+3*MIN(BR$3,$D$2-1)))))</f>
        <v/>
      </c>
      <c r="BS64" s="121">
        <f>IF(OR($C64="",$B$2="",$D$2=0),0,IF(BS$3&lt;0,0,N(INDEX('CURVA PREVISION'!$A$1:$KZ$3000,$C64,11+3*MIN(BS$3,$D$2-1)))))</f>
        <v/>
      </c>
      <c r="BT64" s="121">
        <f>IF(OR($C64="",$B$2="",$D$2=0),0,IF(BT$3&lt;0,0,N(INDEX('CURVA PREVISION'!$A$1:$KZ$3000,$C64,11+3*MIN(BT$3,$D$2-1)))))</f>
        <v/>
      </c>
      <c r="BU64" s="121">
        <f>IF(OR($C64="",$B$2="",$D$2=0),0,IF(BU$3&lt;0,0,N(INDEX('CURVA PREVISION'!$A$1:$KZ$3000,$C64,11+3*MIN(BU$3,$D$2-1)))))</f>
        <v/>
      </c>
      <c r="BV64" s="121">
        <f>IF(OR($C64="",$B$2="",$D$2=0),0,IF(BV$3&lt;0,0,N(INDEX('CURVA PREVISION'!$A$1:$KZ$3000,$C64,11+3*MIN(BV$3,$D$2-1)))))</f>
        <v/>
      </c>
      <c r="BW64" s="121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7">
        <f>C23</f>
        <v/>
      </c>
      <c r="D65" s="121">
        <f>IF(OR($C65="",$B$2="",$D$2=0),0,IF(D$3&lt;0,0,N(INDEX('CURVA PREVISION'!$A$1:$KZ$3000,$C65,11+3*MIN(D$3,$D$2-1)))))</f>
        <v/>
      </c>
      <c r="E65" s="121">
        <f>IF(OR($C65="",$B$2="",$D$2=0),0,IF(E$3&lt;0,0,N(INDEX('CURVA PREVISION'!$A$1:$KZ$3000,$C65,11+3*MIN(E$3,$D$2-1)))))</f>
        <v/>
      </c>
      <c r="F65" s="121">
        <f>IF(OR($C65="",$B$2="",$D$2=0),0,IF(F$3&lt;0,0,N(INDEX('CURVA PREVISION'!$A$1:$KZ$3000,$C65,11+3*MIN(F$3,$D$2-1)))))</f>
        <v/>
      </c>
      <c r="G65" s="121">
        <f>IF(OR($C65="",$B$2="",$D$2=0),0,IF(G$3&lt;0,0,N(INDEX('CURVA PREVISION'!$A$1:$KZ$3000,$C65,11+3*MIN(G$3,$D$2-1)))))</f>
        <v/>
      </c>
      <c r="H65" s="121">
        <f>IF(OR($C65="",$B$2="",$D$2=0),0,IF(H$3&lt;0,0,N(INDEX('CURVA PREVISION'!$A$1:$KZ$3000,$C65,11+3*MIN(H$3,$D$2-1)))))</f>
        <v/>
      </c>
      <c r="I65" s="121">
        <f>IF(OR($C65="",$B$2="",$D$2=0),0,IF(I$3&lt;0,0,N(INDEX('CURVA PREVISION'!$A$1:$KZ$3000,$C65,11+3*MIN(I$3,$D$2-1)))))</f>
        <v/>
      </c>
      <c r="J65" s="121">
        <f>IF(OR($C65="",$B$2="",$D$2=0),0,IF(J$3&lt;0,0,N(INDEX('CURVA PREVISION'!$A$1:$KZ$3000,$C65,11+3*MIN(J$3,$D$2-1)))))</f>
        <v/>
      </c>
      <c r="K65" s="121">
        <f>IF(OR($C65="",$B$2="",$D$2=0),0,IF(K$3&lt;0,0,N(INDEX('CURVA PREVISION'!$A$1:$KZ$3000,$C65,11+3*MIN(K$3,$D$2-1)))))</f>
        <v/>
      </c>
      <c r="L65" s="121">
        <f>IF(OR($C65="",$B$2="",$D$2=0),0,IF(L$3&lt;0,0,N(INDEX('CURVA PREVISION'!$A$1:$KZ$3000,$C65,11+3*MIN(L$3,$D$2-1)))))</f>
        <v/>
      </c>
      <c r="M65" s="121">
        <f>IF(OR($C65="",$B$2="",$D$2=0),0,IF(M$3&lt;0,0,N(INDEX('CURVA PREVISION'!$A$1:$KZ$3000,$C65,11+3*MIN(M$3,$D$2-1)))))</f>
        <v/>
      </c>
      <c r="N65" s="121">
        <f>IF(OR($C65="",$B$2="",$D$2=0),0,IF(N$3&lt;0,0,N(INDEX('CURVA PREVISION'!$A$1:$KZ$3000,$C65,11+3*MIN(N$3,$D$2-1)))))</f>
        <v/>
      </c>
      <c r="O65" s="121">
        <f>IF(OR($C65="",$B$2="",$D$2=0),0,IF(O$3&lt;0,0,N(INDEX('CURVA PREVISION'!$A$1:$KZ$3000,$C65,11+3*MIN(O$3,$D$2-1)))))</f>
        <v/>
      </c>
      <c r="P65" s="121">
        <f>IF(OR($C65="",$B$2="",$D$2=0),0,IF(P$3&lt;0,0,N(INDEX('CURVA PREVISION'!$A$1:$KZ$3000,$C65,11+3*MIN(P$3,$D$2-1)))))</f>
        <v/>
      </c>
      <c r="Q65" s="121">
        <f>IF(OR($C65="",$B$2="",$D$2=0),0,IF(Q$3&lt;0,0,N(INDEX('CURVA PREVISION'!$A$1:$KZ$3000,$C65,11+3*MIN(Q$3,$D$2-1)))))</f>
        <v/>
      </c>
      <c r="R65" s="121">
        <f>IF(OR($C65="",$B$2="",$D$2=0),0,IF(R$3&lt;0,0,N(INDEX('CURVA PREVISION'!$A$1:$KZ$3000,$C65,11+3*MIN(R$3,$D$2-1)))))</f>
        <v/>
      </c>
      <c r="S65" s="121">
        <f>IF(OR($C65="",$B$2="",$D$2=0),0,IF(S$3&lt;0,0,N(INDEX('CURVA PREVISION'!$A$1:$KZ$3000,$C65,11+3*MIN(S$3,$D$2-1)))))</f>
        <v/>
      </c>
      <c r="T65" s="121">
        <f>IF(OR($C65="",$B$2="",$D$2=0),0,IF(T$3&lt;0,0,N(INDEX('CURVA PREVISION'!$A$1:$KZ$3000,$C65,11+3*MIN(T$3,$D$2-1)))))</f>
        <v/>
      </c>
      <c r="U65" s="121">
        <f>IF(OR($C65="",$B$2="",$D$2=0),0,IF(U$3&lt;0,0,N(INDEX('CURVA PREVISION'!$A$1:$KZ$3000,$C65,11+3*MIN(U$3,$D$2-1)))))</f>
        <v/>
      </c>
      <c r="V65" s="121">
        <f>IF(OR($C65="",$B$2="",$D$2=0),0,IF(V$3&lt;0,0,N(INDEX('CURVA PREVISION'!$A$1:$KZ$3000,$C65,11+3*MIN(V$3,$D$2-1)))))</f>
        <v/>
      </c>
      <c r="W65" s="121">
        <f>IF(OR($C65="",$B$2="",$D$2=0),0,IF(W$3&lt;0,0,N(INDEX('CURVA PREVISION'!$A$1:$KZ$3000,$C65,11+3*MIN(W$3,$D$2-1)))))</f>
        <v/>
      </c>
      <c r="X65" s="121">
        <f>IF(OR($C65="",$B$2="",$D$2=0),0,IF(X$3&lt;0,0,N(INDEX('CURVA PREVISION'!$A$1:$KZ$3000,$C65,11+3*MIN(X$3,$D$2-1)))))</f>
        <v/>
      </c>
      <c r="Y65" s="121">
        <f>IF(OR($C65="",$B$2="",$D$2=0),0,IF(Y$3&lt;0,0,N(INDEX('CURVA PREVISION'!$A$1:$KZ$3000,$C65,11+3*MIN(Y$3,$D$2-1)))))</f>
        <v/>
      </c>
      <c r="Z65" s="121">
        <f>IF(OR($C65="",$B$2="",$D$2=0),0,IF(Z$3&lt;0,0,N(INDEX('CURVA PREVISION'!$A$1:$KZ$3000,$C65,11+3*MIN(Z$3,$D$2-1)))))</f>
        <v/>
      </c>
      <c r="AA65" s="121">
        <f>IF(OR($C65="",$B$2="",$D$2=0),0,IF(AA$3&lt;0,0,N(INDEX('CURVA PREVISION'!$A$1:$KZ$3000,$C65,11+3*MIN(AA$3,$D$2-1)))))</f>
        <v/>
      </c>
      <c r="AB65" s="121">
        <f>IF(OR($C65="",$B$2="",$D$2=0),0,IF(AB$3&lt;0,0,N(INDEX('CURVA PREVISION'!$A$1:$KZ$3000,$C65,11+3*MIN(AB$3,$D$2-1)))))</f>
        <v/>
      </c>
      <c r="AC65" s="121">
        <f>IF(OR($C65="",$B$2="",$D$2=0),0,IF(AC$3&lt;0,0,N(INDEX('CURVA PREVISION'!$A$1:$KZ$3000,$C65,11+3*MIN(AC$3,$D$2-1)))))</f>
        <v/>
      </c>
      <c r="AD65" s="121">
        <f>IF(OR($C65="",$B$2="",$D$2=0),0,IF(AD$3&lt;0,0,N(INDEX('CURVA PREVISION'!$A$1:$KZ$3000,$C65,11+3*MIN(AD$3,$D$2-1)))))</f>
        <v/>
      </c>
      <c r="AE65" s="121">
        <f>IF(OR($C65="",$B$2="",$D$2=0),0,IF(AE$3&lt;0,0,N(INDEX('CURVA PREVISION'!$A$1:$KZ$3000,$C65,11+3*MIN(AE$3,$D$2-1)))))</f>
        <v/>
      </c>
      <c r="AF65" s="121">
        <f>IF(OR($C65="",$B$2="",$D$2=0),0,IF(AF$3&lt;0,0,N(INDEX('CURVA PREVISION'!$A$1:$KZ$3000,$C65,11+3*MIN(AF$3,$D$2-1)))))</f>
        <v/>
      </c>
      <c r="AG65" s="121">
        <f>IF(OR($C65="",$B$2="",$D$2=0),0,IF(AG$3&lt;0,0,N(INDEX('CURVA PREVISION'!$A$1:$KZ$3000,$C65,11+3*MIN(AG$3,$D$2-1)))))</f>
        <v/>
      </c>
      <c r="AH65" s="121">
        <f>IF(OR($C65="",$B$2="",$D$2=0),0,IF(AH$3&lt;0,0,N(INDEX('CURVA PREVISION'!$A$1:$KZ$3000,$C65,11+3*MIN(AH$3,$D$2-1)))))</f>
        <v/>
      </c>
      <c r="AI65" s="121">
        <f>IF(OR($C65="",$B$2="",$D$2=0),0,IF(AI$3&lt;0,0,N(INDEX('CURVA PREVISION'!$A$1:$KZ$3000,$C65,11+3*MIN(AI$3,$D$2-1)))))</f>
        <v/>
      </c>
      <c r="AJ65" s="121">
        <f>IF(OR($C65="",$B$2="",$D$2=0),0,IF(AJ$3&lt;0,0,N(INDEX('CURVA PREVISION'!$A$1:$KZ$3000,$C65,11+3*MIN(AJ$3,$D$2-1)))))</f>
        <v/>
      </c>
      <c r="AK65" s="121">
        <f>IF(OR($C65="",$B$2="",$D$2=0),0,IF(AK$3&lt;0,0,N(INDEX('CURVA PREVISION'!$A$1:$KZ$3000,$C65,11+3*MIN(AK$3,$D$2-1)))))</f>
        <v/>
      </c>
      <c r="AL65" s="121">
        <f>IF(OR($C65="",$B$2="",$D$2=0),0,IF(AL$3&lt;0,0,N(INDEX('CURVA PREVISION'!$A$1:$KZ$3000,$C65,11+3*MIN(AL$3,$D$2-1)))))</f>
        <v/>
      </c>
      <c r="AM65" s="121">
        <f>IF(OR($C65="",$B$2="",$D$2=0),0,IF(AM$3&lt;0,0,N(INDEX('CURVA PREVISION'!$A$1:$KZ$3000,$C65,11+3*MIN(AM$3,$D$2-1)))))</f>
        <v/>
      </c>
      <c r="AN65" s="121">
        <f>IF(OR($C65="",$B$2="",$D$2=0),0,IF(AN$3&lt;0,0,N(INDEX('CURVA PREVISION'!$A$1:$KZ$3000,$C65,11+3*MIN(AN$3,$D$2-1)))))</f>
        <v/>
      </c>
      <c r="AO65" s="121">
        <f>IF(OR($C65="",$B$2="",$D$2=0),0,IF(AO$3&lt;0,0,N(INDEX('CURVA PREVISION'!$A$1:$KZ$3000,$C65,11+3*MIN(AO$3,$D$2-1)))))</f>
        <v/>
      </c>
      <c r="AP65" s="121">
        <f>IF(OR($C65="",$B$2="",$D$2=0),0,IF(AP$3&lt;0,0,N(INDEX('CURVA PREVISION'!$A$1:$KZ$3000,$C65,11+3*MIN(AP$3,$D$2-1)))))</f>
        <v/>
      </c>
      <c r="AQ65" s="121">
        <f>IF(OR($C65="",$B$2="",$D$2=0),0,IF(AQ$3&lt;0,0,N(INDEX('CURVA PREVISION'!$A$1:$KZ$3000,$C65,11+3*MIN(AQ$3,$D$2-1)))))</f>
        <v/>
      </c>
      <c r="AR65" s="121">
        <f>IF(OR($C65="",$B$2="",$D$2=0),0,IF(AR$3&lt;0,0,N(INDEX('CURVA PREVISION'!$A$1:$KZ$3000,$C65,11+3*MIN(AR$3,$D$2-1)))))</f>
        <v/>
      </c>
      <c r="AS65" s="121">
        <f>IF(OR($C65="",$B$2="",$D$2=0),0,IF(AS$3&lt;0,0,N(INDEX('CURVA PREVISION'!$A$1:$KZ$3000,$C65,11+3*MIN(AS$3,$D$2-1)))))</f>
        <v/>
      </c>
      <c r="AT65" s="121">
        <f>IF(OR($C65="",$B$2="",$D$2=0),0,IF(AT$3&lt;0,0,N(INDEX('CURVA PREVISION'!$A$1:$KZ$3000,$C65,11+3*MIN(AT$3,$D$2-1)))))</f>
        <v/>
      </c>
      <c r="AU65" s="121">
        <f>IF(OR($C65="",$B$2="",$D$2=0),0,IF(AU$3&lt;0,0,N(INDEX('CURVA PREVISION'!$A$1:$KZ$3000,$C65,11+3*MIN(AU$3,$D$2-1)))))</f>
        <v/>
      </c>
      <c r="AV65" s="121">
        <f>IF(OR($C65="",$B$2="",$D$2=0),0,IF(AV$3&lt;0,0,N(INDEX('CURVA PREVISION'!$A$1:$KZ$3000,$C65,11+3*MIN(AV$3,$D$2-1)))))</f>
        <v/>
      </c>
      <c r="AW65" s="121">
        <f>IF(OR($C65="",$B$2="",$D$2=0),0,IF(AW$3&lt;0,0,N(INDEX('CURVA PREVISION'!$A$1:$KZ$3000,$C65,11+3*MIN(AW$3,$D$2-1)))))</f>
        <v/>
      </c>
      <c r="AX65" s="121">
        <f>IF(OR($C65="",$B$2="",$D$2=0),0,IF(AX$3&lt;0,0,N(INDEX('CURVA PREVISION'!$A$1:$KZ$3000,$C65,11+3*MIN(AX$3,$D$2-1)))))</f>
        <v/>
      </c>
      <c r="AY65" s="121">
        <f>IF(OR($C65="",$B$2="",$D$2=0),0,IF(AY$3&lt;0,0,N(INDEX('CURVA PREVISION'!$A$1:$KZ$3000,$C65,11+3*MIN(AY$3,$D$2-1)))))</f>
        <v/>
      </c>
      <c r="AZ65" s="121">
        <f>IF(OR($C65="",$B$2="",$D$2=0),0,IF(AZ$3&lt;0,0,N(INDEX('CURVA PREVISION'!$A$1:$KZ$3000,$C65,11+3*MIN(AZ$3,$D$2-1)))))</f>
        <v/>
      </c>
      <c r="BA65" s="121">
        <f>IF(OR($C65="",$B$2="",$D$2=0),0,IF(BA$3&lt;0,0,N(INDEX('CURVA PREVISION'!$A$1:$KZ$3000,$C65,11+3*MIN(BA$3,$D$2-1)))))</f>
        <v/>
      </c>
      <c r="BB65" s="121">
        <f>IF(OR($C65="",$B$2="",$D$2=0),0,IF(BB$3&lt;0,0,N(INDEX('CURVA PREVISION'!$A$1:$KZ$3000,$C65,11+3*MIN(BB$3,$D$2-1)))))</f>
        <v/>
      </c>
      <c r="BC65" s="121">
        <f>IF(OR($C65="",$B$2="",$D$2=0),0,IF(BC$3&lt;0,0,N(INDEX('CURVA PREVISION'!$A$1:$KZ$3000,$C65,11+3*MIN(BC$3,$D$2-1)))))</f>
        <v/>
      </c>
      <c r="BD65" s="121">
        <f>IF(OR($C65="",$B$2="",$D$2=0),0,IF(BD$3&lt;0,0,N(INDEX('CURVA PREVISION'!$A$1:$KZ$3000,$C65,11+3*MIN(BD$3,$D$2-1)))))</f>
        <v/>
      </c>
      <c r="BE65" s="121">
        <f>IF(OR($C65="",$B$2="",$D$2=0),0,IF(BE$3&lt;0,0,N(INDEX('CURVA PREVISION'!$A$1:$KZ$3000,$C65,11+3*MIN(BE$3,$D$2-1)))))</f>
        <v/>
      </c>
      <c r="BF65" s="121">
        <f>IF(OR($C65="",$B$2="",$D$2=0),0,IF(BF$3&lt;0,0,N(INDEX('CURVA PREVISION'!$A$1:$KZ$3000,$C65,11+3*MIN(BF$3,$D$2-1)))))</f>
        <v/>
      </c>
      <c r="BG65" s="121">
        <f>IF(OR($C65="",$B$2="",$D$2=0),0,IF(BG$3&lt;0,0,N(INDEX('CURVA PREVISION'!$A$1:$KZ$3000,$C65,11+3*MIN(BG$3,$D$2-1)))))</f>
        <v/>
      </c>
      <c r="BH65" s="121">
        <f>IF(OR($C65="",$B$2="",$D$2=0),0,IF(BH$3&lt;0,0,N(INDEX('CURVA PREVISION'!$A$1:$KZ$3000,$C65,11+3*MIN(BH$3,$D$2-1)))))</f>
        <v/>
      </c>
      <c r="BI65" s="121">
        <f>IF(OR($C65="",$B$2="",$D$2=0),0,IF(BI$3&lt;0,0,N(INDEX('CURVA PREVISION'!$A$1:$KZ$3000,$C65,11+3*MIN(BI$3,$D$2-1)))))</f>
        <v/>
      </c>
      <c r="BJ65" s="121">
        <f>IF(OR($C65="",$B$2="",$D$2=0),0,IF(BJ$3&lt;0,0,N(INDEX('CURVA PREVISION'!$A$1:$KZ$3000,$C65,11+3*MIN(BJ$3,$D$2-1)))))</f>
        <v/>
      </c>
      <c r="BK65" s="121">
        <f>IF(OR($C65="",$B$2="",$D$2=0),0,IF(BK$3&lt;0,0,N(INDEX('CURVA PREVISION'!$A$1:$KZ$3000,$C65,11+3*MIN(BK$3,$D$2-1)))))</f>
        <v/>
      </c>
      <c r="BL65" s="121">
        <f>IF(OR($C65="",$B$2="",$D$2=0),0,IF(BL$3&lt;0,0,N(INDEX('CURVA PREVISION'!$A$1:$KZ$3000,$C65,11+3*MIN(BL$3,$D$2-1)))))</f>
        <v/>
      </c>
      <c r="BM65" s="121">
        <f>IF(OR($C65="",$B$2="",$D$2=0),0,IF(BM$3&lt;0,0,N(INDEX('CURVA PREVISION'!$A$1:$KZ$3000,$C65,11+3*MIN(BM$3,$D$2-1)))))</f>
        <v/>
      </c>
      <c r="BN65" s="121">
        <f>IF(OR($C65="",$B$2="",$D$2=0),0,IF(BN$3&lt;0,0,N(INDEX('CURVA PREVISION'!$A$1:$KZ$3000,$C65,11+3*MIN(BN$3,$D$2-1)))))</f>
        <v/>
      </c>
      <c r="BO65" s="121">
        <f>IF(OR($C65="",$B$2="",$D$2=0),0,IF(BO$3&lt;0,0,N(INDEX('CURVA PREVISION'!$A$1:$KZ$3000,$C65,11+3*MIN(BO$3,$D$2-1)))))</f>
        <v/>
      </c>
      <c r="BP65" s="121">
        <f>IF(OR($C65="",$B$2="",$D$2=0),0,IF(BP$3&lt;0,0,N(INDEX('CURVA PREVISION'!$A$1:$KZ$3000,$C65,11+3*MIN(BP$3,$D$2-1)))))</f>
        <v/>
      </c>
      <c r="BQ65" s="121">
        <f>IF(OR($C65="",$B$2="",$D$2=0),0,IF(BQ$3&lt;0,0,N(INDEX('CURVA PREVISION'!$A$1:$KZ$3000,$C65,11+3*MIN(BQ$3,$D$2-1)))))</f>
        <v/>
      </c>
      <c r="BR65" s="121">
        <f>IF(OR($C65="",$B$2="",$D$2=0),0,IF(BR$3&lt;0,0,N(INDEX('CURVA PREVISION'!$A$1:$KZ$3000,$C65,11+3*MIN(BR$3,$D$2-1)))))</f>
        <v/>
      </c>
      <c r="BS65" s="121">
        <f>IF(OR($C65="",$B$2="",$D$2=0),0,IF(BS$3&lt;0,0,N(INDEX('CURVA PREVISION'!$A$1:$KZ$3000,$C65,11+3*MIN(BS$3,$D$2-1)))))</f>
        <v/>
      </c>
      <c r="BT65" s="121">
        <f>IF(OR($C65="",$B$2="",$D$2=0),0,IF(BT$3&lt;0,0,N(INDEX('CURVA PREVISION'!$A$1:$KZ$3000,$C65,11+3*MIN(BT$3,$D$2-1)))))</f>
        <v/>
      </c>
      <c r="BU65" s="121">
        <f>IF(OR($C65="",$B$2="",$D$2=0),0,IF(BU$3&lt;0,0,N(INDEX('CURVA PREVISION'!$A$1:$KZ$3000,$C65,11+3*MIN(BU$3,$D$2-1)))))</f>
        <v/>
      </c>
      <c r="BV65" s="121">
        <f>IF(OR($C65="",$B$2="",$D$2=0),0,IF(BV$3&lt;0,0,N(INDEX('CURVA PREVISION'!$A$1:$KZ$3000,$C65,11+3*MIN(BV$3,$D$2-1)))))</f>
        <v/>
      </c>
      <c r="BW65" s="121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7">
        <f>C24</f>
        <v/>
      </c>
      <c r="D66" s="121">
        <f>IF(OR($C66="",$B$2="",$D$2=0),0,IF(D$3&lt;0,0,N(INDEX('CURVA PREVISION'!$A$1:$KZ$3000,$C66,11+3*MIN(D$3,$D$2-1)))))</f>
        <v/>
      </c>
      <c r="E66" s="121">
        <f>IF(OR($C66="",$B$2="",$D$2=0),0,IF(E$3&lt;0,0,N(INDEX('CURVA PREVISION'!$A$1:$KZ$3000,$C66,11+3*MIN(E$3,$D$2-1)))))</f>
        <v/>
      </c>
      <c r="F66" s="121">
        <f>IF(OR($C66="",$B$2="",$D$2=0),0,IF(F$3&lt;0,0,N(INDEX('CURVA PREVISION'!$A$1:$KZ$3000,$C66,11+3*MIN(F$3,$D$2-1)))))</f>
        <v/>
      </c>
      <c r="G66" s="121">
        <f>IF(OR($C66="",$B$2="",$D$2=0),0,IF(G$3&lt;0,0,N(INDEX('CURVA PREVISION'!$A$1:$KZ$3000,$C66,11+3*MIN(G$3,$D$2-1)))))</f>
        <v/>
      </c>
      <c r="H66" s="121">
        <f>IF(OR($C66="",$B$2="",$D$2=0),0,IF(H$3&lt;0,0,N(INDEX('CURVA PREVISION'!$A$1:$KZ$3000,$C66,11+3*MIN(H$3,$D$2-1)))))</f>
        <v/>
      </c>
      <c r="I66" s="121">
        <f>IF(OR($C66="",$B$2="",$D$2=0),0,IF(I$3&lt;0,0,N(INDEX('CURVA PREVISION'!$A$1:$KZ$3000,$C66,11+3*MIN(I$3,$D$2-1)))))</f>
        <v/>
      </c>
      <c r="J66" s="121">
        <f>IF(OR($C66="",$B$2="",$D$2=0),0,IF(J$3&lt;0,0,N(INDEX('CURVA PREVISION'!$A$1:$KZ$3000,$C66,11+3*MIN(J$3,$D$2-1)))))</f>
        <v/>
      </c>
      <c r="K66" s="121">
        <f>IF(OR($C66="",$B$2="",$D$2=0),0,IF(K$3&lt;0,0,N(INDEX('CURVA PREVISION'!$A$1:$KZ$3000,$C66,11+3*MIN(K$3,$D$2-1)))))</f>
        <v/>
      </c>
      <c r="L66" s="121">
        <f>IF(OR($C66="",$B$2="",$D$2=0),0,IF(L$3&lt;0,0,N(INDEX('CURVA PREVISION'!$A$1:$KZ$3000,$C66,11+3*MIN(L$3,$D$2-1)))))</f>
        <v/>
      </c>
      <c r="M66" s="121">
        <f>IF(OR($C66="",$B$2="",$D$2=0),0,IF(M$3&lt;0,0,N(INDEX('CURVA PREVISION'!$A$1:$KZ$3000,$C66,11+3*MIN(M$3,$D$2-1)))))</f>
        <v/>
      </c>
      <c r="N66" s="121">
        <f>IF(OR($C66="",$B$2="",$D$2=0),0,IF(N$3&lt;0,0,N(INDEX('CURVA PREVISION'!$A$1:$KZ$3000,$C66,11+3*MIN(N$3,$D$2-1)))))</f>
        <v/>
      </c>
      <c r="O66" s="121">
        <f>IF(OR($C66="",$B$2="",$D$2=0),0,IF(O$3&lt;0,0,N(INDEX('CURVA PREVISION'!$A$1:$KZ$3000,$C66,11+3*MIN(O$3,$D$2-1)))))</f>
        <v/>
      </c>
      <c r="P66" s="121">
        <f>IF(OR($C66="",$B$2="",$D$2=0),0,IF(P$3&lt;0,0,N(INDEX('CURVA PREVISION'!$A$1:$KZ$3000,$C66,11+3*MIN(P$3,$D$2-1)))))</f>
        <v/>
      </c>
      <c r="Q66" s="121">
        <f>IF(OR($C66="",$B$2="",$D$2=0),0,IF(Q$3&lt;0,0,N(INDEX('CURVA PREVISION'!$A$1:$KZ$3000,$C66,11+3*MIN(Q$3,$D$2-1)))))</f>
        <v/>
      </c>
      <c r="R66" s="121">
        <f>IF(OR($C66="",$B$2="",$D$2=0),0,IF(R$3&lt;0,0,N(INDEX('CURVA PREVISION'!$A$1:$KZ$3000,$C66,11+3*MIN(R$3,$D$2-1)))))</f>
        <v/>
      </c>
      <c r="S66" s="121">
        <f>IF(OR($C66="",$B$2="",$D$2=0),0,IF(S$3&lt;0,0,N(INDEX('CURVA PREVISION'!$A$1:$KZ$3000,$C66,11+3*MIN(S$3,$D$2-1)))))</f>
        <v/>
      </c>
      <c r="T66" s="121">
        <f>IF(OR($C66="",$B$2="",$D$2=0),0,IF(T$3&lt;0,0,N(INDEX('CURVA PREVISION'!$A$1:$KZ$3000,$C66,11+3*MIN(T$3,$D$2-1)))))</f>
        <v/>
      </c>
      <c r="U66" s="121">
        <f>IF(OR($C66="",$B$2="",$D$2=0),0,IF(U$3&lt;0,0,N(INDEX('CURVA PREVISION'!$A$1:$KZ$3000,$C66,11+3*MIN(U$3,$D$2-1)))))</f>
        <v/>
      </c>
      <c r="V66" s="121">
        <f>IF(OR($C66="",$B$2="",$D$2=0),0,IF(V$3&lt;0,0,N(INDEX('CURVA PREVISION'!$A$1:$KZ$3000,$C66,11+3*MIN(V$3,$D$2-1)))))</f>
        <v/>
      </c>
      <c r="W66" s="121">
        <f>IF(OR($C66="",$B$2="",$D$2=0),0,IF(W$3&lt;0,0,N(INDEX('CURVA PREVISION'!$A$1:$KZ$3000,$C66,11+3*MIN(W$3,$D$2-1)))))</f>
        <v/>
      </c>
      <c r="X66" s="121">
        <f>IF(OR($C66="",$B$2="",$D$2=0),0,IF(X$3&lt;0,0,N(INDEX('CURVA PREVISION'!$A$1:$KZ$3000,$C66,11+3*MIN(X$3,$D$2-1)))))</f>
        <v/>
      </c>
      <c r="Y66" s="121">
        <f>IF(OR($C66="",$B$2="",$D$2=0),0,IF(Y$3&lt;0,0,N(INDEX('CURVA PREVISION'!$A$1:$KZ$3000,$C66,11+3*MIN(Y$3,$D$2-1)))))</f>
        <v/>
      </c>
      <c r="Z66" s="121">
        <f>IF(OR($C66="",$B$2="",$D$2=0),0,IF(Z$3&lt;0,0,N(INDEX('CURVA PREVISION'!$A$1:$KZ$3000,$C66,11+3*MIN(Z$3,$D$2-1)))))</f>
        <v/>
      </c>
      <c r="AA66" s="121">
        <f>IF(OR($C66="",$B$2="",$D$2=0),0,IF(AA$3&lt;0,0,N(INDEX('CURVA PREVISION'!$A$1:$KZ$3000,$C66,11+3*MIN(AA$3,$D$2-1)))))</f>
        <v/>
      </c>
      <c r="AB66" s="121">
        <f>IF(OR($C66="",$B$2="",$D$2=0),0,IF(AB$3&lt;0,0,N(INDEX('CURVA PREVISION'!$A$1:$KZ$3000,$C66,11+3*MIN(AB$3,$D$2-1)))))</f>
        <v/>
      </c>
      <c r="AC66" s="121">
        <f>IF(OR($C66="",$B$2="",$D$2=0),0,IF(AC$3&lt;0,0,N(INDEX('CURVA PREVISION'!$A$1:$KZ$3000,$C66,11+3*MIN(AC$3,$D$2-1)))))</f>
        <v/>
      </c>
      <c r="AD66" s="121">
        <f>IF(OR($C66="",$B$2="",$D$2=0),0,IF(AD$3&lt;0,0,N(INDEX('CURVA PREVISION'!$A$1:$KZ$3000,$C66,11+3*MIN(AD$3,$D$2-1)))))</f>
        <v/>
      </c>
      <c r="AE66" s="121">
        <f>IF(OR($C66="",$B$2="",$D$2=0),0,IF(AE$3&lt;0,0,N(INDEX('CURVA PREVISION'!$A$1:$KZ$3000,$C66,11+3*MIN(AE$3,$D$2-1)))))</f>
        <v/>
      </c>
      <c r="AF66" s="121">
        <f>IF(OR($C66="",$B$2="",$D$2=0),0,IF(AF$3&lt;0,0,N(INDEX('CURVA PREVISION'!$A$1:$KZ$3000,$C66,11+3*MIN(AF$3,$D$2-1)))))</f>
        <v/>
      </c>
      <c r="AG66" s="121">
        <f>IF(OR($C66="",$B$2="",$D$2=0),0,IF(AG$3&lt;0,0,N(INDEX('CURVA PREVISION'!$A$1:$KZ$3000,$C66,11+3*MIN(AG$3,$D$2-1)))))</f>
        <v/>
      </c>
      <c r="AH66" s="121">
        <f>IF(OR($C66="",$B$2="",$D$2=0),0,IF(AH$3&lt;0,0,N(INDEX('CURVA PREVISION'!$A$1:$KZ$3000,$C66,11+3*MIN(AH$3,$D$2-1)))))</f>
        <v/>
      </c>
      <c r="AI66" s="121">
        <f>IF(OR($C66="",$B$2="",$D$2=0),0,IF(AI$3&lt;0,0,N(INDEX('CURVA PREVISION'!$A$1:$KZ$3000,$C66,11+3*MIN(AI$3,$D$2-1)))))</f>
        <v/>
      </c>
      <c r="AJ66" s="121">
        <f>IF(OR($C66="",$B$2="",$D$2=0),0,IF(AJ$3&lt;0,0,N(INDEX('CURVA PREVISION'!$A$1:$KZ$3000,$C66,11+3*MIN(AJ$3,$D$2-1)))))</f>
        <v/>
      </c>
      <c r="AK66" s="121">
        <f>IF(OR($C66="",$B$2="",$D$2=0),0,IF(AK$3&lt;0,0,N(INDEX('CURVA PREVISION'!$A$1:$KZ$3000,$C66,11+3*MIN(AK$3,$D$2-1)))))</f>
        <v/>
      </c>
      <c r="AL66" s="121">
        <f>IF(OR($C66="",$B$2="",$D$2=0),0,IF(AL$3&lt;0,0,N(INDEX('CURVA PREVISION'!$A$1:$KZ$3000,$C66,11+3*MIN(AL$3,$D$2-1)))))</f>
        <v/>
      </c>
      <c r="AM66" s="121">
        <f>IF(OR($C66="",$B$2="",$D$2=0),0,IF(AM$3&lt;0,0,N(INDEX('CURVA PREVISION'!$A$1:$KZ$3000,$C66,11+3*MIN(AM$3,$D$2-1)))))</f>
        <v/>
      </c>
      <c r="AN66" s="121">
        <f>IF(OR($C66="",$B$2="",$D$2=0),0,IF(AN$3&lt;0,0,N(INDEX('CURVA PREVISION'!$A$1:$KZ$3000,$C66,11+3*MIN(AN$3,$D$2-1)))))</f>
        <v/>
      </c>
      <c r="AO66" s="121">
        <f>IF(OR($C66="",$B$2="",$D$2=0),0,IF(AO$3&lt;0,0,N(INDEX('CURVA PREVISION'!$A$1:$KZ$3000,$C66,11+3*MIN(AO$3,$D$2-1)))))</f>
        <v/>
      </c>
      <c r="AP66" s="121">
        <f>IF(OR($C66="",$B$2="",$D$2=0),0,IF(AP$3&lt;0,0,N(INDEX('CURVA PREVISION'!$A$1:$KZ$3000,$C66,11+3*MIN(AP$3,$D$2-1)))))</f>
        <v/>
      </c>
      <c r="AQ66" s="121">
        <f>IF(OR($C66="",$B$2="",$D$2=0),0,IF(AQ$3&lt;0,0,N(INDEX('CURVA PREVISION'!$A$1:$KZ$3000,$C66,11+3*MIN(AQ$3,$D$2-1)))))</f>
        <v/>
      </c>
      <c r="AR66" s="121">
        <f>IF(OR($C66="",$B$2="",$D$2=0),0,IF(AR$3&lt;0,0,N(INDEX('CURVA PREVISION'!$A$1:$KZ$3000,$C66,11+3*MIN(AR$3,$D$2-1)))))</f>
        <v/>
      </c>
      <c r="AS66" s="121">
        <f>IF(OR($C66="",$B$2="",$D$2=0),0,IF(AS$3&lt;0,0,N(INDEX('CURVA PREVISION'!$A$1:$KZ$3000,$C66,11+3*MIN(AS$3,$D$2-1)))))</f>
        <v/>
      </c>
      <c r="AT66" s="121">
        <f>IF(OR($C66="",$B$2="",$D$2=0),0,IF(AT$3&lt;0,0,N(INDEX('CURVA PREVISION'!$A$1:$KZ$3000,$C66,11+3*MIN(AT$3,$D$2-1)))))</f>
        <v/>
      </c>
      <c r="AU66" s="121">
        <f>IF(OR($C66="",$B$2="",$D$2=0),0,IF(AU$3&lt;0,0,N(INDEX('CURVA PREVISION'!$A$1:$KZ$3000,$C66,11+3*MIN(AU$3,$D$2-1)))))</f>
        <v/>
      </c>
      <c r="AV66" s="121">
        <f>IF(OR($C66="",$B$2="",$D$2=0),0,IF(AV$3&lt;0,0,N(INDEX('CURVA PREVISION'!$A$1:$KZ$3000,$C66,11+3*MIN(AV$3,$D$2-1)))))</f>
        <v/>
      </c>
      <c r="AW66" s="121">
        <f>IF(OR($C66="",$B$2="",$D$2=0),0,IF(AW$3&lt;0,0,N(INDEX('CURVA PREVISION'!$A$1:$KZ$3000,$C66,11+3*MIN(AW$3,$D$2-1)))))</f>
        <v/>
      </c>
      <c r="AX66" s="121">
        <f>IF(OR($C66="",$B$2="",$D$2=0),0,IF(AX$3&lt;0,0,N(INDEX('CURVA PREVISION'!$A$1:$KZ$3000,$C66,11+3*MIN(AX$3,$D$2-1)))))</f>
        <v/>
      </c>
      <c r="AY66" s="121">
        <f>IF(OR($C66="",$B$2="",$D$2=0),0,IF(AY$3&lt;0,0,N(INDEX('CURVA PREVISION'!$A$1:$KZ$3000,$C66,11+3*MIN(AY$3,$D$2-1)))))</f>
        <v/>
      </c>
      <c r="AZ66" s="121">
        <f>IF(OR($C66="",$B$2="",$D$2=0),0,IF(AZ$3&lt;0,0,N(INDEX('CURVA PREVISION'!$A$1:$KZ$3000,$C66,11+3*MIN(AZ$3,$D$2-1)))))</f>
        <v/>
      </c>
      <c r="BA66" s="121">
        <f>IF(OR($C66="",$B$2="",$D$2=0),0,IF(BA$3&lt;0,0,N(INDEX('CURVA PREVISION'!$A$1:$KZ$3000,$C66,11+3*MIN(BA$3,$D$2-1)))))</f>
        <v/>
      </c>
      <c r="BB66" s="121">
        <f>IF(OR($C66="",$B$2="",$D$2=0),0,IF(BB$3&lt;0,0,N(INDEX('CURVA PREVISION'!$A$1:$KZ$3000,$C66,11+3*MIN(BB$3,$D$2-1)))))</f>
        <v/>
      </c>
      <c r="BC66" s="121">
        <f>IF(OR($C66="",$B$2="",$D$2=0),0,IF(BC$3&lt;0,0,N(INDEX('CURVA PREVISION'!$A$1:$KZ$3000,$C66,11+3*MIN(BC$3,$D$2-1)))))</f>
        <v/>
      </c>
      <c r="BD66" s="121">
        <f>IF(OR($C66="",$B$2="",$D$2=0),0,IF(BD$3&lt;0,0,N(INDEX('CURVA PREVISION'!$A$1:$KZ$3000,$C66,11+3*MIN(BD$3,$D$2-1)))))</f>
        <v/>
      </c>
      <c r="BE66" s="121">
        <f>IF(OR($C66="",$B$2="",$D$2=0),0,IF(BE$3&lt;0,0,N(INDEX('CURVA PREVISION'!$A$1:$KZ$3000,$C66,11+3*MIN(BE$3,$D$2-1)))))</f>
        <v/>
      </c>
      <c r="BF66" s="121">
        <f>IF(OR($C66="",$B$2="",$D$2=0),0,IF(BF$3&lt;0,0,N(INDEX('CURVA PREVISION'!$A$1:$KZ$3000,$C66,11+3*MIN(BF$3,$D$2-1)))))</f>
        <v/>
      </c>
      <c r="BG66" s="121">
        <f>IF(OR($C66="",$B$2="",$D$2=0),0,IF(BG$3&lt;0,0,N(INDEX('CURVA PREVISION'!$A$1:$KZ$3000,$C66,11+3*MIN(BG$3,$D$2-1)))))</f>
        <v/>
      </c>
      <c r="BH66" s="121">
        <f>IF(OR($C66="",$B$2="",$D$2=0),0,IF(BH$3&lt;0,0,N(INDEX('CURVA PREVISION'!$A$1:$KZ$3000,$C66,11+3*MIN(BH$3,$D$2-1)))))</f>
        <v/>
      </c>
      <c r="BI66" s="121">
        <f>IF(OR($C66="",$B$2="",$D$2=0),0,IF(BI$3&lt;0,0,N(INDEX('CURVA PREVISION'!$A$1:$KZ$3000,$C66,11+3*MIN(BI$3,$D$2-1)))))</f>
        <v/>
      </c>
      <c r="BJ66" s="121">
        <f>IF(OR($C66="",$B$2="",$D$2=0),0,IF(BJ$3&lt;0,0,N(INDEX('CURVA PREVISION'!$A$1:$KZ$3000,$C66,11+3*MIN(BJ$3,$D$2-1)))))</f>
        <v/>
      </c>
      <c r="BK66" s="121">
        <f>IF(OR($C66="",$B$2="",$D$2=0),0,IF(BK$3&lt;0,0,N(INDEX('CURVA PREVISION'!$A$1:$KZ$3000,$C66,11+3*MIN(BK$3,$D$2-1)))))</f>
        <v/>
      </c>
      <c r="BL66" s="121">
        <f>IF(OR($C66="",$B$2="",$D$2=0),0,IF(BL$3&lt;0,0,N(INDEX('CURVA PREVISION'!$A$1:$KZ$3000,$C66,11+3*MIN(BL$3,$D$2-1)))))</f>
        <v/>
      </c>
      <c r="BM66" s="121">
        <f>IF(OR($C66="",$B$2="",$D$2=0),0,IF(BM$3&lt;0,0,N(INDEX('CURVA PREVISION'!$A$1:$KZ$3000,$C66,11+3*MIN(BM$3,$D$2-1)))))</f>
        <v/>
      </c>
      <c r="BN66" s="121">
        <f>IF(OR($C66="",$B$2="",$D$2=0),0,IF(BN$3&lt;0,0,N(INDEX('CURVA PREVISION'!$A$1:$KZ$3000,$C66,11+3*MIN(BN$3,$D$2-1)))))</f>
        <v/>
      </c>
      <c r="BO66" s="121">
        <f>IF(OR($C66="",$B$2="",$D$2=0),0,IF(BO$3&lt;0,0,N(INDEX('CURVA PREVISION'!$A$1:$KZ$3000,$C66,11+3*MIN(BO$3,$D$2-1)))))</f>
        <v/>
      </c>
      <c r="BP66" s="121">
        <f>IF(OR($C66="",$B$2="",$D$2=0),0,IF(BP$3&lt;0,0,N(INDEX('CURVA PREVISION'!$A$1:$KZ$3000,$C66,11+3*MIN(BP$3,$D$2-1)))))</f>
        <v/>
      </c>
      <c r="BQ66" s="121">
        <f>IF(OR($C66="",$B$2="",$D$2=0),0,IF(BQ$3&lt;0,0,N(INDEX('CURVA PREVISION'!$A$1:$KZ$3000,$C66,11+3*MIN(BQ$3,$D$2-1)))))</f>
        <v/>
      </c>
      <c r="BR66" s="121">
        <f>IF(OR($C66="",$B$2="",$D$2=0),0,IF(BR$3&lt;0,0,N(INDEX('CURVA PREVISION'!$A$1:$KZ$3000,$C66,11+3*MIN(BR$3,$D$2-1)))))</f>
        <v/>
      </c>
      <c r="BS66" s="121">
        <f>IF(OR($C66="",$B$2="",$D$2=0),0,IF(BS$3&lt;0,0,N(INDEX('CURVA PREVISION'!$A$1:$KZ$3000,$C66,11+3*MIN(BS$3,$D$2-1)))))</f>
        <v/>
      </c>
      <c r="BT66" s="121">
        <f>IF(OR($C66="",$B$2="",$D$2=0),0,IF(BT$3&lt;0,0,N(INDEX('CURVA PREVISION'!$A$1:$KZ$3000,$C66,11+3*MIN(BT$3,$D$2-1)))))</f>
        <v/>
      </c>
      <c r="BU66" s="121">
        <f>IF(OR($C66="",$B$2="",$D$2=0),0,IF(BU$3&lt;0,0,N(INDEX('CURVA PREVISION'!$A$1:$KZ$3000,$C66,11+3*MIN(BU$3,$D$2-1)))))</f>
        <v/>
      </c>
      <c r="BV66" s="121">
        <f>IF(OR($C66="",$B$2="",$D$2=0),0,IF(BV$3&lt;0,0,N(INDEX('CURVA PREVISION'!$A$1:$KZ$3000,$C66,11+3*MIN(BV$3,$D$2-1)))))</f>
        <v/>
      </c>
      <c r="BW66" s="121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7">
        <f>C25</f>
        <v/>
      </c>
      <c r="D67" s="121">
        <f>IF(OR($C67="",$B$2="",$D$2=0),0,IF(D$3&lt;0,0,N(INDEX('CURVA PREVISION'!$A$1:$KZ$3000,$C67,11+3*MIN(D$3,$D$2-1)))))</f>
        <v/>
      </c>
      <c r="E67" s="121">
        <f>IF(OR($C67="",$B$2="",$D$2=0),0,IF(E$3&lt;0,0,N(INDEX('CURVA PREVISION'!$A$1:$KZ$3000,$C67,11+3*MIN(E$3,$D$2-1)))))</f>
        <v/>
      </c>
      <c r="F67" s="121">
        <f>IF(OR($C67="",$B$2="",$D$2=0),0,IF(F$3&lt;0,0,N(INDEX('CURVA PREVISION'!$A$1:$KZ$3000,$C67,11+3*MIN(F$3,$D$2-1)))))</f>
        <v/>
      </c>
      <c r="G67" s="121">
        <f>IF(OR($C67="",$B$2="",$D$2=0),0,IF(G$3&lt;0,0,N(INDEX('CURVA PREVISION'!$A$1:$KZ$3000,$C67,11+3*MIN(G$3,$D$2-1)))))</f>
        <v/>
      </c>
      <c r="H67" s="121">
        <f>IF(OR($C67="",$B$2="",$D$2=0),0,IF(H$3&lt;0,0,N(INDEX('CURVA PREVISION'!$A$1:$KZ$3000,$C67,11+3*MIN(H$3,$D$2-1)))))</f>
        <v/>
      </c>
      <c r="I67" s="121">
        <f>IF(OR($C67="",$B$2="",$D$2=0),0,IF(I$3&lt;0,0,N(INDEX('CURVA PREVISION'!$A$1:$KZ$3000,$C67,11+3*MIN(I$3,$D$2-1)))))</f>
        <v/>
      </c>
      <c r="J67" s="121">
        <f>IF(OR($C67="",$B$2="",$D$2=0),0,IF(J$3&lt;0,0,N(INDEX('CURVA PREVISION'!$A$1:$KZ$3000,$C67,11+3*MIN(J$3,$D$2-1)))))</f>
        <v/>
      </c>
      <c r="K67" s="121">
        <f>IF(OR($C67="",$B$2="",$D$2=0),0,IF(K$3&lt;0,0,N(INDEX('CURVA PREVISION'!$A$1:$KZ$3000,$C67,11+3*MIN(K$3,$D$2-1)))))</f>
        <v/>
      </c>
      <c r="L67" s="121">
        <f>IF(OR($C67="",$B$2="",$D$2=0),0,IF(L$3&lt;0,0,N(INDEX('CURVA PREVISION'!$A$1:$KZ$3000,$C67,11+3*MIN(L$3,$D$2-1)))))</f>
        <v/>
      </c>
      <c r="M67" s="121">
        <f>IF(OR($C67="",$B$2="",$D$2=0),0,IF(M$3&lt;0,0,N(INDEX('CURVA PREVISION'!$A$1:$KZ$3000,$C67,11+3*MIN(M$3,$D$2-1)))))</f>
        <v/>
      </c>
      <c r="N67" s="121">
        <f>IF(OR($C67="",$B$2="",$D$2=0),0,IF(N$3&lt;0,0,N(INDEX('CURVA PREVISION'!$A$1:$KZ$3000,$C67,11+3*MIN(N$3,$D$2-1)))))</f>
        <v/>
      </c>
      <c r="O67" s="121">
        <f>IF(OR($C67="",$B$2="",$D$2=0),0,IF(O$3&lt;0,0,N(INDEX('CURVA PREVISION'!$A$1:$KZ$3000,$C67,11+3*MIN(O$3,$D$2-1)))))</f>
        <v/>
      </c>
      <c r="P67" s="121">
        <f>IF(OR($C67="",$B$2="",$D$2=0),0,IF(P$3&lt;0,0,N(INDEX('CURVA PREVISION'!$A$1:$KZ$3000,$C67,11+3*MIN(P$3,$D$2-1)))))</f>
        <v/>
      </c>
      <c r="Q67" s="121">
        <f>IF(OR($C67="",$B$2="",$D$2=0),0,IF(Q$3&lt;0,0,N(INDEX('CURVA PREVISION'!$A$1:$KZ$3000,$C67,11+3*MIN(Q$3,$D$2-1)))))</f>
        <v/>
      </c>
      <c r="R67" s="121">
        <f>IF(OR($C67="",$B$2="",$D$2=0),0,IF(R$3&lt;0,0,N(INDEX('CURVA PREVISION'!$A$1:$KZ$3000,$C67,11+3*MIN(R$3,$D$2-1)))))</f>
        <v/>
      </c>
      <c r="S67" s="121">
        <f>IF(OR($C67="",$B$2="",$D$2=0),0,IF(S$3&lt;0,0,N(INDEX('CURVA PREVISION'!$A$1:$KZ$3000,$C67,11+3*MIN(S$3,$D$2-1)))))</f>
        <v/>
      </c>
      <c r="T67" s="121">
        <f>IF(OR($C67="",$B$2="",$D$2=0),0,IF(T$3&lt;0,0,N(INDEX('CURVA PREVISION'!$A$1:$KZ$3000,$C67,11+3*MIN(T$3,$D$2-1)))))</f>
        <v/>
      </c>
      <c r="U67" s="121">
        <f>IF(OR($C67="",$B$2="",$D$2=0),0,IF(U$3&lt;0,0,N(INDEX('CURVA PREVISION'!$A$1:$KZ$3000,$C67,11+3*MIN(U$3,$D$2-1)))))</f>
        <v/>
      </c>
      <c r="V67" s="121">
        <f>IF(OR($C67="",$B$2="",$D$2=0),0,IF(V$3&lt;0,0,N(INDEX('CURVA PREVISION'!$A$1:$KZ$3000,$C67,11+3*MIN(V$3,$D$2-1)))))</f>
        <v/>
      </c>
      <c r="W67" s="121">
        <f>IF(OR($C67="",$B$2="",$D$2=0),0,IF(W$3&lt;0,0,N(INDEX('CURVA PREVISION'!$A$1:$KZ$3000,$C67,11+3*MIN(W$3,$D$2-1)))))</f>
        <v/>
      </c>
      <c r="X67" s="121">
        <f>IF(OR($C67="",$B$2="",$D$2=0),0,IF(X$3&lt;0,0,N(INDEX('CURVA PREVISION'!$A$1:$KZ$3000,$C67,11+3*MIN(X$3,$D$2-1)))))</f>
        <v/>
      </c>
      <c r="Y67" s="121">
        <f>IF(OR($C67="",$B$2="",$D$2=0),0,IF(Y$3&lt;0,0,N(INDEX('CURVA PREVISION'!$A$1:$KZ$3000,$C67,11+3*MIN(Y$3,$D$2-1)))))</f>
        <v/>
      </c>
      <c r="Z67" s="121">
        <f>IF(OR($C67="",$B$2="",$D$2=0),0,IF(Z$3&lt;0,0,N(INDEX('CURVA PREVISION'!$A$1:$KZ$3000,$C67,11+3*MIN(Z$3,$D$2-1)))))</f>
        <v/>
      </c>
      <c r="AA67" s="121">
        <f>IF(OR($C67="",$B$2="",$D$2=0),0,IF(AA$3&lt;0,0,N(INDEX('CURVA PREVISION'!$A$1:$KZ$3000,$C67,11+3*MIN(AA$3,$D$2-1)))))</f>
        <v/>
      </c>
      <c r="AB67" s="121">
        <f>IF(OR($C67="",$B$2="",$D$2=0),0,IF(AB$3&lt;0,0,N(INDEX('CURVA PREVISION'!$A$1:$KZ$3000,$C67,11+3*MIN(AB$3,$D$2-1)))))</f>
        <v/>
      </c>
      <c r="AC67" s="121">
        <f>IF(OR($C67="",$B$2="",$D$2=0),0,IF(AC$3&lt;0,0,N(INDEX('CURVA PREVISION'!$A$1:$KZ$3000,$C67,11+3*MIN(AC$3,$D$2-1)))))</f>
        <v/>
      </c>
      <c r="AD67" s="121">
        <f>IF(OR($C67="",$B$2="",$D$2=0),0,IF(AD$3&lt;0,0,N(INDEX('CURVA PREVISION'!$A$1:$KZ$3000,$C67,11+3*MIN(AD$3,$D$2-1)))))</f>
        <v/>
      </c>
      <c r="AE67" s="121">
        <f>IF(OR($C67="",$B$2="",$D$2=0),0,IF(AE$3&lt;0,0,N(INDEX('CURVA PREVISION'!$A$1:$KZ$3000,$C67,11+3*MIN(AE$3,$D$2-1)))))</f>
        <v/>
      </c>
      <c r="AF67" s="121">
        <f>IF(OR($C67="",$B$2="",$D$2=0),0,IF(AF$3&lt;0,0,N(INDEX('CURVA PREVISION'!$A$1:$KZ$3000,$C67,11+3*MIN(AF$3,$D$2-1)))))</f>
        <v/>
      </c>
      <c r="AG67" s="121">
        <f>IF(OR($C67="",$B$2="",$D$2=0),0,IF(AG$3&lt;0,0,N(INDEX('CURVA PREVISION'!$A$1:$KZ$3000,$C67,11+3*MIN(AG$3,$D$2-1)))))</f>
        <v/>
      </c>
      <c r="AH67" s="121">
        <f>IF(OR($C67="",$B$2="",$D$2=0),0,IF(AH$3&lt;0,0,N(INDEX('CURVA PREVISION'!$A$1:$KZ$3000,$C67,11+3*MIN(AH$3,$D$2-1)))))</f>
        <v/>
      </c>
      <c r="AI67" s="121">
        <f>IF(OR($C67="",$B$2="",$D$2=0),0,IF(AI$3&lt;0,0,N(INDEX('CURVA PREVISION'!$A$1:$KZ$3000,$C67,11+3*MIN(AI$3,$D$2-1)))))</f>
        <v/>
      </c>
      <c r="AJ67" s="121">
        <f>IF(OR($C67="",$B$2="",$D$2=0),0,IF(AJ$3&lt;0,0,N(INDEX('CURVA PREVISION'!$A$1:$KZ$3000,$C67,11+3*MIN(AJ$3,$D$2-1)))))</f>
        <v/>
      </c>
      <c r="AK67" s="121">
        <f>IF(OR($C67="",$B$2="",$D$2=0),0,IF(AK$3&lt;0,0,N(INDEX('CURVA PREVISION'!$A$1:$KZ$3000,$C67,11+3*MIN(AK$3,$D$2-1)))))</f>
        <v/>
      </c>
      <c r="AL67" s="121">
        <f>IF(OR($C67="",$B$2="",$D$2=0),0,IF(AL$3&lt;0,0,N(INDEX('CURVA PREVISION'!$A$1:$KZ$3000,$C67,11+3*MIN(AL$3,$D$2-1)))))</f>
        <v/>
      </c>
      <c r="AM67" s="121">
        <f>IF(OR($C67="",$B$2="",$D$2=0),0,IF(AM$3&lt;0,0,N(INDEX('CURVA PREVISION'!$A$1:$KZ$3000,$C67,11+3*MIN(AM$3,$D$2-1)))))</f>
        <v/>
      </c>
      <c r="AN67" s="121">
        <f>IF(OR($C67="",$B$2="",$D$2=0),0,IF(AN$3&lt;0,0,N(INDEX('CURVA PREVISION'!$A$1:$KZ$3000,$C67,11+3*MIN(AN$3,$D$2-1)))))</f>
        <v/>
      </c>
      <c r="AO67" s="121">
        <f>IF(OR($C67="",$B$2="",$D$2=0),0,IF(AO$3&lt;0,0,N(INDEX('CURVA PREVISION'!$A$1:$KZ$3000,$C67,11+3*MIN(AO$3,$D$2-1)))))</f>
        <v/>
      </c>
      <c r="AP67" s="121">
        <f>IF(OR($C67="",$B$2="",$D$2=0),0,IF(AP$3&lt;0,0,N(INDEX('CURVA PREVISION'!$A$1:$KZ$3000,$C67,11+3*MIN(AP$3,$D$2-1)))))</f>
        <v/>
      </c>
      <c r="AQ67" s="121">
        <f>IF(OR($C67="",$B$2="",$D$2=0),0,IF(AQ$3&lt;0,0,N(INDEX('CURVA PREVISION'!$A$1:$KZ$3000,$C67,11+3*MIN(AQ$3,$D$2-1)))))</f>
        <v/>
      </c>
      <c r="AR67" s="121">
        <f>IF(OR($C67="",$B$2="",$D$2=0),0,IF(AR$3&lt;0,0,N(INDEX('CURVA PREVISION'!$A$1:$KZ$3000,$C67,11+3*MIN(AR$3,$D$2-1)))))</f>
        <v/>
      </c>
      <c r="AS67" s="121">
        <f>IF(OR($C67="",$B$2="",$D$2=0),0,IF(AS$3&lt;0,0,N(INDEX('CURVA PREVISION'!$A$1:$KZ$3000,$C67,11+3*MIN(AS$3,$D$2-1)))))</f>
        <v/>
      </c>
      <c r="AT67" s="121">
        <f>IF(OR($C67="",$B$2="",$D$2=0),0,IF(AT$3&lt;0,0,N(INDEX('CURVA PREVISION'!$A$1:$KZ$3000,$C67,11+3*MIN(AT$3,$D$2-1)))))</f>
        <v/>
      </c>
      <c r="AU67" s="121">
        <f>IF(OR($C67="",$B$2="",$D$2=0),0,IF(AU$3&lt;0,0,N(INDEX('CURVA PREVISION'!$A$1:$KZ$3000,$C67,11+3*MIN(AU$3,$D$2-1)))))</f>
        <v/>
      </c>
      <c r="AV67" s="121">
        <f>IF(OR($C67="",$B$2="",$D$2=0),0,IF(AV$3&lt;0,0,N(INDEX('CURVA PREVISION'!$A$1:$KZ$3000,$C67,11+3*MIN(AV$3,$D$2-1)))))</f>
        <v/>
      </c>
      <c r="AW67" s="121">
        <f>IF(OR($C67="",$B$2="",$D$2=0),0,IF(AW$3&lt;0,0,N(INDEX('CURVA PREVISION'!$A$1:$KZ$3000,$C67,11+3*MIN(AW$3,$D$2-1)))))</f>
        <v/>
      </c>
      <c r="AX67" s="121">
        <f>IF(OR($C67="",$B$2="",$D$2=0),0,IF(AX$3&lt;0,0,N(INDEX('CURVA PREVISION'!$A$1:$KZ$3000,$C67,11+3*MIN(AX$3,$D$2-1)))))</f>
        <v/>
      </c>
      <c r="AY67" s="121">
        <f>IF(OR($C67="",$B$2="",$D$2=0),0,IF(AY$3&lt;0,0,N(INDEX('CURVA PREVISION'!$A$1:$KZ$3000,$C67,11+3*MIN(AY$3,$D$2-1)))))</f>
        <v/>
      </c>
      <c r="AZ67" s="121">
        <f>IF(OR($C67="",$B$2="",$D$2=0),0,IF(AZ$3&lt;0,0,N(INDEX('CURVA PREVISION'!$A$1:$KZ$3000,$C67,11+3*MIN(AZ$3,$D$2-1)))))</f>
        <v/>
      </c>
      <c r="BA67" s="121">
        <f>IF(OR($C67="",$B$2="",$D$2=0),0,IF(BA$3&lt;0,0,N(INDEX('CURVA PREVISION'!$A$1:$KZ$3000,$C67,11+3*MIN(BA$3,$D$2-1)))))</f>
        <v/>
      </c>
      <c r="BB67" s="121">
        <f>IF(OR($C67="",$B$2="",$D$2=0),0,IF(BB$3&lt;0,0,N(INDEX('CURVA PREVISION'!$A$1:$KZ$3000,$C67,11+3*MIN(BB$3,$D$2-1)))))</f>
        <v/>
      </c>
      <c r="BC67" s="121">
        <f>IF(OR($C67="",$B$2="",$D$2=0),0,IF(BC$3&lt;0,0,N(INDEX('CURVA PREVISION'!$A$1:$KZ$3000,$C67,11+3*MIN(BC$3,$D$2-1)))))</f>
        <v/>
      </c>
      <c r="BD67" s="121">
        <f>IF(OR($C67="",$B$2="",$D$2=0),0,IF(BD$3&lt;0,0,N(INDEX('CURVA PREVISION'!$A$1:$KZ$3000,$C67,11+3*MIN(BD$3,$D$2-1)))))</f>
        <v/>
      </c>
      <c r="BE67" s="121">
        <f>IF(OR($C67="",$B$2="",$D$2=0),0,IF(BE$3&lt;0,0,N(INDEX('CURVA PREVISION'!$A$1:$KZ$3000,$C67,11+3*MIN(BE$3,$D$2-1)))))</f>
        <v/>
      </c>
      <c r="BF67" s="121">
        <f>IF(OR($C67="",$B$2="",$D$2=0),0,IF(BF$3&lt;0,0,N(INDEX('CURVA PREVISION'!$A$1:$KZ$3000,$C67,11+3*MIN(BF$3,$D$2-1)))))</f>
        <v/>
      </c>
      <c r="BG67" s="121">
        <f>IF(OR($C67="",$B$2="",$D$2=0),0,IF(BG$3&lt;0,0,N(INDEX('CURVA PREVISION'!$A$1:$KZ$3000,$C67,11+3*MIN(BG$3,$D$2-1)))))</f>
        <v/>
      </c>
      <c r="BH67" s="121">
        <f>IF(OR($C67="",$B$2="",$D$2=0),0,IF(BH$3&lt;0,0,N(INDEX('CURVA PREVISION'!$A$1:$KZ$3000,$C67,11+3*MIN(BH$3,$D$2-1)))))</f>
        <v/>
      </c>
      <c r="BI67" s="121">
        <f>IF(OR($C67="",$B$2="",$D$2=0),0,IF(BI$3&lt;0,0,N(INDEX('CURVA PREVISION'!$A$1:$KZ$3000,$C67,11+3*MIN(BI$3,$D$2-1)))))</f>
        <v/>
      </c>
      <c r="BJ67" s="121">
        <f>IF(OR($C67="",$B$2="",$D$2=0),0,IF(BJ$3&lt;0,0,N(INDEX('CURVA PREVISION'!$A$1:$KZ$3000,$C67,11+3*MIN(BJ$3,$D$2-1)))))</f>
        <v/>
      </c>
      <c r="BK67" s="121">
        <f>IF(OR($C67="",$B$2="",$D$2=0),0,IF(BK$3&lt;0,0,N(INDEX('CURVA PREVISION'!$A$1:$KZ$3000,$C67,11+3*MIN(BK$3,$D$2-1)))))</f>
        <v/>
      </c>
      <c r="BL67" s="121">
        <f>IF(OR($C67="",$B$2="",$D$2=0),0,IF(BL$3&lt;0,0,N(INDEX('CURVA PREVISION'!$A$1:$KZ$3000,$C67,11+3*MIN(BL$3,$D$2-1)))))</f>
        <v/>
      </c>
      <c r="BM67" s="121">
        <f>IF(OR($C67="",$B$2="",$D$2=0),0,IF(BM$3&lt;0,0,N(INDEX('CURVA PREVISION'!$A$1:$KZ$3000,$C67,11+3*MIN(BM$3,$D$2-1)))))</f>
        <v/>
      </c>
      <c r="BN67" s="121">
        <f>IF(OR($C67="",$B$2="",$D$2=0),0,IF(BN$3&lt;0,0,N(INDEX('CURVA PREVISION'!$A$1:$KZ$3000,$C67,11+3*MIN(BN$3,$D$2-1)))))</f>
        <v/>
      </c>
      <c r="BO67" s="121">
        <f>IF(OR($C67="",$B$2="",$D$2=0),0,IF(BO$3&lt;0,0,N(INDEX('CURVA PREVISION'!$A$1:$KZ$3000,$C67,11+3*MIN(BO$3,$D$2-1)))))</f>
        <v/>
      </c>
      <c r="BP67" s="121">
        <f>IF(OR($C67="",$B$2="",$D$2=0),0,IF(BP$3&lt;0,0,N(INDEX('CURVA PREVISION'!$A$1:$KZ$3000,$C67,11+3*MIN(BP$3,$D$2-1)))))</f>
        <v/>
      </c>
      <c r="BQ67" s="121">
        <f>IF(OR($C67="",$B$2="",$D$2=0),0,IF(BQ$3&lt;0,0,N(INDEX('CURVA PREVISION'!$A$1:$KZ$3000,$C67,11+3*MIN(BQ$3,$D$2-1)))))</f>
        <v/>
      </c>
      <c r="BR67" s="121">
        <f>IF(OR($C67="",$B$2="",$D$2=0),0,IF(BR$3&lt;0,0,N(INDEX('CURVA PREVISION'!$A$1:$KZ$3000,$C67,11+3*MIN(BR$3,$D$2-1)))))</f>
        <v/>
      </c>
      <c r="BS67" s="121">
        <f>IF(OR($C67="",$B$2="",$D$2=0),0,IF(BS$3&lt;0,0,N(INDEX('CURVA PREVISION'!$A$1:$KZ$3000,$C67,11+3*MIN(BS$3,$D$2-1)))))</f>
        <v/>
      </c>
      <c r="BT67" s="121">
        <f>IF(OR($C67="",$B$2="",$D$2=0),0,IF(BT$3&lt;0,0,N(INDEX('CURVA PREVISION'!$A$1:$KZ$3000,$C67,11+3*MIN(BT$3,$D$2-1)))))</f>
        <v/>
      </c>
      <c r="BU67" s="121">
        <f>IF(OR($C67="",$B$2="",$D$2=0),0,IF(BU$3&lt;0,0,N(INDEX('CURVA PREVISION'!$A$1:$KZ$3000,$C67,11+3*MIN(BU$3,$D$2-1)))))</f>
        <v/>
      </c>
      <c r="BV67" s="121">
        <f>IF(OR($C67="",$B$2="",$D$2=0),0,IF(BV$3&lt;0,0,N(INDEX('CURVA PREVISION'!$A$1:$KZ$3000,$C67,11+3*MIN(BV$3,$D$2-1)))))</f>
        <v/>
      </c>
      <c r="BW67" s="121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7">
        <f>C26</f>
        <v/>
      </c>
      <c r="D68" s="121">
        <f>IF(OR($C68="",$B$2="",$D$2=0),0,IF(D$3&lt;0,0,N(INDEX('CURVA PREVISION'!$A$1:$KZ$3000,$C68,11+3*MIN(D$3,$D$2-1)))))</f>
        <v/>
      </c>
      <c r="E68" s="121">
        <f>IF(OR($C68="",$B$2="",$D$2=0),0,IF(E$3&lt;0,0,N(INDEX('CURVA PREVISION'!$A$1:$KZ$3000,$C68,11+3*MIN(E$3,$D$2-1)))))</f>
        <v/>
      </c>
      <c r="F68" s="121">
        <f>IF(OR($C68="",$B$2="",$D$2=0),0,IF(F$3&lt;0,0,N(INDEX('CURVA PREVISION'!$A$1:$KZ$3000,$C68,11+3*MIN(F$3,$D$2-1)))))</f>
        <v/>
      </c>
      <c r="G68" s="121">
        <f>IF(OR($C68="",$B$2="",$D$2=0),0,IF(G$3&lt;0,0,N(INDEX('CURVA PREVISION'!$A$1:$KZ$3000,$C68,11+3*MIN(G$3,$D$2-1)))))</f>
        <v/>
      </c>
      <c r="H68" s="121">
        <f>IF(OR($C68="",$B$2="",$D$2=0),0,IF(H$3&lt;0,0,N(INDEX('CURVA PREVISION'!$A$1:$KZ$3000,$C68,11+3*MIN(H$3,$D$2-1)))))</f>
        <v/>
      </c>
      <c r="I68" s="121">
        <f>IF(OR($C68="",$B$2="",$D$2=0),0,IF(I$3&lt;0,0,N(INDEX('CURVA PREVISION'!$A$1:$KZ$3000,$C68,11+3*MIN(I$3,$D$2-1)))))</f>
        <v/>
      </c>
      <c r="J68" s="121">
        <f>IF(OR($C68="",$B$2="",$D$2=0),0,IF(J$3&lt;0,0,N(INDEX('CURVA PREVISION'!$A$1:$KZ$3000,$C68,11+3*MIN(J$3,$D$2-1)))))</f>
        <v/>
      </c>
      <c r="K68" s="121">
        <f>IF(OR($C68="",$B$2="",$D$2=0),0,IF(K$3&lt;0,0,N(INDEX('CURVA PREVISION'!$A$1:$KZ$3000,$C68,11+3*MIN(K$3,$D$2-1)))))</f>
        <v/>
      </c>
      <c r="L68" s="121">
        <f>IF(OR($C68="",$B$2="",$D$2=0),0,IF(L$3&lt;0,0,N(INDEX('CURVA PREVISION'!$A$1:$KZ$3000,$C68,11+3*MIN(L$3,$D$2-1)))))</f>
        <v/>
      </c>
      <c r="M68" s="121">
        <f>IF(OR($C68="",$B$2="",$D$2=0),0,IF(M$3&lt;0,0,N(INDEX('CURVA PREVISION'!$A$1:$KZ$3000,$C68,11+3*MIN(M$3,$D$2-1)))))</f>
        <v/>
      </c>
      <c r="N68" s="121">
        <f>IF(OR($C68="",$B$2="",$D$2=0),0,IF(N$3&lt;0,0,N(INDEX('CURVA PREVISION'!$A$1:$KZ$3000,$C68,11+3*MIN(N$3,$D$2-1)))))</f>
        <v/>
      </c>
      <c r="O68" s="121">
        <f>IF(OR($C68="",$B$2="",$D$2=0),0,IF(O$3&lt;0,0,N(INDEX('CURVA PREVISION'!$A$1:$KZ$3000,$C68,11+3*MIN(O$3,$D$2-1)))))</f>
        <v/>
      </c>
      <c r="P68" s="121">
        <f>IF(OR($C68="",$B$2="",$D$2=0),0,IF(P$3&lt;0,0,N(INDEX('CURVA PREVISION'!$A$1:$KZ$3000,$C68,11+3*MIN(P$3,$D$2-1)))))</f>
        <v/>
      </c>
      <c r="Q68" s="121">
        <f>IF(OR($C68="",$B$2="",$D$2=0),0,IF(Q$3&lt;0,0,N(INDEX('CURVA PREVISION'!$A$1:$KZ$3000,$C68,11+3*MIN(Q$3,$D$2-1)))))</f>
        <v/>
      </c>
      <c r="R68" s="121">
        <f>IF(OR($C68="",$B$2="",$D$2=0),0,IF(R$3&lt;0,0,N(INDEX('CURVA PREVISION'!$A$1:$KZ$3000,$C68,11+3*MIN(R$3,$D$2-1)))))</f>
        <v/>
      </c>
      <c r="S68" s="121">
        <f>IF(OR($C68="",$B$2="",$D$2=0),0,IF(S$3&lt;0,0,N(INDEX('CURVA PREVISION'!$A$1:$KZ$3000,$C68,11+3*MIN(S$3,$D$2-1)))))</f>
        <v/>
      </c>
      <c r="T68" s="121">
        <f>IF(OR($C68="",$B$2="",$D$2=0),0,IF(T$3&lt;0,0,N(INDEX('CURVA PREVISION'!$A$1:$KZ$3000,$C68,11+3*MIN(T$3,$D$2-1)))))</f>
        <v/>
      </c>
      <c r="U68" s="121">
        <f>IF(OR($C68="",$B$2="",$D$2=0),0,IF(U$3&lt;0,0,N(INDEX('CURVA PREVISION'!$A$1:$KZ$3000,$C68,11+3*MIN(U$3,$D$2-1)))))</f>
        <v/>
      </c>
      <c r="V68" s="121">
        <f>IF(OR($C68="",$B$2="",$D$2=0),0,IF(V$3&lt;0,0,N(INDEX('CURVA PREVISION'!$A$1:$KZ$3000,$C68,11+3*MIN(V$3,$D$2-1)))))</f>
        <v/>
      </c>
      <c r="W68" s="121">
        <f>IF(OR($C68="",$B$2="",$D$2=0),0,IF(W$3&lt;0,0,N(INDEX('CURVA PREVISION'!$A$1:$KZ$3000,$C68,11+3*MIN(W$3,$D$2-1)))))</f>
        <v/>
      </c>
      <c r="X68" s="121">
        <f>IF(OR($C68="",$B$2="",$D$2=0),0,IF(X$3&lt;0,0,N(INDEX('CURVA PREVISION'!$A$1:$KZ$3000,$C68,11+3*MIN(X$3,$D$2-1)))))</f>
        <v/>
      </c>
      <c r="Y68" s="121">
        <f>IF(OR($C68="",$B$2="",$D$2=0),0,IF(Y$3&lt;0,0,N(INDEX('CURVA PREVISION'!$A$1:$KZ$3000,$C68,11+3*MIN(Y$3,$D$2-1)))))</f>
        <v/>
      </c>
      <c r="Z68" s="121">
        <f>IF(OR($C68="",$B$2="",$D$2=0),0,IF(Z$3&lt;0,0,N(INDEX('CURVA PREVISION'!$A$1:$KZ$3000,$C68,11+3*MIN(Z$3,$D$2-1)))))</f>
        <v/>
      </c>
      <c r="AA68" s="121">
        <f>IF(OR($C68="",$B$2="",$D$2=0),0,IF(AA$3&lt;0,0,N(INDEX('CURVA PREVISION'!$A$1:$KZ$3000,$C68,11+3*MIN(AA$3,$D$2-1)))))</f>
        <v/>
      </c>
      <c r="AB68" s="121">
        <f>IF(OR($C68="",$B$2="",$D$2=0),0,IF(AB$3&lt;0,0,N(INDEX('CURVA PREVISION'!$A$1:$KZ$3000,$C68,11+3*MIN(AB$3,$D$2-1)))))</f>
        <v/>
      </c>
      <c r="AC68" s="121">
        <f>IF(OR($C68="",$B$2="",$D$2=0),0,IF(AC$3&lt;0,0,N(INDEX('CURVA PREVISION'!$A$1:$KZ$3000,$C68,11+3*MIN(AC$3,$D$2-1)))))</f>
        <v/>
      </c>
      <c r="AD68" s="121">
        <f>IF(OR($C68="",$B$2="",$D$2=0),0,IF(AD$3&lt;0,0,N(INDEX('CURVA PREVISION'!$A$1:$KZ$3000,$C68,11+3*MIN(AD$3,$D$2-1)))))</f>
        <v/>
      </c>
      <c r="AE68" s="121">
        <f>IF(OR($C68="",$B$2="",$D$2=0),0,IF(AE$3&lt;0,0,N(INDEX('CURVA PREVISION'!$A$1:$KZ$3000,$C68,11+3*MIN(AE$3,$D$2-1)))))</f>
        <v/>
      </c>
      <c r="AF68" s="121">
        <f>IF(OR($C68="",$B$2="",$D$2=0),0,IF(AF$3&lt;0,0,N(INDEX('CURVA PREVISION'!$A$1:$KZ$3000,$C68,11+3*MIN(AF$3,$D$2-1)))))</f>
        <v/>
      </c>
      <c r="AG68" s="121">
        <f>IF(OR($C68="",$B$2="",$D$2=0),0,IF(AG$3&lt;0,0,N(INDEX('CURVA PREVISION'!$A$1:$KZ$3000,$C68,11+3*MIN(AG$3,$D$2-1)))))</f>
        <v/>
      </c>
      <c r="AH68" s="121">
        <f>IF(OR($C68="",$B$2="",$D$2=0),0,IF(AH$3&lt;0,0,N(INDEX('CURVA PREVISION'!$A$1:$KZ$3000,$C68,11+3*MIN(AH$3,$D$2-1)))))</f>
        <v/>
      </c>
      <c r="AI68" s="121">
        <f>IF(OR($C68="",$B$2="",$D$2=0),0,IF(AI$3&lt;0,0,N(INDEX('CURVA PREVISION'!$A$1:$KZ$3000,$C68,11+3*MIN(AI$3,$D$2-1)))))</f>
        <v/>
      </c>
      <c r="AJ68" s="121">
        <f>IF(OR($C68="",$B$2="",$D$2=0),0,IF(AJ$3&lt;0,0,N(INDEX('CURVA PREVISION'!$A$1:$KZ$3000,$C68,11+3*MIN(AJ$3,$D$2-1)))))</f>
        <v/>
      </c>
      <c r="AK68" s="121">
        <f>IF(OR($C68="",$B$2="",$D$2=0),0,IF(AK$3&lt;0,0,N(INDEX('CURVA PREVISION'!$A$1:$KZ$3000,$C68,11+3*MIN(AK$3,$D$2-1)))))</f>
        <v/>
      </c>
      <c r="AL68" s="121">
        <f>IF(OR($C68="",$B$2="",$D$2=0),0,IF(AL$3&lt;0,0,N(INDEX('CURVA PREVISION'!$A$1:$KZ$3000,$C68,11+3*MIN(AL$3,$D$2-1)))))</f>
        <v/>
      </c>
      <c r="AM68" s="121">
        <f>IF(OR($C68="",$B$2="",$D$2=0),0,IF(AM$3&lt;0,0,N(INDEX('CURVA PREVISION'!$A$1:$KZ$3000,$C68,11+3*MIN(AM$3,$D$2-1)))))</f>
        <v/>
      </c>
      <c r="AN68" s="121">
        <f>IF(OR($C68="",$B$2="",$D$2=0),0,IF(AN$3&lt;0,0,N(INDEX('CURVA PREVISION'!$A$1:$KZ$3000,$C68,11+3*MIN(AN$3,$D$2-1)))))</f>
        <v/>
      </c>
      <c r="AO68" s="121">
        <f>IF(OR($C68="",$B$2="",$D$2=0),0,IF(AO$3&lt;0,0,N(INDEX('CURVA PREVISION'!$A$1:$KZ$3000,$C68,11+3*MIN(AO$3,$D$2-1)))))</f>
        <v/>
      </c>
      <c r="AP68" s="121">
        <f>IF(OR($C68="",$B$2="",$D$2=0),0,IF(AP$3&lt;0,0,N(INDEX('CURVA PREVISION'!$A$1:$KZ$3000,$C68,11+3*MIN(AP$3,$D$2-1)))))</f>
        <v/>
      </c>
      <c r="AQ68" s="121">
        <f>IF(OR($C68="",$B$2="",$D$2=0),0,IF(AQ$3&lt;0,0,N(INDEX('CURVA PREVISION'!$A$1:$KZ$3000,$C68,11+3*MIN(AQ$3,$D$2-1)))))</f>
        <v/>
      </c>
      <c r="AR68" s="121">
        <f>IF(OR($C68="",$B$2="",$D$2=0),0,IF(AR$3&lt;0,0,N(INDEX('CURVA PREVISION'!$A$1:$KZ$3000,$C68,11+3*MIN(AR$3,$D$2-1)))))</f>
        <v/>
      </c>
      <c r="AS68" s="121">
        <f>IF(OR($C68="",$B$2="",$D$2=0),0,IF(AS$3&lt;0,0,N(INDEX('CURVA PREVISION'!$A$1:$KZ$3000,$C68,11+3*MIN(AS$3,$D$2-1)))))</f>
        <v/>
      </c>
      <c r="AT68" s="121">
        <f>IF(OR($C68="",$B$2="",$D$2=0),0,IF(AT$3&lt;0,0,N(INDEX('CURVA PREVISION'!$A$1:$KZ$3000,$C68,11+3*MIN(AT$3,$D$2-1)))))</f>
        <v/>
      </c>
      <c r="AU68" s="121">
        <f>IF(OR($C68="",$B$2="",$D$2=0),0,IF(AU$3&lt;0,0,N(INDEX('CURVA PREVISION'!$A$1:$KZ$3000,$C68,11+3*MIN(AU$3,$D$2-1)))))</f>
        <v/>
      </c>
      <c r="AV68" s="121">
        <f>IF(OR($C68="",$B$2="",$D$2=0),0,IF(AV$3&lt;0,0,N(INDEX('CURVA PREVISION'!$A$1:$KZ$3000,$C68,11+3*MIN(AV$3,$D$2-1)))))</f>
        <v/>
      </c>
      <c r="AW68" s="121">
        <f>IF(OR($C68="",$B$2="",$D$2=0),0,IF(AW$3&lt;0,0,N(INDEX('CURVA PREVISION'!$A$1:$KZ$3000,$C68,11+3*MIN(AW$3,$D$2-1)))))</f>
        <v/>
      </c>
      <c r="AX68" s="121">
        <f>IF(OR($C68="",$B$2="",$D$2=0),0,IF(AX$3&lt;0,0,N(INDEX('CURVA PREVISION'!$A$1:$KZ$3000,$C68,11+3*MIN(AX$3,$D$2-1)))))</f>
        <v/>
      </c>
      <c r="AY68" s="121">
        <f>IF(OR($C68="",$B$2="",$D$2=0),0,IF(AY$3&lt;0,0,N(INDEX('CURVA PREVISION'!$A$1:$KZ$3000,$C68,11+3*MIN(AY$3,$D$2-1)))))</f>
        <v/>
      </c>
      <c r="AZ68" s="121">
        <f>IF(OR($C68="",$B$2="",$D$2=0),0,IF(AZ$3&lt;0,0,N(INDEX('CURVA PREVISION'!$A$1:$KZ$3000,$C68,11+3*MIN(AZ$3,$D$2-1)))))</f>
        <v/>
      </c>
      <c r="BA68" s="121">
        <f>IF(OR($C68="",$B$2="",$D$2=0),0,IF(BA$3&lt;0,0,N(INDEX('CURVA PREVISION'!$A$1:$KZ$3000,$C68,11+3*MIN(BA$3,$D$2-1)))))</f>
        <v/>
      </c>
      <c r="BB68" s="121">
        <f>IF(OR($C68="",$B$2="",$D$2=0),0,IF(BB$3&lt;0,0,N(INDEX('CURVA PREVISION'!$A$1:$KZ$3000,$C68,11+3*MIN(BB$3,$D$2-1)))))</f>
        <v/>
      </c>
      <c r="BC68" s="121">
        <f>IF(OR($C68="",$B$2="",$D$2=0),0,IF(BC$3&lt;0,0,N(INDEX('CURVA PREVISION'!$A$1:$KZ$3000,$C68,11+3*MIN(BC$3,$D$2-1)))))</f>
        <v/>
      </c>
      <c r="BD68" s="121">
        <f>IF(OR($C68="",$B$2="",$D$2=0),0,IF(BD$3&lt;0,0,N(INDEX('CURVA PREVISION'!$A$1:$KZ$3000,$C68,11+3*MIN(BD$3,$D$2-1)))))</f>
        <v/>
      </c>
      <c r="BE68" s="121">
        <f>IF(OR($C68="",$B$2="",$D$2=0),0,IF(BE$3&lt;0,0,N(INDEX('CURVA PREVISION'!$A$1:$KZ$3000,$C68,11+3*MIN(BE$3,$D$2-1)))))</f>
        <v/>
      </c>
      <c r="BF68" s="121">
        <f>IF(OR($C68="",$B$2="",$D$2=0),0,IF(BF$3&lt;0,0,N(INDEX('CURVA PREVISION'!$A$1:$KZ$3000,$C68,11+3*MIN(BF$3,$D$2-1)))))</f>
        <v/>
      </c>
      <c r="BG68" s="121">
        <f>IF(OR($C68="",$B$2="",$D$2=0),0,IF(BG$3&lt;0,0,N(INDEX('CURVA PREVISION'!$A$1:$KZ$3000,$C68,11+3*MIN(BG$3,$D$2-1)))))</f>
        <v/>
      </c>
      <c r="BH68" s="121">
        <f>IF(OR($C68="",$B$2="",$D$2=0),0,IF(BH$3&lt;0,0,N(INDEX('CURVA PREVISION'!$A$1:$KZ$3000,$C68,11+3*MIN(BH$3,$D$2-1)))))</f>
        <v/>
      </c>
      <c r="BI68" s="121">
        <f>IF(OR($C68="",$B$2="",$D$2=0),0,IF(BI$3&lt;0,0,N(INDEX('CURVA PREVISION'!$A$1:$KZ$3000,$C68,11+3*MIN(BI$3,$D$2-1)))))</f>
        <v/>
      </c>
      <c r="BJ68" s="121">
        <f>IF(OR($C68="",$B$2="",$D$2=0),0,IF(BJ$3&lt;0,0,N(INDEX('CURVA PREVISION'!$A$1:$KZ$3000,$C68,11+3*MIN(BJ$3,$D$2-1)))))</f>
        <v/>
      </c>
      <c r="BK68" s="121">
        <f>IF(OR($C68="",$B$2="",$D$2=0),0,IF(BK$3&lt;0,0,N(INDEX('CURVA PREVISION'!$A$1:$KZ$3000,$C68,11+3*MIN(BK$3,$D$2-1)))))</f>
        <v/>
      </c>
      <c r="BL68" s="121">
        <f>IF(OR($C68="",$B$2="",$D$2=0),0,IF(BL$3&lt;0,0,N(INDEX('CURVA PREVISION'!$A$1:$KZ$3000,$C68,11+3*MIN(BL$3,$D$2-1)))))</f>
        <v/>
      </c>
      <c r="BM68" s="121">
        <f>IF(OR($C68="",$B$2="",$D$2=0),0,IF(BM$3&lt;0,0,N(INDEX('CURVA PREVISION'!$A$1:$KZ$3000,$C68,11+3*MIN(BM$3,$D$2-1)))))</f>
        <v/>
      </c>
      <c r="BN68" s="121">
        <f>IF(OR($C68="",$B$2="",$D$2=0),0,IF(BN$3&lt;0,0,N(INDEX('CURVA PREVISION'!$A$1:$KZ$3000,$C68,11+3*MIN(BN$3,$D$2-1)))))</f>
        <v/>
      </c>
      <c r="BO68" s="121">
        <f>IF(OR($C68="",$B$2="",$D$2=0),0,IF(BO$3&lt;0,0,N(INDEX('CURVA PREVISION'!$A$1:$KZ$3000,$C68,11+3*MIN(BO$3,$D$2-1)))))</f>
        <v/>
      </c>
      <c r="BP68" s="121">
        <f>IF(OR($C68="",$B$2="",$D$2=0),0,IF(BP$3&lt;0,0,N(INDEX('CURVA PREVISION'!$A$1:$KZ$3000,$C68,11+3*MIN(BP$3,$D$2-1)))))</f>
        <v/>
      </c>
      <c r="BQ68" s="121">
        <f>IF(OR($C68="",$B$2="",$D$2=0),0,IF(BQ$3&lt;0,0,N(INDEX('CURVA PREVISION'!$A$1:$KZ$3000,$C68,11+3*MIN(BQ$3,$D$2-1)))))</f>
        <v/>
      </c>
      <c r="BR68" s="121">
        <f>IF(OR($C68="",$B$2="",$D$2=0),0,IF(BR$3&lt;0,0,N(INDEX('CURVA PREVISION'!$A$1:$KZ$3000,$C68,11+3*MIN(BR$3,$D$2-1)))))</f>
        <v/>
      </c>
      <c r="BS68" s="121">
        <f>IF(OR($C68="",$B$2="",$D$2=0),0,IF(BS$3&lt;0,0,N(INDEX('CURVA PREVISION'!$A$1:$KZ$3000,$C68,11+3*MIN(BS$3,$D$2-1)))))</f>
        <v/>
      </c>
      <c r="BT68" s="121">
        <f>IF(OR($C68="",$B$2="",$D$2=0),0,IF(BT$3&lt;0,0,N(INDEX('CURVA PREVISION'!$A$1:$KZ$3000,$C68,11+3*MIN(BT$3,$D$2-1)))))</f>
        <v/>
      </c>
      <c r="BU68" s="121">
        <f>IF(OR($C68="",$B$2="",$D$2=0),0,IF(BU$3&lt;0,0,N(INDEX('CURVA PREVISION'!$A$1:$KZ$3000,$C68,11+3*MIN(BU$3,$D$2-1)))))</f>
        <v/>
      </c>
      <c r="BV68" s="121">
        <f>IF(OR($C68="",$B$2="",$D$2=0),0,IF(BV$3&lt;0,0,N(INDEX('CURVA PREVISION'!$A$1:$KZ$3000,$C68,11+3*MIN(BV$3,$D$2-1)))))</f>
        <v/>
      </c>
      <c r="BW68" s="121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7">
        <f>C27</f>
        <v/>
      </c>
      <c r="D69" s="121">
        <f>IF(OR($C69="",$B$2="",$D$2=0),0,IF(D$3&lt;0,0,N(INDEX('CURVA PREVISION'!$A$1:$KZ$3000,$C69,11+3*MIN(D$3,$D$2-1)))))</f>
        <v/>
      </c>
      <c r="E69" s="121">
        <f>IF(OR($C69="",$B$2="",$D$2=0),0,IF(E$3&lt;0,0,N(INDEX('CURVA PREVISION'!$A$1:$KZ$3000,$C69,11+3*MIN(E$3,$D$2-1)))))</f>
        <v/>
      </c>
      <c r="F69" s="121">
        <f>IF(OR($C69="",$B$2="",$D$2=0),0,IF(F$3&lt;0,0,N(INDEX('CURVA PREVISION'!$A$1:$KZ$3000,$C69,11+3*MIN(F$3,$D$2-1)))))</f>
        <v/>
      </c>
      <c r="G69" s="121">
        <f>IF(OR($C69="",$B$2="",$D$2=0),0,IF(G$3&lt;0,0,N(INDEX('CURVA PREVISION'!$A$1:$KZ$3000,$C69,11+3*MIN(G$3,$D$2-1)))))</f>
        <v/>
      </c>
      <c r="H69" s="121">
        <f>IF(OR($C69="",$B$2="",$D$2=0),0,IF(H$3&lt;0,0,N(INDEX('CURVA PREVISION'!$A$1:$KZ$3000,$C69,11+3*MIN(H$3,$D$2-1)))))</f>
        <v/>
      </c>
      <c r="I69" s="121">
        <f>IF(OR($C69="",$B$2="",$D$2=0),0,IF(I$3&lt;0,0,N(INDEX('CURVA PREVISION'!$A$1:$KZ$3000,$C69,11+3*MIN(I$3,$D$2-1)))))</f>
        <v/>
      </c>
      <c r="J69" s="121">
        <f>IF(OR($C69="",$B$2="",$D$2=0),0,IF(J$3&lt;0,0,N(INDEX('CURVA PREVISION'!$A$1:$KZ$3000,$C69,11+3*MIN(J$3,$D$2-1)))))</f>
        <v/>
      </c>
      <c r="K69" s="121">
        <f>IF(OR($C69="",$B$2="",$D$2=0),0,IF(K$3&lt;0,0,N(INDEX('CURVA PREVISION'!$A$1:$KZ$3000,$C69,11+3*MIN(K$3,$D$2-1)))))</f>
        <v/>
      </c>
      <c r="L69" s="121">
        <f>IF(OR($C69="",$B$2="",$D$2=0),0,IF(L$3&lt;0,0,N(INDEX('CURVA PREVISION'!$A$1:$KZ$3000,$C69,11+3*MIN(L$3,$D$2-1)))))</f>
        <v/>
      </c>
      <c r="M69" s="121">
        <f>IF(OR($C69="",$B$2="",$D$2=0),0,IF(M$3&lt;0,0,N(INDEX('CURVA PREVISION'!$A$1:$KZ$3000,$C69,11+3*MIN(M$3,$D$2-1)))))</f>
        <v/>
      </c>
      <c r="N69" s="121">
        <f>IF(OR($C69="",$B$2="",$D$2=0),0,IF(N$3&lt;0,0,N(INDEX('CURVA PREVISION'!$A$1:$KZ$3000,$C69,11+3*MIN(N$3,$D$2-1)))))</f>
        <v/>
      </c>
      <c r="O69" s="121">
        <f>IF(OR($C69="",$B$2="",$D$2=0),0,IF(O$3&lt;0,0,N(INDEX('CURVA PREVISION'!$A$1:$KZ$3000,$C69,11+3*MIN(O$3,$D$2-1)))))</f>
        <v/>
      </c>
      <c r="P69" s="121">
        <f>IF(OR($C69="",$B$2="",$D$2=0),0,IF(P$3&lt;0,0,N(INDEX('CURVA PREVISION'!$A$1:$KZ$3000,$C69,11+3*MIN(P$3,$D$2-1)))))</f>
        <v/>
      </c>
      <c r="Q69" s="121">
        <f>IF(OR($C69="",$B$2="",$D$2=0),0,IF(Q$3&lt;0,0,N(INDEX('CURVA PREVISION'!$A$1:$KZ$3000,$C69,11+3*MIN(Q$3,$D$2-1)))))</f>
        <v/>
      </c>
      <c r="R69" s="121">
        <f>IF(OR($C69="",$B$2="",$D$2=0),0,IF(R$3&lt;0,0,N(INDEX('CURVA PREVISION'!$A$1:$KZ$3000,$C69,11+3*MIN(R$3,$D$2-1)))))</f>
        <v/>
      </c>
      <c r="S69" s="121">
        <f>IF(OR($C69="",$B$2="",$D$2=0),0,IF(S$3&lt;0,0,N(INDEX('CURVA PREVISION'!$A$1:$KZ$3000,$C69,11+3*MIN(S$3,$D$2-1)))))</f>
        <v/>
      </c>
      <c r="T69" s="121">
        <f>IF(OR($C69="",$B$2="",$D$2=0),0,IF(T$3&lt;0,0,N(INDEX('CURVA PREVISION'!$A$1:$KZ$3000,$C69,11+3*MIN(T$3,$D$2-1)))))</f>
        <v/>
      </c>
      <c r="U69" s="121">
        <f>IF(OR($C69="",$B$2="",$D$2=0),0,IF(U$3&lt;0,0,N(INDEX('CURVA PREVISION'!$A$1:$KZ$3000,$C69,11+3*MIN(U$3,$D$2-1)))))</f>
        <v/>
      </c>
      <c r="V69" s="121">
        <f>IF(OR($C69="",$B$2="",$D$2=0),0,IF(V$3&lt;0,0,N(INDEX('CURVA PREVISION'!$A$1:$KZ$3000,$C69,11+3*MIN(V$3,$D$2-1)))))</f>
        <v/>
      </c>
      <c r="W69" s="121">
        <f>IF(OR($C69="",$B$2="",$D$2=0),0,IF(W$3&lt;0,0,N(INDEX('CURVA PREVISION'!$A$1:$KZ$3000,$C69,11+3*MIN(W$3,$D$2-1)))))</f>
        <v/>
      </c>
      <c r="X69" s="121">
        <f>IF(OR($C69="",$B$2="",$D$2=0),0,IF(X$3&lt;0,0,N(INDEX('CURVA PREVISION'!$A$1:$KZ$3000,$C69,11+3*MIN(X$3,$D$2-1)))))</f>
        <v/>
      </c>
      <c r="Y69" s="121">
        <f>IF(OR($C69="",$B$2="",$D$2=0),0,IF(Y$3&lt;0,0,N(INDEX('CURVA PREVISION'!$A$1:$KZ$3000,$C69,11+3*MIN(Y$3,$D$2-1)))))</f>
        <v/>
      </c>
      <c r="Z69" s="121">
        <f>IF(OR($C69="",$B$2="",$D$2=0),0,IF(Z$3&lt;0,0,N(INDEX('CURVA PREVISION'!$A$1:$KZ$3000,$C69,11+3*MIN(Z$3,$D$2-1)))))</f>
        <v/>
      </c>
      <c r="AA69" s="121">
        <f>IF(OR($C69="",$B$2="",$D$2=0),0,IF(AA$3&lt;0,0,N(INDEX('CURVA PREVISION'!$A$1:$KZ$3000,$C69,11+3*MIN(AA$3,$D$2-1)))))</f>
        <v/>
      </c>
      <c r="AB69" s="121">
        <f>IF(OR($C69="",$B$2="",$D$2=0),0,IF(AB$3&lt;0,0,N(INDEX('CURVA PREVISION'!$A$1:$KZ$3000,$C69,11+3*MIN(AB$3,$D$2-1)))))</f>
        <v/>
      </c>
      <c r="AC69" s="121">
        <f>IF(OR($C69="",$B$2="",$D$2=0),0,IF(AC$3&lt;0,0,N(INDEX('CURVA PREVISION'!$A$1:$KZ$3000,$C69,11+3*MIN(AC$3,$D$2-1)))))</f>
        <v/>
      </c>
      <c r="AD69" s="121">
        <f>IF(OR($C69="",$B$2="",$D$2=0),0,IF(AD$3&lt;0,0,N(INDEX('CURVA PREVISION'!$A$1:$KZ$3000,$C69,11+3*MIN(AD$3,$D$2-1)))))</f>
        <v/>
      </c>
      <c r="AE69" s="121">
        <f>IF(OR($C69="",$B$2="",$D$2=0),0,IF(AE$3&lt;0,0,N(INDEX('CURVA PREVISION'!$A$1:$KZ$3000,$C69,11+3*MIN(AE$3,$D$2-1)))))</f>
        <v/>
      </c>
      <c r="AF69" s="121">
        <f>IF(OR($C69="",$B$2="",$D$2=0),0,IF(AF$3&lt;0,0,N(INDEX('CURVA PREVISION'!$A$1:$KZ$3000,$C69,11+3*MIN(AF$3,$D$2-1)))))</f>
        <v/>
      </c>
      <c r="AG69" s="121">
        <f>IF(OR($C69="",$B$2="",$D$2=0),0,IF(AG$3&lt;0,0,N(INDEX('CURVA PREVISION'!$A$1:$KZ$3000,$C69,11+3*MIN(AG$3,$D$2-1)))))</f>
        <v/>
      </c>
      <c r="AH69" s="121">
        <f>IF(OR($C69="",$B$2="",$D$2=0),0,IF(AH$3&lt;0,0,N(INDEX('CURVA PREVISION'!$A$1:$KZ$3000,$C69,11+3*MIN(AH$3,$D$2-1)))))</f>
        <v/>
      </c>
      <c r="AI69" s="121">
        <f>IF(OR($C69="",$B$2="",$D$2=0),0,IF(AI$3&lt;0,0,N(INDEX('CURVA PREVISION'!$A$1:$KZ$3000,$C69,11+3*MIN(AI$3,$D$2-1)))))</f>
        <v/>
      </c>
      <c r="AJ69" s="121">
        <f>IF(OR($C69="",$B$2="",$D$2=0),0,IF(AJ$3&lt;0,0,N(INDEX('CURVA PREVISION'!$A$1:$KZ$3000,$C69,11+3*MIN(AJ$3,$D$2-1)))))</f>
        <v/>
      </c>
      <c r="AK69" s="121">
        <f>IF(OR($C69="",$B$2="",$D$2=0),0,IF(AK$3&lt;0,0,N(INDEX('CURVA PREVISION'!$A$1:$KZ$3000,$C69,11+3*MIN(AK$3,$D$2-1)))))</f>
        <v/>
      </c>
      <c r="AL69" s="121">
        <f>IF(OR($C69="",$B$2="",$D$2=0),0,IF(AL$3&lt;0,0,N(INDEX('CURVA PREVISION'!$A$1:$KZ$3000,$C69,11+3*MIN(AL$3,$D$2-1)))))</f>
        <v/>
      </c>
      <c r="AM69" s="121">
        <f>IF(OR($C69="",$B$2="",$D$2=0),0,IF(AM$3&lt;0,0,N(INDEX('CURVA PREVISION'!$A$1:$KZ$3000,$C69,11+3*MIN(AM$3,$D$2-1)))))</f>
        <v/>
      </c>
      <c r="AN69" s="121">
        <f>IF(OR($C69="",$B$2="",$D$2=0),0,IF(AN$3&lt;0,0,N(INDEX('CURVA PREVISION'!$A$1:$KZ$3000,$C69,11+3*MIN(AN$3,$D$2-1)))))</f>
        <v/>
      </c>
      <c r="AO69" s="121">
        <f>IF(OR($C69="",$B$2="",$D$2=0),0,IF(AO$3&lt;0,0,N(INDEX('CURVA PREVISION'!$A$1:$KZ$3000,$C69,11+3*MIN(AO$3,$D$2-1)))))</f>
        <v/>
      </c>
      <c r="AP69" s="121">
        <f>IF(OR($C69="",$B$2="",$D$2=0),0,IF(AP$3&lt;0,0,N(INDEX('CURVA PREVISION'!$A$1:$KZ$3000,$C69,11+3*MIN(AP$3,$D$2-1)))))</f>
        <v/>
      </c>
      <c r="AQ69" s="121">
        <f>IF(OR($C69="",$B$2="",$D$2=0),0,IF(AQ$3&lt;0,0,N(INDEX('CURVA PREVISION'!$A$1:$KZ$3000,$C69,11+3*MIN(AQ$3,$D$2-1)))))</f>
        <v/>
      </c>
      <c r="AR69" s="121">
        <f>IF(OR($C69="",$B$2="",$D$2=0),0,IF(AR$3&lt;0,0,N(INDEX('CURVA PREVISION'!$A$1:$KZ$3000,$C69,11+3*MIN(AR$3,$D$2-1)))))</f>
        <v/>
      </c>
      <c r="AS69" s="121">
        <f>IF(OR($C69="",$B$2="",$D$2=0),0,IF(AS$3&lt;0,0,N(INDEX('CURVA PREVISION'!$A$1:$KZ$3000,$C69,11+3*MIN(AS$3,$D$2-1)))))</f>
        <v/>
      </c>
      <c r="AT69" s="121">
        <f>IF(OR($C69="",$B$2="",$D$2=0),0,IF(AT$3&lt;0,0,N(INDEX('CURVA PREVISION'!$A$1:$KZ$3000,$C69,11+3*MIN(AT$3,$D$2-1)))))</f>
        <v/>
      </c>
      <c r="AU69" s="121">
        <f>IF(OR($C69="",$B$2="",$D$2=0),0,IF(AU$3&lt;0,0,N(INDEX('CURVA PREVISION'!$A$1:$KZ$3000,$C69,11+3*MIN(AU$3,$D$2-1)))))</f>
        <v/>
      </c>
      <c r="AV69" s="121">
        <f>IF(OR($C69="",$B$2="",$D$2=0),0,IF(AV$3&lt;0,0,N(INDEX('CURVA PREVISION'!$A$1:$KZ$3000,$C69,11+3*MIN(AV$3,$D$2-1)))))</f>
        <v/>
      </c>
      <c r="AW69" s="121">
        <f>IF(OR($C69="",$B$2="",$D$2=0),0,IF(AW$3&lt;0,0,N(INDEX('CURVA PREVISION'!$A$1:$KZ$3000,$C69,11+3*MIN(AW$3,$D$2-1)))))</f>
        <v/>
      </c>
      <c r="AX69" s="121">
        <f>IF(OR($C69="",$B$2="",$D$2=0),0,IF(AX$3&lt;0,0,N(INDEX('CURVA PREVISION'!$A$1:$KZ$3000,$C69,11+3*MIN(AX$3,$D$2-1)))))</f>
        <v/>
      </c>
      <c r="AY69" s="121">
        <f>IF(OR($C69="",$B$2="",$D$2=0),0,IF(AY$3&lt;0,0,N(INDEX('CURVA PREVISION'!$A$1:$KZ$3000,$C69,11+3*MIN(AY$3,$D$2-1)))))</f>
        <v/>
      </c>
      <c r="AZ69" s="121">
        <f>IF(OR($C69="",$B$2="",$D$2=0),0,IF(AZ$3&lt;0,0,N(INDEX('CURVA PREVISION'!$A$1:$KZ$3000,$C69,11+3*MIN(AZ$3,$D$2-1)))))</f>
        <v/>
      </c>
      <c r="BA69" s="121">
        <f>IF(OR($C69="",$B$2="",$D$2=0),0,IF(BA$3&lt;0,0,N(INDEX('CURVA PREVISION'!$A$1:$KZ$3000,$C69,11+3*MIN(BA$3,$D$2-1)))))</f>
        <v/>
      </c>
      <c r="BB69" s="121">
        <f>IF(OR($C69="",$B$2="",$D$2=0),0,IF(BB$3&lt;0,0,N(INDEX('CURVA PREVISION'!$A$1:$KZ$3000,$C69,11+3*MIN(BB$3,$D$2-1)))))</f>
        <v/>
      </c>
      <c r="BC69" s="121">
        <f>IF(OR($C69="",$B$2="",$D$2=0),0,IF(BC$3&lt;0,0,N(INDEX('CURVA PREVISION'!$A$1:$KZ$3000,$C69,11+3*MIN(BC$3,$D$2-1)))))</f>
        <v/>
      </c>
      <c r="BD69" s="121">
        <f>IF(OR($C69="",$B$2="",$D$2=0),0,IF(BD$3&lt;0,0,N(INDEX('CURVA PREVISION'!$A$1:$KZ$3000,$C69,11+3*MIN(BD$3,$D$2-1)))))</f>
        <v/>
      </c>
      <c r="BE69" s="121">
        <f>IF(OR($C69="",$B$2="",$D$2=0),0,IF(BE$3&lt;0,0,N(INDEX('CURVA PREVISION'!$A$1:$KZ$3000,$C69,11+3*MIN(BE$3,$D$2-1)))))</f>
        <v/>
      </c>
      <c r="BF69" s="121">
        <f>IF(OR($C69="",$B$2="",$D$2=0),0,IF(BF$3&lt;0,0,N(INDEX('CURVA PREVISION'!$A$1:$KZ$3000,$C69,11+3*MIN(BF$3,$D$2-1)))))</f>
        <v/>
      </c>
      <c r="BG69" s="121">
        <f>IF(OR($C69="",$B$2="",$D$2=0),0,IF(BG$3&lt;0,0,N(INDEX('CURVA PREVISION'!$A$1:$KZ$3000,$C69,11+3*MIN(BG$3,$D$2-1)))))</f>
        <v/>
      </c>
      <c r="BH69" s="121">
        <f>IF(OR($C69="",$B$2="",$D$2=0),0,IF(BH$3&lt;0,0,N(INDEX('CURVA PREVISION'!$A$1:$KZ$3000,$C69,11+3*MIN(BH$3,$D$2-1)))))</f>
        <v/>
      </c>
      <c r="BI69" s="121">
        <f>IF(OR($C69="",$B$2="",$D$2=0),0,IF(BI$3&lt;0,0,N(INDEX('CURVA PREVISION'!$A$1:$KZ$3000,$C69,11+3*MIN(BI$3,$D$2-1)))))</f>
        <v/>
      </c>
      <c r="BJ69" s="121">
        <f>IF(OR($C69="",$B$2="",$D$2=0),0,IF(BJ$3&lt;0,0,N(INDEX('CURVA PREVISION'!$A$1:$KZ$3000,$C69,11+3*MIN(BJ$3,$D$2-1)))))</f>
        <v/>
      </c>
      <c r="BK69" s="121">
        <f>IF(OR($C69="",$B$2="",$D$2=0),0,IF(BK$3&lt;0,0,N(INDEX('CURVA PREVISION'!$A$1:$KZ$3000,$C69,11+3*MIN(BK$3,$D$2-1)))))</f>
        <v/>
      </c>
      <c r="BL69" s="121">
        <f>IF(OR($C69="",$B$2="",$D$2=0),0,IF(BL$3&lt;0,0,N(INDEX('CURVA PREVISION'!$A$1:$KZ$3000,$C69,11+3*MIN(BL$3,$D$2-1)))))</f>
        <v/>
      </c>
      <c r="BM69" s="121">
        <f>IF(OR($C69="",$B$2="",$D$2=0),0,IF(BM$3&lt;0,0,N(INDEX('CURVA PREVISION'!$A$1:$KZ$3000,$C69,11+3*MIN(BM$3,$D$2-1)))))</f>
        <v/>
      </c>
      <c r="BN69" s="121">
        <f>IF(OR($C69="",$B$2="",$D$2=0),0,IF(BN$3&lt;0,0,N(INDEX('CURVA PREVISION'!$A$1:$KZ$3000,$C69,11+3*MIN(BN$3,$D$2-1)))))</f>
        <v/>
      </c>
      <c r="BO69" s="121">
        <f>IF(OR($C69="",$B$2="",$D$2=0),0,IF(BO$3&lt;0,0,N(INDEX('CURVA PREVISION'!$A$1:$KZ$3000,$C69,11+3*MIN(BO$3,$D$2-1)))))</f>
        <v/>
      </c>
      <c r="BP69" s="121">
        <f>IF(OR($C69="",$B$2="",$D$2=0),0,IF(BP$3&lt;0,0,N(INDEX('CURVA PREVISION'!$A$1:$KZ$3000,$C69,11+3*MIN(BP$3,$D$2-1)))))</f>
        <v/>
      </c>
      <c r="BQ69" s="121">
        <f>IF(OR($C69="",$B$2="",$D$2=0),0,IF(BQ$3&lt;0,0,N(INDEX('CURVA PREVISION'!$A$1:$KZ$3000,$C69,11+3*MIN(BQ$3,$D$2-1)))))</f>
        <v/>
      </c>
      <c r="BR69" s="121">
        <f>IF(OR($C69="",$B$2="",$D$2=0),0,IF(BR$3&lt;0,0,N(INDEX('CURVA PREVISION'!$A$1:$KZ$3000,$C69,11+3*MIN(BR$3,$D$2-1)))))</f>
        <v/>
      </c>
      <c r="BS69" s="121">
        <f>IF(OR($C69="",$B$2="",$D$2=0),0,IF(BS$3&lt;0,0,N(INDEX('CURVA PREVISION'!$A$1:$KZ$3000,$C69,11+3*MIN(BS$3,$D$2-1)))))</f>
        <v/>
      </c>
      <c r="BT69" s="121">
        <f>IF(OR($C69="",$B$2="",$D$2=0),0,IF(BT$3&lt;0,0,N(INDEX('CURVA PREVISION'!$A$1:$KZ$3000,$C69,11+3*MIN(BT$3,$D$2-1)))))</f>
        <v/>
      </c>
      <c r="BU69" s="121">
        <f>IF(OR($C69="",$B$2="",$D$2=0),0,IF(BU$3&lt;0,0,N(INDEX('CURVA PREVISION'!$A$1:$KZ$3000,$C69,11+3*MIN(BU$3,$D$2-1)))))</f>
        <v/>
      </c>
      <c r="BV69" s="121">
        <f>IF(OR($C69="",$B$2="",$D$2=0),0,IF(BV$3&lt;0,0,N(INDEX('CURVA PREVISION'!$A$1:$KZ$3000,$C69,11+3*MIN(BV$3,$D$2-1)))))</f>
        <v/>
      </c>
      <c r="BW69" s="121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7">
        <f>C28</f>
        <v/>
      </c>
      <c r="D70" s="121">
        <f>IF(OR($C70="",$B$2="",$D$2=0),0,IF(D$3&lt;0,0,N(INDEX('CURVA PREVISION'!$A$1:$KZ$3000,$C70,11+3*MIN(D$3,$D$2-1)))))</f>
        <v/>
      </c>
      <c r="E70" s="121">
        <f>IF(OR($C70="",$B$2="",$D$2=0),0,IF(E$3&lt;0,0,N(INDEX('CURVA PREVISION'!$A$1:$KZ$3000,$C70,11+3*MIN(E$3,$D$2-1)))))</f>
        <v/>
      </c>
      <c r="F70" s="121">
        <f>IF(OR($C70="",$B$2="",$D$2=0),0,IF(F$3&lt;0,0,N(INDEX('CURVA PREVISION'!$A$1:$KZ$3000,$C70,11+3*MIN(F$3,$D$2-1)))))</f>
        <v/>
      </c>
      <c r="G70" s="121">
        <f>IF(OR($C70="",$B$2="",$D$2=0),0,IF(G$3&lt;0,0,N(INDEX('CURVA PREVISION'!$A$1:$KZ$3000,$C70,11+3*MIN(G$3,$D$2-1)))))</f>
        <v/>
      </c>
      <c r="H70" s="121">
        <f>IF(OR($C70="",$B$2="",$D$2=0),0,IF(H$3&lt;0,0,N(INDEX('CURVA PREVISION'!$A$1:$KZ$3000,$C70,11+3*MIN(H$3,$D$2-1)))))</f>
        <v/>
      </c>
      <c r="I70" s="121">
        <f>IF(OR($C70="",$B$2="",$D$2=0),0,IF(I$3&lt;0,0,N(INDEX('CURVA PREVISION'!$A$1:$KZ$3000,$C70,11+3*MIN(I$3,$D$2-1)))))</f>
        <v/>
      </c>
      <c r="J70" s="121">
        <f>IF(OR($C70="",$B$2="",$D$2=0),0,IF(J$3&lt;0,0,N(INDEX('CURVA PREVISION'!$A$1:$KZ$3000,$C70,11+3*MIN(J$3,$D$2-1)))))</f>
        <v/>
      </c>
      <c r="K70" s="121">
        <f>IF(OR($C70="",$B$2="",$D$2=0),0,IF(K$3&lt;0,0,N(INDEX('CURVA PREVISION'!$A$1:$KZ$3000,$C70,11+3*MIN(K$3,$D$2-1)))))</f>
        <v/>
      </c>
      <c r="L70" s="121">
        <f>IF(OR($C70="",$B$2="",$D$2=0),0,IF(L$3&lt;0,0,N(INDEX('CURVA PREVISION'!$A$1:$KZ$3000,$C70,11+3*MIN(L$3,$D$2-1)))))</f>
        <v/>
      </c>
      <c r="M70" s="121">
        <f>IF(OR($C70="",$B$2="",$D$2=0),0,IF(M$3&lt;0,0,N(INDEX('CURVA PREVISION'!$A$1:$KZ$3000,$C70,11+3*MIN(M$3,$D$2-1)))))</f>
        <v/>
      </c>
      <c r="N70" s="121">
        <f>IF(OR($C70="",$B$2="",$D$2=0),0,IF(N$3&lt;0,0,N(INDEX('CURVA PREVISION'!$A$1:$KZ$3000,$C70,11+3*MIN(N$3,$D$2-1)))))</f>
        <v/>
      </c>
      <c r="O70" s="121">
        <f>IF(OR($C70="",$B$2="",$D$2=0),0,IF(O$3&lt;0,0,N(INDEX('CURVA PREVISION'!$A$1:$KZ$3000,$C70,11+3*MIN(O$3,$D$2-1)))))</f>
        <v/>
      </c>
      <c r="P70" s="121">
        <f>IF(OR($C70="",$B$2="",$D$2=0),0,IF(P$3&lt;0,0,N(INDEX('CURVA PREVISION'!$A$1:$KZ$3000,$C70,11+3*MIN(P$3,$D$2-1)))))</f>
        <v/>
      </c>
      <c r="Q70" s="121">
        <f>IF(OR($C70="",$B$2="",$D$2=0),0,IF(Q$3&lt;0,0,N(INDEX('CURVA PREVISION'!$A$1:$KZ$3000,$C70,11+3*MIN(Q$3,$D$2-1)))))</f>
        <v/>
      </c>
      <c r="R70" s="121">
        <f>IF(OR($C70="",$B$2="",$D$2=0),0,IF(R$3&lt;0,0,N(INDEX('CURVA PREVISION'!$A$1:$KZ$3000,$C70,11+3*MIN(R$3,$D$2-1)))))</f>
        <v/>
      </c>
      <c r="S70" s="121">
        <f>IF(OR($C70="",$B$2="",$D$2=0),0,IF(S$3&lt;0,0,N(INDEX('CURVA PREVISION'!$A$1:$KZ$3000,$C70,11+3*MIN(S$3,$D$2-1)))))</f>
        <v/>
      </c>
      <c r="T70" s="121">
        <f>IF(OR($C70="",$B$2="",$D$2=0),0,IF(T$3&lt;0,0,N(INDEX('CURVA PREVISION'!$A$1:$KZ$3000,$C70,11+3*MIN(T$3,$D$2-1)))))</f>
        <v/>
      </c>
      <c r="U70" s="121">
        <f>IF(OR($C70="",$B$2="",$D$2=0),0,IF(U$3&lt;0,0,N(INDEX('CURVA PREVISION'!$A$1:$KZ$3000,$C70,11+3*MIN(U$3,$D$2-1)))))</f>
        <v/>
      </c>
      <c r="V70" s="121">
        <f>IF(OR($C70="",$B$2="",$D$2=0),0,IF(V$3&lt;0,0,N(INDEX('CURVA PREVISION'!$A$1:$KZ$3000,$C70,11+3*MIN(V$3,$D$2-1)))))</f>
        <v/>
      </c>
      <c r="W70" s="121">
        <f>IF(OR($C70="",$B$2="",$D$2=0),0,IF(W$3&lt;0,0,N(INDEX('CURVA PREVISION'!$A$1:$KZ$3000,$C70,11+3*MIN(W$3,$D$2-1)))))</f>
        <v/>
      </c>
      <c r="X70" s="121">
        <f>IF(OR($C70="",$B$2="",$D$2=0),0,IF(X$3&lt;0,0,N(INDEX('CURVA PREVISION'!$A$1:$KZ$3000,$C70,11+3*MIN(X$3,$D$2-1)))))</f>
        <v/>
      </c>
      <c r="Y70" s="121">
        <f>IF(OR($C70="",$B$2="",$D$2=0),0,IF(Y$3&lt;0,0,N(INDEX('CURVA PREVISION'!$A$1:$KZ$3000,$C70,11+3*MIN(Y$3,$D$2-1)))))</f>
        <v/>
      </c>
      <c r="Z70" s="121">
        <f>IF(OR($C70="",$B$2="",$D$2=0),0,IF(Z$3&lt;0,0,N(INDEX('CURVA PREVISION'!$A$1:$KZ$3000,$C70,11+3*MIN(Z$3,$D$2-1)))))</f>
        <v/>
      </c>
      <c r="AA70" s="121">
        <f>IF(OR($C70="",$B$2="",$D$2=0),0,IF(AA$3&lt;0,0,N(INDEX('CURVA PREVISION'!$A$1:$KZ$3000,$C70,11+3*MIN(AA$3,$D$2-1)))))</f>
        <v/>
      </c>
      <c r="AB70" s="121">
        <f>IF(OR($C70="",$B$2="",$D$2=0),0,IF(AB$3&lt;0,0,N(INDEX('CURVA PREVISION'!$A$1:$KZ$3000,$C70,11+3*MIN(AB$3,$D$2-1)))))</f>
        <v/>
      </c>
      <c r="AC70" s="121">
        <f>IF(OR($C70="",$B$2="",$D$2=0),0,IF(AC$3&lt;0,0,N(INDEX('CURVA PREVISION'!$A$1:$KZ$3000,$C70,11+3*MIN(AC$3,$D$2-1)))))</f>
        <v/>
      </c>
      <c r="AD70" s="121">
        <f>IF(OR($C70="",$B$2="",$D$2=0),0,IF(AD$3&lt;0,0,N(INDEX('CURVA PREVISION'!$A$1:$KZ$3000,$C70,11+3*MIN(AD$3,$D$2-1)))))</f>
        <v/>
      </c>
      <c r="AE70" s="121">
        <f>IF(OR($C70="",$B$2="",$D$2=0),0,IF(AE$3&lt;0,0,N(INDEX('CURVA PREVISION'!$A$1:$KZ$3000,$C70,11+3*MIN(AE$3,$D$2-1)))))</f>
        <v/>
      </c>
      <c r="AF70" s="121">
        <f>IF(OR($C70="",$B$2="",$D$2=0),0,IF(AF$3&lt;0,0,N(INDEX('CURVA PREVISION'!$A$1:$KZ$3000,$C70,11+3*MIN(AF$3,$D$2-1)))))</f>
        <v/>
      </c>
      <c r="AG70" s="121">
        <f>IF(OR($C70="",$B$2="",$D$2=0),0,IF(AG$3&lt;0,0,N(INDEX('CURVA PREVISION'!$A$1:$KZ$3000,$C70,11+3*MIN(AG$3,$D$2-1)))))</f>
        <v/>
      </c>
      <c r="AH70" s="121">
        <f>IF(OR($C70="",$B$2="",$D$2=0),0,IF(AH$3&lt;0,0,N(INDEX('CURVA PREVISION'!$A$1:$KZ$3000,$C70,11+3*MIN(AH$3,$D$2-1)))))</f>
        <v/>
      </c>
      <c r="AI70" s="121">
        <f>IF(OR($C70="",$B$2="",$D$2=0),0,IF(AI$3&lt;0,0,N(INDEX('CURVA PREVISION'!$A$1:$KZ$3000,$C70,11+3*MIN(AI$3,$D$2-1)))))</f>
        <v/>
      </c>
      <c r="AJ70" s="121">
        <f>IF(OR($C70="",$B$2="",$D$2=0),0,IF(AJ$3&lt;0,0,N(INDEX('CURVA PREVISION'!$A$1:$KZ$3000,$C70,11+3*MIN(AJ$3,$D$2-1)))))</f>
        <v/>
      </c>
      <c r="AK70" s="121">
        <f>IF(OR($C70="",$B$2="",$D$2=0),0,IF(AK$3&lt;0,0,N(INDEX('CURVA PREVISION'!$A$1:$KZ$3000,$C70,11+3*MIN(AK$3,$D$2-1)))))</f>
        <v/>
      </c>
      <c r="AL70" s="121">
        <f>IF(OR($C70="",$B$2="",$D$2=0),0,IF(AL$3&lt;0,0,N(INDEX('CURVA PREVISION'!$A$1:$KZ$3000,$C70,11+3*MIN(AL$3,$D$2-1)))))</f>
        <v/>
      </c>
      <c r="AM70" s="121">
        <f>IF(OR($C70="",$B$2="",$D$2=0),0,IF(AM$3&lt;0,0,N(INDEX('CURVA PREVISION'!$A$1:$KZ$3000,$C70,11+3*MIN(AM$3,$D$2-1)))))</f>
        <v/>
      </c>
      <c r="AN70" s="121">
        <f>IF(OR($C70="",$B$2="",$D$2=0),0,IF(AN$3&lt;0,0,N(INDEX('CURVA PREVISION'!$A$1:$KZ$3000,$C70,11+3*MIN(AN$3,$D$2-1)))))</f>
        <v/>
      </c>
      <c r="AO70" s="121">
        <f>IF(OR($C70="",$B$2="",$D$2=0),0,IF(AO$3&lt;0,0,N(INDEX('CURVA PREVISION'!$A$1:$KZ$3000,$C70,11+3*MIN(AO$3,$D$2-1)))))</f>
        <v/>
      </c>
      <c r="AP70" s="121">
        <f>IF(OR($C70="",$B$2="",$D$2=0),0,IF(AP$3&lt;0,0,N(INDEX('CURVA PREVISION'!$A$1:$KZ$3000,$C70,11+3*MIN(AP$3,$D$2-1)))))</f>
        <v/>
      </c>
      <c r="AQ70" s="121">
        <f>IF(OR($C70="",$B$2="",$D$2=0),0,IF(AQ$3&lt;0,0,N(INDEX('CURVA PREVISION'!$A$1:$KZ$3000,$C70,11+3*MIN(AQ$3,$D$2-1)))))</f>
        <v/>
      </c>
      <c r="AR70" s="121">
        <f>IF(OR($C70="",$B$2="",$D$2=0),0,IF(AR$3&lt;0,0,N(INDEX('CURVA PREVISION'!$A$1:$KZ$3000,$C70,11+3*MIN(AR$3,$D$2-1)))))</f>
        <v/>
      </c>
      <c r="AS70" s="121">
        <f>IF(OR($C70="",$B$2="",$D$2=0),0,IF(AS$3&lt;0,0,N(INDEX('CURVA PREVISION'!$A$1:$KZ$3000,$C70,11+3*MIN(AS$3,$D$2-1)))))</f>
        <v/>
      </c>
      <c r="AT70" s="121">
        <f>IF(OR($C70="",$B$2="",$D$2=0),0,IF(AT$3&lt;0,0,N(INDEX('CURVA PREVISION'!$A$1:$KZ$3000,$C70,11+3*MIN(AT$3,$D$2-1)))))</f>
        <v/>
      </c>
      <c r="AU70" s="121">
        <f>IF(OR($C70="",$B$2="",$D$2=0),0,IF(AU$3&lt;0,0,N(INDEX('CURVA PREVISION'!$A$1:$KZ$3000,$C70,11+3*MIN(AU$3,$D$2-1)))))</f>
        <v/>
      </c>
      <c r="AV70" s="121">
        <f>IF(OR($C70="",$B$2="",$D$2=0),0,IF(AV$3&lt;0,0,N(INDEX('CURVA PREVISION'!$A$1:$KZ$3000,$C70,11+3*MIN(AV$3,$D$2-1)))))</f>
        <v/>
      </c>
      <c r="AW70" s="121">
        <f>IF(OR($C70="",$B$2="",$D$2=0),0,IF(AW$3&lt;0,0,N(INDEX('CURVA PREVISION'!$A$1:$KZ$3000,$C70,11+3*MIN(AW$3,$D$2-1)))))</f>
        <v/>
      </c>
      <c r="AX70" s="121">
        <f>IF(OR($C70="",$B$2="",$D$2=0),0,IF(AX$3&lt;0,0,N(INDEX('CURVA PREVISION'!$A$1:$KZ$3000,$C70,11+3*MIN(AX$3,$D$2-1)))))</f>
        <v/>
      </c>
      <c r="AY70" s="121">
        <f>IF(OR($C70="",$B$2="",$D$2=0),0,IF(AY$3&lt;0,0,N(INDEX('CURVA PREVISION'!$A$1:$KZ$3000,$C70,11+3*MIN(AY$3,$D$2-1)))))</f>
        <v/>
      </c>
      <c r="AZ70" s="121">
        <f>IF(OR($C70="",$B$2="",$D$2=0),0,IF(AZ$3&lt;0,0,N(INDEX('CURVA PREVISION'!$A$1:$KZ$3000,$C70,11+3*MIN(AZ$3,$D$2-1)))))</f>
        <v/>
      </c>
      <c r="BA70" s="121">
        <f>IF(OR($C70="",$B$2="",$D$2=0),0,IF(BA$3&lt;0,0,N(INDEX('CURVA PREVISION'!$A$1:$KZ$3000,$C70,11+3*MIN(BA$3,$D$2-1)))))</f>
        <v/>
      </c>
      <c r="BB70" s="121">
        <f>IF(OR($C70="",$B$2="",$D$2=0),0,IF(BB$3&lt;0,0,N(INDEX('CURVA PREVISION'!$A$1:$KZ$3000,$C70,11+3*MIN(BB$3,$D$2-1)))))</f>
        <v/>
      </c>
      <c r="BC70" s="121">
        <f>IF(OR($C70="",$B$2="",$D$2=0),0,IF(BC$3&lt;0,0,N(INDEX('CURVA PREVISION'!$A$1:$KZ$3000,$C70,11+3*MIN(BC$3,$D$2-1)))))</f>
        <v/>
      </c>
      <c r="BD70" s="121">
        <f>IF(OR($C70="",$B$2="",$D$2=0),0,IF(BD$3&lt;0,0,N(INDEX('CURVA PREVISION'!$A$1:$KZ$3000,$C70,11+3*MIN(BD$3,$D$2-1)))))</f>
        <v/>
      </c>
      <c r="BE70" s="121">
        <f>IF(OR($C70="",$B$2="",$D$2=0),0,IF(BE$3&lt;0,0,N(INDEX('CURVA PREVISION'!$A$1:$KZ$3000,$C70,11+3*MIN(BE$3,$D$2-1)))))</f>
        <v/>
      </c>
      <c r="BF70" s="121">
        <f>IF(OR($C70="",$B$2="",$D$2=0),0,IF(BF$3&lt;0,0,N(INDEX('CURVA PREVISION'!$A$1:$KZ$3000,$C70,11+3*MIN(BF$3,$D$2-1)))))</f>
        <v/>
      </c>
      <c r="BG70" s="121">
        <f>IF(OR($C70="",$B$2="",$D$2=0),0,IF(BG$3&lt;0,0,N(INDEX('CURVA PREVISION'!$A$1:$KZ$3000,$C70,11+3*MIN(BG$3,$D$2-1)))))</f>
        <v/>
      </c>
      <c r="BH70" s="121">
        <f>IF(OR($C70="",$B$2="",$D$2=0),0,IF(BH$3&lt;0,0,N(INDEX('CURVA PREVISION'!$A$1:$KZ$3000,$C70,11+3*MIN(BH$3,$D$2-1)))))</f>
        <v/>
      </c>
      <c r="BI70" s="121">
        <f>IF(OR($C70="",$B$2="",$D$2=0),0,IF(BI$3&lt;0,0,N(INDEX('CURVA PREVISION'!$A$1:$KZ$3000,$C70,11+3*MIN(BI$3,$D$2-1)))))</f>
        <v/>
      </c>
      <c r="BJ70" s="121">
        <f>IF(OR($C70="",$B$2="",$D$2=0),0,IF(BJ$3&lt;0,0,N(INDEX('CURVA PREVISION'!$A$1:$KZ$3000,$C70,11+3*MIN(BJ$3,$D$2-1)))))</f>
        <v/>
      </c>
      <c r="BK70" s="121">
        <f>IF(OR($C70="",$B$2="",$D$2=0),0,IF(BK$3&lt;0,0,N(INDEX('CURVA PREVISION'!$A$1:$KZ$3000,$C70,11+3*MIN(BK$3,$D$2-1)))))</f>
        <v/>
      </c>
      <c r="BL70" s="121">
        <f>IF(OR($C70="",$B$2="",$D$2=0),0,IF(BL$3&lt;0,0,N(INDEX('CURVA PREVISION'!$A$1:$KZ$3000,$C70,11+3*MIN(BL$3,$D$2-1)))))</f>
        <v/>
      </c>
      <c r="BM70" s="121">
        <f>IF(OR($C70="",$B$2="",$D$2=0),0,IF(BM$3&lt;0,0,N(INDEX('CURVA PREVISION'!$A$1:$KZ$3000,$C70,11+3*MIN(BM$3,$D$2-1)))))</f>
        <v/>
      </c>
      <c r="BN70" s="121">
        <f>IF(OR($C70="",$B$2="",$D$2=0),0,IF(BN$3&lt;0,0,N(INDEX('CURVA PREVISION'!$A$1:$KZ$3000,$C70,11+3*MIN(BN$3,$D$2-1)))))</f>
        <v/>
      </c>
      <c r="BO70" s="121">
        <f>IF(OR($C70="",$B$2="",$D$2=0),0,IF(BO$3&lt;0,0,N(INDEX('CURVA PREVISION'!$A$1:$KZ$3000,$C70,11+3*MIN(BO$3,$D$2-1)))))</f>
        <v/>
      </c>
      <c r="BP70" s="121">
        <f>IF(OR($C70="",$B$2="",$D$2=0),0,IF(BP$3&lt;0,0,N(INDEX('CURVA PREVISION'!$A$1:$KZ$3000,$C70,11+3*MIN(BP$3,$D$2-1)))))</f>
        <v/>
      </c>
      <c r="BQ70" s="121">
        <f>IF(OR($C70="",$B$2="",$D$2=0),0,IF(BQ$3&lt;0,0,N(INDEX('CURVA PREVISION'!$A$1:$KZ$3000,$C70,11+3*MIN(BQ$3,$D$2-1)))))</f>
        <v/>
      </c>
      <c r="BR70" s="121">
        <f>IF(OR($C70="",$B$2="",$D$2=0),0,IF(BR$3&lt;0,0,N(INDEX('CURVA PREVISION'!$A$1:$KZ$3000,$C70,11+3*MIN(BR$3,$D$2-1)))))</f>
        <v/>
      </c>
      <c r="BS70" s="121">
        <f>IF(OR($C70="",$B$2="",$D$2=0),0,IF(BS$3&lt;0,0,N(INDEX('CURVA PREVISION'!$A$1:$KZ$3000,$C70,11+3*MIN(BS$3,$D$2-1)))))</f>
        <v/>
      </c>
      <c r="BT70" s="121">
        <f>IF(OR($C70="",$B$2="",$D$2=0),0,IF(BT$3&lt;0,0,N(INDEX('CURVA PREVISION'!$A$1:$KZ$3000,$C70,11+3*MIN(BT$3,$D$2-1)))))</f>
        <v/>
      </c>
      <c r="BU70" s="121">
        <f>IF(OR($C70="",$B$2="",$D$2=0),0,IF(BU$3&lt;0,0,N(INDEX('CURVA PREVISION'!$A$1:$KZ$3000,$C70,11+3*MIN(BU$3,$D$2-1)))))</f>
        <v/>
      </c>
      <c r="BV70" s="121">
        <f>IF(OR($C70="",$B$2="",$D$2=0),0,IF(BV$3&lt;0,0,N(INDEX('CURVA PREVISION'!$A$1:$KZ$3000,$C70,11+3*MIN(BV$3,$D$2-1)))))</f>
        <v/>
      </c>
      <c r="BW70" s="121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7">
        <f>C29</f>
        <v/>
      </c>
      <c r="D71" s="121">
        <f>IF(OR($C71="",$B$2="",$D$2=0),0,IF(D$3&lt;0,0,N(INDEX('CURVA PREVISION'!$A$1:$KZ$3000,$C71,11+3*MIN(D$3,$D$2-1)))))</f>
        <v/>
      </c>
      <c r="E71" s="121">
        <f>IF(OR($C71="",$B$2="",$D$2=0),0,IF(E$3&lt;0,0,N(INDEX('CURVA PREVISION'!$A$1:$KZ$3000,$C71,11+3*MIN(E$3,$D$2-1)))))</f>
        <v/>
      </c>
      <c r="F71" s="121">
        <f>IF(OR($C71="",$B$2="",$D$2=0),0,IF(F$3&lt;0,0,N(INDEX('CURVA PREVISION'!$A$1:$KZ$3000,$C71,11+3*MIN(F$3,$D$2-1)))))</f>
        <v/>
      </c>
      <c r="G71" s="121">
        <f>IF(OR($C71="",$B$2="",$D$2=0),0,IF(G$3&lt;0,0,N(INDEX('CURVA PREVISION'!$A$1:$KZ$3000,$C71,11+3*MIN(G$3,$D$2-1)))))</f>
        <v/>
      </c>
      <c r="H71" s="121">
        <f>IF(OR($C71="",$B$2="",$D$2=0),0,IF(H$3&lt;0,0,N(INDEX('CURVA PREVISION'!$A$1:$KZ$3000,$C71,11+3*MIN(H$3,$D$2-1)))))</f>
        <v/>
      </c>
      <c r="I71" s="121">
        <f>IF(OR($C71="",$B$2="",$D$2=0),0,IF(I$3&lt;0,0,N(INDEX('CURVA PREVISION'!$A$1:$KZ$3000,$C71,11+3*MIN(I$3,$D$2-1)))))</f>
        <v/>
      </c>
      <c r="J71" s="121">
        <f>IF(OR($C71="",$B$2="",$D$2=0),0,IF(J$3&lt;0,0,N(INDEX('CURVA PREVISION'!$A$1:$KZ$3000,$C71,11+3*MIN(J$3,$D$2-1)))))</f>
        <v/>
      </c>
      <c r="K71" s="121">
        <f>IF(OR($C71="",$B$2="",$D$2=0),0,IF(K$3&lt;0,0,N(INDEX('CURVA PREVISION'!$A$1:$KZ$3000,$C71,11+3*MIN(K$3,$D$2-1)))))</f>
        <v/>
      </c>
      <c r="L71" s="121">
        <f>IF(OR($C71="",$B$2="",$D$2=0),0,IF(L$3&lt;0,0,N(INDEX('CURVA PREVISION'!$A$1:$KZ$3000,$C71,11+3*MIN(L$3,$D$2-1)))))</f>
        <v/>
      </c>
      <c r="M71" s="121">
        <f>IF(OR($C71="",$B$2="",$D$2=0),0,IF(M$3&lt;0,0,N(INDEX('CURVA PREVISION'!$A$1:$KZ$3000,$C71,11+3*MIN(M$3,$D$2-1)))))</f>
        <v/>
      </c>
      <c r="N71" s="121">
        <f>IF(OR($C71="",$B$2="",$D$2=0),0,IF(N$3&lt;0,0,N(INDEX('CURVA PREVISION'!$A$1:$KZ$3000,$C71,11+3*MIN(N$3,$D$2-1)))))</f>
        <v/>
      </c>
      <c r="O71" s="121">
        <f>IF(OR($C71="",$B$2="",$D$2=0),0,IF(O$3&lt;0,0,N(INDEX('CURVA PREVISION'!$A$1:$KZ$3000,$C71,11+3*MIN(O$3,$D$2-1)))))</f>
        <v/>
      </c>
      <c r="P71" s="121">
        <f>IF(OR($C71="",$B$2="",$D$2=0),0,IF(P$3&lt;0,0,N(INDEX('CURVA PREVISION'!$A$1:$KZ$3000,$C71,11+3*MIN(P$3,$D$2-1)))))</f>
        <v/>
      </c>
      <c r="Q71" s="121">
        <f>IF(OR($C71="",$B$2="",$D$2=0),0,IF(Q$3&lt;0,0,N(INDEX('CURVA PREVISION'!$A$1:$KZ$3000,$C71,11+3*MIN(Q$3,$D$2-1)))))</f>
        <v/>
      </c>
      <c r="R71" s="121">
        <f>IF(OR($C71="",$B$2="",$D$2=0),0,IF(R$3&lt;0,0,N(INDEX('CURVA PREVISION'!$A$1:$KZ$3000,$C71,11+3*MIN(R$3,$D$2-1)))))</f>
        <v/>
      </c>
      <c r="S71" s="121">
        <f>IF(OR($C71="",$B$2="",$D$2=0),0,IF(S$3&lt;0,0,N(INDEX('CURVA PREVISION'!$A$1:$KZ$3000,$C71,11+3*MIN(S$3,$D$2-1)))))</f>
        <v/>
      </c>
      <c r="T71" s="121">
        <f>IF(OR($C71="",$B$2="",$D$2=0),0,IF(T$3&lt;0,0,N(INDEX('CURVA PREVISION'!$A$1:$KZ$3000,$C71,11+3*MIN(T$3,$D$2-1)))))</f>
        <v/>
      </c>
      <c r="U71" s="121">
        <f>IF(OR($C71="",$B$2="",$D$2=0),0,IF(U$3&lt;0,0,N(INDEX('CURVA PREVISION'!$A$1:$KZ$3000,$C71,11+3*MIN(U$3,$D$2-1)))))</f>
        <v/>
      </c>
      <c r="V71" s="121">
        <f>IF(OR($C71="",$B$2="",$D$2=0),0,IF(V$3&lt;0,0,N(INDEX('CURVA PREVISION'!$A$1:$KZ$3000,$C71,11+3*MIN(V$3,$D$2-1)))))</f>
        <v/>
      </c>
      <c r="W71" s="121">
        <f>IF(OR($C71="",$B$2="",$D$2=0),0,IF(W$3&lt;0,0,N(INDEX('CURVA PREVISION'!$A$1:$KZ$3000,$C71,11+3*MIN(W$3,$D$2-1)))))</f>
        <v/>
      </c>
      <c r="X71" s="121">
        <f>IF(OR($C71="",$B$2="",$D$2=0),0,IF(X$3&lt;0,0,N(INDEX('CURVA PREVISION'!$A$1:$KZ$3000,$C71,11+3*MIN(X$3,$D$2-1)))))</f>
        <v/>
      </c>
      <c r="Y71" s="121">
        <f>IF(OR($C71="",$B$2="",$D$2=0),0,IF(Y$3&lt;0,0,N(INDEX('CURVA PREVISION'!$A$1:$KZ$3000,$C71,11+3*MIN(Y$3,$D$2-1)))))</f>
        <v/>
      </c>
      <c r="Z71" s="121">
        <f>IF(OR($C71="",$B$2="",$D$2=0),0,IF(Z$3&lt;0,0,N(INDEX('CURVA PREVISION'!$A$1:$KZ$3000,$C71,11+3*MIN(Z$3,$D$2-1)))))</f>
        <v/>
      </c>
      <c r="AA71" s="121">
        <f>IF(OR($C71="",$B$2="",$D$2=0),0,IF(AA$3&lt;0,0,N(INDEX('CURVA PREVISION'!$A$1:$KZ$3000,$C71,11+3*MIN(AA$3,$D$2-1)))))</f>
        <v/>
      </c>
      <c r="AB71" s="121">
        <f>IF(OR($C71="",$B$2="",$D$2=0),0,IF(AB$3&lt;0,0,N(INDEX('CURVA PREVISION'!$A$1:$KZ$3000,$C71,11+3*MIN(AB$3,$D$2-1)))))</f>
        <v/>
      </c>
      <c r="AC71" s="121">
        <f>IF(OR($C71="",$B$2="",$D$2=0),0,IF(AC$3&lt;0,0,N(INDEX('CURVA PREVISION'!$A$1:$KZ$3000,$C71,11+3*MIN(AC$3,$D$2-1)))))</f>
        <v/>
      </c>
      <c r="AD71" s="121">
        <f>IF(OR($C71="",$B$2="",$D$2=0),0,IF(AD$3&lt;0,0,N(INDEX('CURVA PREVISION'!$A$1:$KZ$3000,$C71,11+3*MIN(AD$3,$D$2-1)))))</f>
        <v/>
      </c>
      <c r="AE71" s="121">
        <f>IF(OR($C71="",$B$2="",$D$2=0),0,IF(AE$3&lt;0,0,N(INDEX('CURVA PREVISION'!$A$1:$KZ$3000,$C71,11+3*MIN(AE$3,$D$2-1)))))</f>
        <v/>
      </c>
      <c r="AF71" s="121">
        <f>IF(OR($C71="",$B$2="",$D$2=0),0,IF(AF$3&lt;0,0,N(INDEX('CURVA PREVISION'!$A$1:$KZ$3000,$C71,11+3*MIN(AF$3,$D$2-1)))))</f>
        <v/>
      </c>
      <c r="AG71" s="121">
        <f>IF(OR($C71="",$B$2="",$D$2=0),0,IF(AG$3&lt;0,0,N(INDEX('CURVA PREVISION'!$A$1:$KZ$3000,$C71,11+3*MIN(AG$3,$D$2-1)))))</f>
        <v/>
      </c>
      <c r="AH71" s="121">
        <f>IF(OR($C71="",$B$2="",$D$2=0),0,IF(AH$3&lt;0,0,N(INDEX('CURVA PREVISION'!$A$1:$KZ$3000,$C71,11+3*MIN(AH$3,$D$2-1)))))</f>
        <v/>
      </c>
      <c r="AI71" s="121">
        <f>IF(OR($C71="",$B$2="",$D$2=0),0,IF(AI$3&lt;0,0,N(INDEX('CURVA PREVISION'!$A$1:$KZ$3000,$C71,11+3*MIN(AI$3,$D$2-1)))))</f>
        <v/>
      </c>
      <c r="AJ71" s="121">
        <f>IF(OR($C71="",$B$2="",$D$2=0),0,IF(AJ$3&lt;0,0,N(INDEX('CURVA PREVISION'!$A$1:$KZ$3000,$C71,11+3*MIN(AJ$3,$D$2-1)))))</f>
        <v/>
      </c>
      <c r="AK71" s="121">
        <f>IF(OR($C71="",$B$2="",$D$2=0),0,IF(AK$3&lt;0,0,N(INDEX('CURVA PREVISION'!$A$1:$KZ$3000,$C71,11+3*MIN(AK$3,$D$2-1)))))</f>
        <v/>
      </c>
      <c r="AL71" s="121">
        <f>IF(OR($C71="",$B$2="",$D$2=0),0,IF(AL$3&lt;0,0,N(INDEX('CURVA PREVISION'!$A$1:$KZ$3000,$C71,11+3*MIN(AL$3,$D$2-1)))))</f>
        <v/>
      </c>
      <c r="AM71" s="121">
        <f>IF(OR($C71="",$B$2="",$D$2=0),0,IF(AM$3&lt;0,0,N(INDEX('CURVA PREVISION'!$A$1:$KZ$3000,$C71,11+3*MIN(AM$3,$D$2-1)))))</f>
        <v/>
      </c>
      <c r="AN71" s="121">
        <f>IF(OR($C71="",$B$2="",$D$2=0),0,IF(AN$3&lt;0,0,N(INDEX('CURVA PREVISION'!$A$1:$KZ$3000,$C71,11+3*MIN(AN$3,$D$2-1)))))</f>
        <v/>
      </c>
      <c r="AO71" s="121">
        <f>IF(OR($C71="",$B$2="",$D$2=0),0,IF(AO$3&lt;0,0,N(INDEX('CURVA PREVISION'!$A$1:$KZ$3000,$C71,11+3*MIN(AO$3,$D$2-1)))))</f>
        <v/>
      </c>
      <c r="AP71" s="121">
        <f>IF(OR($C71="",$B$2="",$D$2=0),0,IF(AP$3&lt;0,0,N(INDEX('CURVA PREVISION'!$A$1:$KZ$3000,$C71,11+3*MIN(AP$3,$D$2-1)))))</f>
        <v/>
      </c>
      <c r="AQ71" s="121">
        <f>IF(OR($C71="",$B$2="",$D$2=0),0,IF(AQ$3&lt;0,0,N(INDEX('CURVA PREVISION'!$A$1:$KZ$3000,$C71,11+3*MIN(AQ$3,$D$2-1)))))</f>
        <v/>
      </c>
      <c r="AR71" s="121">
        <f>IF(OR($C71="",$B$2="",$D$2=0),0,IF(AR$3&lt;0,0,N(INDEX('CURVA PREVISION'!$A$1:$KZ$3000,$C71,11+3*MIN(AR$3,$D$2-1)))))</f>
        <v/>
      </c>
      <c r="AS71" s="121">
        <f>IF(OR($C71="",$B$2="",$D$2=0),0,IF(AS$3&lt;0,0,N(INDEX('CURVA PREVISION'!$A$1:$KZ$3000,$C71,11+3*MIN(AS$3,$D$2-1)))))</f>
        <v/>
      </c>
      <c r="AT71" s="121">
        <f>IF(OR($C71="",$B$2="",$D$2=0),0,IF(AT$3&lt;0,0,N(INDEX('CURVA PREVISION'!$A$1:$KZ$3000,$C71,11+3*MIN(AT$3,$D$2-1)))))</f>
        <v/>
      </c>
      <c r="AU71" s="121">
        <f>IF(OR($C71="",$B$2="",$D$2=0),0,IF(AU$3&lt;0,0,N(INDEX('CURVA PREVISION'!$A$1:$KZ$3000,$C71,11+3*MIN(AU$3,$D$2-1)))))</f>
        <v/>
      </c>
      <c r="AV71" s="121">
        <f>IF(OR($C71="",$B$2="",$D$2=0),0,IF(AV$3&lt;0,0,N(INDEX('CURVA PREVISION'!$A$1:$KZ$3000,$C71,11+3*MIN(AV$3,$D$2-1)))))</f>
        <v/>
      </c>
      <c r="AW71" s="121">
        <f>IF(OR($C71="",$B$2="",$D$2=0),0,IF(AW$3&lt;0,0,N(INDEX('CURVA PREVISION'!$A$1:$KZ$3000,$C71,11+3*MIN(AW$3,$D$2-1)))))</f>
        <v/>
      </c>
      <c r="AX71" s="121">
        <f>IF(OR($C71="",$B$2="",$D$2=0),0,IF(AX$3&lt;0,0,N(INDEX('CURVA PREVISION'!$A$1:$KZ$3000,$C71,11+3*MIN(AX$3,$D$2-1)))))</f>
        <v/>
      </c>
      <c r="AY71" s="121">
        <f>IF(OR($C71="",$B$2="",$D$2=0),0,IF(AY$3&lt;0,0,N(INDEX('CURVA PREVISION'!$A$1:$KZ$3000,$C71,11+3*MIN(AY$3,$D$2-1)))))</f>
        <v/>
      </c>
      <c r="AZ71" s="121">
        <f>IF(OR($C71="",$B$2="",$D$2=0),0,IF(AZ$3&lt;0,0,N(INDEX('CURVA PREVISION'!$A$1:$KZ$3000,$C71,11+3*MIN(AZ$3,$D$2-1)))))</f>
        <v/>
      </c>
      <c r="BA71" s="121">
        <f>IF(OR($C71="",$B$2="",$D$2=0),0,IF(BA$3&lt;0,0,N(INDEX('CURVA PREVISION'!$A$1:$KZ$3000,$C71,11+3*MIN(BA$3,$D$2-1)))))</f>
        <v/>
      </c>
      <c r="BB71" s="121">
        <f>IF(OR($C71="",$B$2="",$D$2=0),0,IF(BB$3&lt;0,0,N(INDEX('CURVA PREVISION'!$A$1:$KZ$3000,$C71,11+3*MIN(BB$3,$D$2-1)))))</f>
        <v/>
      </c>
      <c r="BC71" s="121">
        <f>IF(OR($C71="",$B$2="",$D$2=0),0,IF(BC$3&lt;0,0,N(INDEX('CURVA PREVISION'!$A$1:$KZ$3000,$C71,11+3*MIN(BC$3,$D$2-1)))))</f>
        <v/>
      </c>
      <c r="BD71" s="121">
        <f>IF(OR($C71="",$B$2="",$D$2=0),0,IF(BD$3&lt;0,0,N(INDEX('CURVA PREVISION'!$A$1:$KZ$3000,$C71,11+3*MIN(BD$3,$D$2-1)))))</f>
        <v/>
      </c>
      <c r="BE71" s="121">
        <f>IF(OR($C71="",$B$2="",$D$2=0),0,IF(BE$3&lt;0,0,N(INDEX('CURVA PREVISION'!$A$1:$KZ$3000,$C71,11+3*MIN(BE$3,$D$2-1)))))</f>
        <v/>
      </c>
      <c r="BF71" s="121">
        <f>IF(OR($C71="",$B$2="",$D$2=0),0,IF(BF$3&lt;0,0,N(INDEX('CURVA PREVISION'!$A$1:$KZ$3000,$C71,11+3*MIN(BF$3,$D$2-1)))))</f>
        <v/>
      </c>
      <c r="BG71" s="121">
        <f>IF(OR($C71="",$B$2="",$D$2=0),0,IF(BG$3&lt;0,0,N(INDEX('CURVA PREVISION'!$A$1:$KZ$3000,$C71,11+3*MIN(BG$3,$D$2-1)))))</f>
        <v/>
      </c>
      <c r="BH71" s="121">
        <f>IF(OR($C71="",$B$2="",$D$2=0),0,IF(BH$3&lt;0,0,N(INDEX('CURVA PREVISION'!$A$1:$KZ$3000,$C71,11+3*MIN(BH$3,$D$2-1)))))</f>
        <v/>
      </c>
      <c r="BI71" s="121">
        <f>IF(OR($C71="",$B$2="",$D$2=0),0,IF(BI$3&lt;0,0,N(INDEX('CURVA PREVISION'!$A$1:$KZ$3000,$C71,11+3*MIN(BI$3,$D$2-1)))))</f>
        <v/>
      </c>
      <c r="BJ71" s="121">
        <f>IF(OR($C71="",$B$2="",$D$2=0),0,IF(BJ$3&lt;0,0,N(INDEX('CURVA PREVISION'!$A$1:$KZ$3000,$C71,11+3*MIN(BJ$3,$D$2-1)))))</f>
        <v/>
      </c>
      <c r="BK71" s="121">
        <f>IF(OR($C71="",$B$2="",$D$2=0),0,IF(BK$3&lt;0,0,N(INDEX('CURVA PREVISION'!$A$1:$KZ$3000,$C71,11+3*MIN(BK$3,$D$2-1)))))</f>
        <v/>
      </c>
      <c r="BL71" s="121">
        <f>IF(OR($C71="",$B$2="",$D$2=0),0,IF(BL$3&lt;0,0,N(INDEX('CURVA PREVISION'!$A$1:$KZ$3000,$C71,11+3*MIN(BL$3,$D$2-1)))))</f>
        <v/>
      </c>
      <c r="BM71" s="121">
        <f>IF(OR($C71="",$B$2="",$D$2=0),0,IF(BM$3&lt;0,0,N(INDEX('CURVA PREVISION'!$A$1:$KZ$3000,$C71,11+3*MIN(BM$3,$D$2-1)))))</f>
        <v/>
      </c>
      <c r="BN71" s="121">
        <f>IF(OR($C71="",$B$2="",$D$2=0),0,IF(BN$3&lt;0,0,N(INDEX('CURVA PREVISION'!$A$1:$KZ$3000,$C71,11+3*MIN(BN$3,$D$2-1)))))</f>
        <v/>
      </c>
      <c r="BO71" s="121">
        <f>IF(OR($C71="",$B$2="",$D$2=0),0,IF(BO$3&lt;0,0,N(INDEX('CURVA PREVISION'!$A$1:$KZ$3000,$C71,11+3*MIN(BO$3,$D$2-1)))))</f>
        <v/>
      </c>
      <c r="BP71" s="121">
        <f>IF(OR($C71="",$B$2="",$D$2=0),0,IF(BP$3&lt;0,0,N(INDEX('CURVA PREVISION'!$A$1:$KZ$3000,$C71,11+3*MIN(BP$3,$D$2-1)))))</f>
        <v/>
      </c>
      <c r="BQ71" s="121">
        <f>IF(OR($C71="",$B$2="",$D$2=0),0,IF(BQ$3&lt;0,0,N(INDEX('CURVA PREVISION'!$A$1:$KZ$3000,$C71,11+3*MIN(BQ$3,$D$2-1)))))</f>
        <v/>
      </c>
      <c r="BR71" s="121">
        <f>IF(OR($C71="",$B$2="",$D$2=0),0,IF(BR$3&lt;0,0,N(INDEX('CURVA PREVISION'!$A$1:$KZ$3000,$C71,11+3*MIN(BR$3,$D$2-1)))))</f>
        <v/>
      </c>
      <c r="BS71" s="121">
        <f>IF(OR($C71="",$B$2="",$D$2=0),0,IF(BS$3&lt;0,0,N(INDEX('CURVA PREVISION'!$A$1:$KZ$3000,$C71,11+3*MIN(BS$3,$D$2-1)))))</f>
        <v/>
      </c>
      <c r="BT71" s="121">
        <f>IF(OR($C71="",$B$2="",$D$2=0),0,IF(BT$3&lt;0,0,N(INDEX('CURVA PREVISION'!$A$1:$KZ$3000,$C71,11+3*MIN(BT$3,$D$2-1)))))</f>
        <v/>
      </c>
      <c r="BU71" s="121">
        <f>IF(OR($C71="",$B$2="",$D$2=0),0,IF(BU$3&lt;0,0,N(INDEX('CURVA PREVISION'!$A$1:$KZ$3000,$C71,11+3*MIN(BU$3,$D$2-1)))))</f>
        <v/>
      </c>
      <c r="BV71" s="121">
        <f>IF(OR($C71="",$B$2="",$D$2=0),0,IF(BV$3&lt;0,0,N(INDEX('CURVA PREVISION'!$A$1:$KZ$3000,$C71,11+3*MIN(BV$3,$D$2-1)))))</f>
        <v/>
      </c>
      <c r="BW71" s="121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7">
        <f>C30</f>
        <v/>
      </c>
      <c r="D72" s="121">
        <f>IF(OR($C72="",$B$2="",$D$2=0),0,IF(D$3&lt;0,0,N(INDEX('CURVA PREVISION'!$A$1:$KZ$3000,$C72,11+3*MIN(D$3,$D$2-1)))))</f>
        <v/>
      </c>
      <c r="E72" s="121">
        <f>IF(OR($C72="",$B$2="",$D$2=0),0,IF(E$3&lt;0,0,N(INDEX('CURVA PREVISION'!$A$1:$KZ$3000,$C72,11+3*MIN(E$3,$D$2-1)))))</f>
        <v/>
      </c>
      <c r="F72" s="121">
        <f>IF(OR($C72="",$B$2="",$D$2=0),0,IF(F$3&lt;0,0,N(INDEX('CURVA PREVISION'!$A$1:$KZ$3000,$C72,11+3*MIN(F$3,$D$2-1)))))</f>
        <v/>
      </c>
      <c r="G72" s="121">
        <f>IF(OR($C72="",$B$2="",$D$2=0),0,IF(G$3&lt;0,0,N(INDEX('CURVA PREVISION'!$A$1:$KZ$3000,$C72,11+3*MIN(G$3,$D$2-1)))))</f>
        <v/>
      </c>
      <c r="H72" s="121">
        <f>IF(OR($C72="",$B$2="",$D$2=0),0,IF(H$3&lt;0,0,N(INDEX('CURVA PREVISION'!$A$1:$KZ$3000,$C72,11+3*MIN(H$3,$D$2-1)))))</f>
        <v/>
      </c>
      <c r="I72" s="121">
        <f>IF(OR($C72="",$B$2="",$D$2=0),0,IF(I$3&lt;0,0,N(INDEX('CURVA PREVISION'!$A$1:$KZ$3000,$C72,11+3*MIN(I$3,$D$2-1)))))</f>
        <v/>
      </c>
      <c r="J72" s="121">
        <f>IF(OR($C72="",$B$2="",$D$2=0),0,IF(J$3&lt;0,0,N(INDEX('CURVA PREVISION'!$A$1:$KZ$3000,$C72,11+3*MIN(J$3,$D$2-1)))))</f>
        <v/>
      </c>
      <c r="K72" s="121">
        <f>IF(OR($C72="",$B$2="",$D$2=0),0,IF(K$3&lt;0,0,N(INDEX('CURVA PREVISION'!$A$1:$KZ$3000,$C72,11+3*MIN(K$3,$D$2-1)))))</f>
        <v/>
      </c>
      <c r="L72" s="121">
        <f>IF(OR($C72="",$B$2="",$D$2=0),0,IF(L$3&lt;0,0,N(INDEX('CURVA PREVISION'!$A$1:$KZ$3000,$C72,11+3*MIN(L$3,$D$2-1)))))</f>
        <v/>
      </c>
      <c r="M72" s="121">
        <f>IF(OR($C72="",$B$2="",$D$2=0),0,IF(M$3&lt;0,0,N(INDEX('CURVA PREVISION'!$A$1:$KZ$3000,$C72,11+3*MIN(M$3,$D$2-1)))))</f>
        <v/>
      </c>
      <c r="N72" s="121">
        <f>IF(OR($C72="",$B$2="",$D$2=0),0,IF(N$3&lt;0,0,N(INDEX('CURVA PREVISION'!$A$1:$KZ$3000,$C72,11+3*MIN(N$3,$D$2-1)))))</f>
        <v/>
      </c>
      <c r="O72" s="121">
        <f>IF(OR($C72="",$B$2="",$D$2=0),0,IF(O$3&lt;0,0,N(INDEX('CURVA PREVISION'!$A$1:$KZ$3000,$C72,11+3*MIN(O$3,$D$2-1)))))</f>
        <v/>
      </c>
      <c r="P72" s="121">
        <f>IF(OR($C72="",$B$2="",$D$2=0),0,IF(P$3&lt;0,0,N(INDEX('CURVA PREVISION'!$A$1:$KZ$3000,$C72,11+3*MIN(P$3,$D$2-1)))))</f>
        <v/>
      </c>
      <c r="Q72" s="121">
        <f>IF(OR($C72="",$B$2="",$D$2=0),0,IF(Q$3&lt;0,0,N(INDEX('CURVA PREVISION'!$A$1:$KZ$3000,$C72,11+3*MIN(Q$3,$D$2-1)))))</f>
        <v/>
      </c>
      <c r="R72" s="121">
        <f>IF(OR($C72="",$B$2="",$D$2=0),0,IF(R$3&lt;0,0,N(INDEX('CURVA PREVISION'!$A$1:$KZ$3000,$C72,11+3*MIN(R$3,$D$2-1)))))</f>
        <v/>
      </c>
      <c r="S72" s="121">
        <f>IF(OR($C72="",$B$2="",$D$2=0),0,IF(S$3&lt;0,0,N(INDEX('CURVA PREVISION'!$A$1:$KZ$3000,$C72,11+3*MIN(S$3,$D$2-1)))))</f>
        <v/>
      </c>
      <c r="T72" s="121">
        <f>IF(OR($C72="",$B$2="",$D$2=0),0,IF(T$3&lt;0,0,N(INDEX('CURVA PREVISION'!$A$1:$KZ$3000,$C72,11+3*MIN(T$3,$D$2-1)))))</f>
        <v/>
      </c>
      <c r="U72" s="121">
        <f>IF(OR($C72="",$B$2="",$D$2=0),0,IF(U$3&lt;0,0,N(INDEX('CURVA PREVISION'!$A$1:$KZ$3000,$C72,11+3*MIN(U$3,$D$2-1)))))</f>
        <v/>
      </c>
      <c r="V72" s="121">
        <f>IF(OR($C72="",$B$2="",$D$2=0),0,IF(V$3&lt;0,0,N(INDEX('CURVA PREVISION'!$A$1:$KZ$3000,$C72,11+3*MIN(V$3,$D$2-1)))))</f>
        <v/>
      </c>
      <c r="W72" s="121">
        <f>IF(OR($C72="",$B$2="",$D$2=0),0,IF(W$3&lt;0,0,N(INDEX('CURVA PREVISION'!$A$1:$KZ$3000,$C72,11+3*MIN(W$3,$D$2-1)))))</f>
        <v/>
      </c>
      <c r="X72" s="121">
        <f>IF(OR($C72="",$B$2="",$D$2=0),0,IF(X$3&lt;0,0,N(INDEX('CURVA PREVISION'!$A$1:$KZ$3000,$C72,11+3*MIN(X$3,$D$2-1)))))</f>
        <v/>
      </c>
      <c r="Y72" s="121">
        <f>IF(OR($C72="",$B$2="",$D$2=0),0,IF(Y$3&lt;0,0,N(INDEX('CURVA PREVISION'!$A$1:$KZ$3000,$C72,11+3*MIN(Y$3,$D$2-1)))))</f>
        <v/>
      </c>
      <c r="Z72" s="121">
        <f>IF(OR($C72="",$B$2="",$D$2=0),0,IF(Z$3&lt;0,0,N(INDEX('CURVA PREVISION'!$A$1:$KZ$3000,$C72,11+3*MIN(Z$3,$D$2-1)))))</f>
        <v/>
      </c>
      <c r="AA72" s="121">
        <f>IF(OR($C72="",$B$2="",$D$2=0),0,IF(AA$3&lt;0,0,N(INDEX('CURVA PREVISION'!$A$1:$KZ$3000,$C72,11+3*MIN(AA$3,$D$2-1)))))</f>
        <v/>
      </c>
      <c r="AB72" s="121">
        <f>IF(OR($C72="",$B$2="",$D$2=0),0,IF(AB$3&lt;0,0,N(INDEX('CURVA PREVISION'!$A$1:$KZ$3000,$C72,11+3*MIN(AB$3,$D$2-1)))))</f>
        <v/>
      </c>
      <c r="AC72" s="121">
        <f>IF(OR($C72="",$B$2="",$D$2=0),0,IF(AC$3&lt;0,0,N(INDEX('CURVA PREVISION'!$A$1:$KZ$3000,$C72,11+3*MIN(AC$3,$D$2-1)))))</f>
        <v/>
      </c>
      <c r="AD72" s="121">
        <f>IF(OR($C72="",$B$2="",$D$2=0),0,IF(AD$3&lt;0,0,N(INDEX('CURVA PREVISION'!$A$1:$KZ$3000,$C72,11+3*MIN(AD$3,$D$2-1)))))</f>
        <v/>
      </c>
      <c r="AE72" s="121">
        <f>IF(OR($C72="",$B$2="",$D$2=0),0,IF(AE$3&lt;0,0,N(INDEX('CURVA PREVISION'!$A$1:$KZ$3000,$C72,11+3*MIN(AE$3,$D$2-1)))))</f>
        <v/>
      </c>
      <c r="AF72" s="121">
        <f>IF(OR($C72="",$B$2="",$D$2=0),0,IF(AF$3&lt;0,0,N(INDEX('CURVA PREVISION'!$A$1:$KZ$3000,$C72,11+3*MIN(AF$3,$D$2-1)))))</f>
        <v/>
      </c>
      <c r="AG72" s="121">
        <f>IF(OR($C72="",$B$2="",$D$2=0),0,IF(AG$3&lt;0,0,N(INDEX('CURVA PREVISION'!$A$1:$KZ$3000,$C72,11+3*MIN(AG$3,$D$2-1)))))</f>
        <v/>
      </c>
      <c r="AH72" s="121">
        <f>IF(OR($C72="",$B$2="",$D$2=0),0,IF(AH$3&lt;0,0,N(INDEX('CURVA PREVISION'!$A$1:$KZ$3000,$C72,11+3*MIN(AH$3,$D$2-1)))))</f>
        <v/>
      </c>
      <c r="AI72" s="121">
        <f>IF(OR($C72="",$B$2="",$D$2=0),0,IF(AI$3&lt;0,0,N(INDEX('CURVA PREVISION'!$A$1:$KZ$3000,$C72,11+3*MIN(AI$3,$D$2-1)))))</f>
        <v/>
      </c>
      <c r="AJ72" s="121">
        <f>IF(OR($C72="",$B$2="",$D$2=0),0,IF(AJ$3&lt;0,0,N(INDEX('CURVA PREVISION'!$A$1:$KZ$3000,$C72,11+3*MIN(AJ$3,$D$2-1)))))</f>
        <v/>
      </c>
      <c r="AK72" s="121">
        <f>IF(OR($C72="",$B$2="",$D$2=0),0,IF(AK$3&lt;0,0,N(INDEX('CURVA PREVISION'!$A$1:$KZ$3000,$C72,11+3*MIN(AK$3,$D$2-1)))))</f>
        <v/>
      </c>
      <c r="AL72" s="121">
        <f>IF(OR($C72="",$B$2="",$D$2=0),0,IF(AL$3&lt;0,0,N(INDEX('CURVA PREVISION'!$A$1:$KZ$3000,$C72,11+3*MIN(AL$3,$D$2-1)))))</f>
        <v/>
      </c>
      <c r="AM72" s="121">
        <f>IF(OR($C72="",$B$2="",$D$2=0),0,IF(AM$3&lt;0,0,N(INDEX('CURVA PREVISION'!$A$1:$KZ$3000,$C72,11+3*MIN(AM$3,$D$2-1)))))</f>
        <v/>
      </c>
      <c r="AN72" s="121">
        <f>IF(OR($C72="",$B$2="",$D$2=0),0,IF(AN$3&lt;0,0,N(INDEX('CURVA PREVISION'!$A$1:$KZ$3000,$C72,11+3*MIN(AN$3,$D$2-1)))))</f>
        <v/>
      </c>
      <c r="AO72" s="121">
        <f>IF(OR($C72="",$B$2="",$D$2=0),0,IF(AO$3&lt;0,0,N(INDEX('CURVA PREVISION'!$A$1:$KZ$3000,$C72,11+3*MIN(AO$3,$D$2-1)))))</f>
        <v/>
      </c>
      <c r="AP72" s="121">
        <f>IF(OR($C72="",$B$2="",$D$2=0),0,IF(AP$3&lt;0,0,N(INDEX('CURVA PREVISION'!$A$1:$KZ$3000,$C72,11+3*MIN(AP$3,$D$2-1)))))</f>
        <v/>
      </c>
      <c r="AQ72" s="121">
        <f>IF(OR($C72="",$B$2="",$D$2=0),0,IF(AQ$3&lt;0,0,N(INDEX('CURVA PREVISION'!$A$1:$KZ$3000,$C72,11+3*MIN(AQ$3,$D$2-1)))))</f>
        <v/>
      </c>
      <c r="AR72" s="121">
        <f>IF(OR($C72="",$B$2="",$D$2=0),0,IF(AR$3&lt;0,0,N(INDEX('CURVA PREVISION'!$A$1:$KZ$3000,$C72,11+3*MIN(AR$3,$D$2-1)))))</f>
        <v/>
      </c>
      <c r="AS72" s="121">
        <f>IF(OR($C72="",$B$2="",$D$2=0),0,IF(AS$3&lt;0,0,N(INDEX('CURVA PREVISION'!$A$1:$KZ$3000,$C72,11+3*MIN(AS$3,$D$2-1)))))</f>
        <v/>
      </c>
      <c r="AT72" s="121">
        <f>IF(OR($C72="",$B$2="",$D$2=0),0,IF(AT$3&lt;0,0,N(INDEX('CURVA PREVISION'!$A$1:$KZ$3000,$C72,11+3*MIN(AT$3,$D$2-1)))))</f>
        <v/>
      </c>
      <c r="AU72" s="121">
        <f>IF(OR($C72="",$B$2="",$D$2=0),0,IF(AU$3&lt;0,0,N(INDEX('CURVA PREVISION'!$A$1:$KZ$3000,$C72,11+3*MIN(AU$3,$D$2-1)))))</f>
        <v/>
      </c>
      <c r="AV72" s="121">
        <f>IF(OR($C72="",$B$2="",$D$2=0),0,IF(AV$3&lt;0,0,N(INDEX('CURVA PREVISION'!$A$1:$KZ$3000,$C72,11+3*MIN(AV$3,$D$2-1)))))</f>
        <v/>
      </c>
      <c r="AW72" s="121">
        <f>IF(OR($C72="",$B$2="",$D$2=0),0,IF(AW$3&lt;0,0,N(INDEX('CURVA PREVISION'!$A$1:$KZ$3000,$C72,11+3*MIN(AW$3,$D$2-1)))))</f>
        <v/>
      </c>
      <c r="AX72" s="121">
        <f>IF(OR($C72="",$B$2="",$D$2=0),0,IF(AX$3&lt;0,0,N(INDEX('CURVA PREVISION'!$A$1:$KZ$3000,$C72,11+3*MIN(AX$3,$D$2-1)))))</f>
        <v/>
      </c>
      <c r="AY72" s="121">
        <f>IF(OR($C72="",$B$2="",$D$2=0),0,IF(AY$3&lt;0,0,N(INDEX('CURVA PREVISION'!$A$1:$KZ$3000,$C72,11+3*MIN(AY$3,$D$2-1)))))</f>
        <v/>
      </c>
      <c r="AZ72" s="121">
        <f>IF(OR($C72="",$B$2="",$D$2=0),0,IF(AZ$3&lt;0,0,N(INDEX('CURVA PREVISION'!$A$1:$KZ$3000,$C72,11+3*MIN(AZ$3,$D$2-1)))))</f>
        <v/>
      </c>
      <c r="BA72" s="121">
        <f>IF(OR($C72="",$B$2="",$D$2=0),0,IF(BA$3&lt;0,0,N(INDEX('CURVA PREVISION'!$A$1:$KZ$3000,$C72,11+3*MIN(BA$3,$D$2-1)))))</f>
        <v/>
      </c>
      <c r="BB72" s="121">
        <f>IF(OR($C72="",$B$2="",$D$2=0),0,IF(BB$3&lt;0,0,N(INDEX('CURVA PREVISION'!$A$1:$KZ$3000,$C72,11+3*MIN(BB$3,$D$2-1)))))</f>
        <v/>
      </c>
      <c r="BC72" s="121">
        <f>IF(OR($C72="",$B$2="",$D$2=0),0,IF(BC$3&lt;0,0,N(INDEX('CURVA PREVISION'!$A$1:$KZ$3000,$C72,11+3*MIN(BC$3,$D$2-1)))))</f>
        <v/>
      </c>
      <c r="BD72" s="121">
        <f>IF(OR($C72="",$B$2="",$D$2=0),0,IF(BD$3&lt;0,0,N(INDEX('CURVA PREVISION'!$A$1:$KZ$3000,$C72,11+3*MIN(BD$3,$D$2-1)))))</f>
        <v/>
      </c>
      <c r="BE72" s="121">
        <f>IF(OR($C72="",$B$2="",$D$2=0),0,IF(BE$3&lt;0,0,N(INDEX('CURVA PREVISION'!$A$1:$KZ$3000,$C72,11+3*MIN(BE$3,$D$2-1)))))</f>
        <v/>
      </c>
      <c r="BF72" s="121">
        <f>IF(OR($C72="",$B$2="",$D$2=0),0,IF(BF$3&lt;0,0,N(INDEX('CURVA PREVISION'!$A$1:$KZ$3000,$C72,11+3*MIN(BF$3,$D$2-1)))))</f>
        <v/>
      </c>
      <c r="BG72" s="121">
        <f>IF(OR($C72="",$B$2="",$D$2=0),0,IF(BG$3&lt;0,0,N(INDEX('CURVA PREVISION'!$A$1:$KZ$3000,$C72,11+3*MIN(BG$3,$D$2-1)))))</f>
        <v/>
      </c>
      <c r="BH72" s="121">
        <f>IF(OR($C72="",$B$2="",$D$2=0),0,IF(BH$3&lt;0,0,N(INDEX('CURVA PREVISION'!$A$1:$KZ$3000,$C72,11+3*MIN(BH$3,$D$2-1)))))</f>
        <v/>
      </c>
      <c r="BI72" s="121">
        <f>IF(OR($C72="",$B$2="",$D$2=0),0,IF(BI$3&lt;0,0,N(INDEX('CURVA PREVISION'!$A$1:$KZ$3000,$C72,11+3*MIN(BI$3,$D$2-1)))))</f>
        <v/>
      </c>
      <c r="BJ72" s="121">
        <f>IF(OR($C72="",$B$2="",$D$2=0),0,IF(BJ$3&lt;0,0,N(INDEX('CURVA PREVISION'!$A$1:$KZ$3000,$C72,11+3*MIN(BJ$3,$D$2-1)))))</f>
        <v/>
      </c>
      <c r="BK72" s="121">
        <f>IF(OR($C72="",$B$2="",$D$2=0),0,IF(BK$3&lt;0,0,N(INDEX('CURVA PREVISION'!$A$1:$KZ$3000,$C72,11+3*MIN(BK$3,$D$2-1)))))</f>
        <v/>
      </c>
      <c r="BL72" s="121">
        <f>IF(OR($C72="",$B$2="",$D$2=0),0,IF(BL$3&lt;0,0,N(INDEX('CURVA PREVISION'!$A$1:$KZ$3000,$C72,11+3*MIN(BL$3,$D$2-1)))))</f>
        <v/>
      </c>
      <c r="BM72" s="121">
        <f>IF(OR($C72="",$B$2="",$D$2=0),0,IF(BM$3&lt;0,0,N(INDEX('CURVA PREVISION'!$A$1:$KZ$3000,$C72,11+3*MIN(BM$3,$D$2-1)))))</f>
        <v/>
      </c>
      <c r="BN72" s="121">
        <f>IF(OR($C72="",$B$2="",$D$2=0),0,IF(BN$3&lt;0,0,N(INDEX('CURVA PREVISION'!$A$1:$KZ$3000,$C72,11+3*MIN(BN$3,$D$2-1)))))</f>
        <v/>
      </c>
      <c r="BO72" s="121">
        <f>IF(OR($C72="",$B$2="",$D$2=0),0,IF(BO$3&lt;0,0,N(INDEX('CURVA PREVISION'!$A$1:$KZ$3000,$C72,11+3*MIN(BO$3,$D$2-1)))))</f>
        <v/>
      </c>
      <c r="BP72" s="121">
        <f>IF(OR($C72="",$B$2="",$D$2=0),0,IF(BP$3&lt;0,0,N(INDEX('CURVA PREVISION'!$A$1:$KZ$3000,$C72,11+3*MIN(BP$3,$D$2-1)))))</f>
        <v/>
      </c>
      <c r="BQ72" s="121">
        <f>IF(OR($C72="",$B$2="",$D$2=0),0,IF(BQ$3&lt;0,0,N(INDEX('CURVA PREVISION'!$A$1:$KZ$3000,$C72,11+3*MIN(BQ$3,$D$2-1)))))</f>
        <v/>
      </c>
      <c r="BR72" s="121">
        <f>IF(OR($C72="",$B$2="",$D$2=0),0,IF(BR$3&lt;0,0,N(INDEX('CURVA PREVISION'!$A$1:$KZ$3000,$C72,11+3*MIN(BR$3,$D$2-1)))))</f>
        <v/>
      </c>
      <c r="BS72" s="121">
        <f>IF(OR($C72="",$B$2="",$D$2=0),0,IF(BS$3&lt;0,0,N(INDEX('CURVA PREVISION'!$A$1:$KZ$3000,$C72,11+3*MIN(BS$3,$D$2-1)))))</f>
        <v/>
      </c>
      <c r="BT72" s="121">
        <f>IF(OR($C72="",$B$2="",$D$2=0),0,IF(BT$3&lt;0,0,N(INDEX('CURVA PREVISION'!$A$1:$KZ$3000,$C72,11+3*MIN(BT$3,$D$2-1)))))</f>
        <v/>
      </c>
      <c r="BU72" s="121">
        <f>IF(OR($C72="",$B$2="",$D$2=0),0,IF(BU$3&lt;0,0,N(INDEX('CURVA PREVISION'!$A$1:$KZ$3000,$C72,11+3*MIN(BU$3,$D$2-1)))))</f>
        <v/>
      </c>
      <c r="BV72" s="121">
        <f>IF(OR($C72="",$B$2="",$D$2=0),0,IF(BV$3&lt;0,0,N(INDEX('CURVA PREVISION'!$A$1:$KZ$3000,$C72,11+3*MIN(BV$3,$D$2-1)))))</f>
        <v/>
      </c>
      <c r="BW72" s="121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7">
        <f>C31</f>
        <v/>
      </c>
      <c r="D73" s="121">
        <f>IF(OR($C73="",$B$2="",$D$2=0),0,IF(D$3&lt;0,0,N(INDEX('CURVA PREVISION'!$A$1:$KZ$3000,$C73,11+3*MIN(D$3,$D$2-1)))))</f>
        <v/>
      </c>
      <c r="E73" s="121">
        <f>IF(OR($C73="",$B$2="",$D$2=0),0,IF(E$3&lt;0,0,N(INDEX('CURVA PREVISION'!$A$1:$KZ$3000,$C73,11+3*MIN(E$3,$D$2-1)))))</f>
        <v/>
      </c>
      <c r="F73" s="121">
        <f>IF(OR($C73="",$B$2="",$D$2=0),0,IF(F$3&lt;0,0,N(INDEX('CURVA PREVISION'!$A$1:$KZ$3000,$C73,11+3*MIN(F$3,$D$2-1)))))</f>
        <v/>
      </c>
      <c r="G73" s="121">
        <f>IF(OR($C73="",$B$2="",$D$2=0),0,IF(G$3&lt;0,0,N(INDEX('CURVA PREVISION'!$A$1:$KZ$3000,$C73,11+3*MIN(G$3,$D$2-1)))))</f>
        <v/>
      </c>
      <c r="H73" s="121">
        <f>IF(OR($C73="",$B$2="",$D$2=0),0,IF(H$3&lt;0,0,N(INDEX('CURVA PREVISION'!$A$1:$KZ$3000,$C73,11+3*MIN(H$3,$D$2-1)))))</f>
        <v/>
      </c>
      <c r="I73" s="121">
        <f>IF(OR($C73="",$B$2="",$D$2=0),0,IF(I$3&lt;0,0,N(INDEX('CURVA PREVISION'!$A$1:$KZ$3000,$C73,11+3*MIN(I$3,$D$2-1)))))</f>
        <v/>
      </c>
      <c r="J73" s="121">
        <f>IF(OR($C73="",$B$2="",$D$2=0),0,IF(J$3&lt;0,0,N(INDEX('CURVA PREVISION'!$A$1:$KZ$3000,$C73,11+3*MIN(J$3,$D$2-1)))))</f>
        <v/>
      </c>
      <c r="K73" s="121">
        <f>IF(OR($C73="",$B$2="",$D$2=0),0,IF(K$3&lt;0,0,N(INDEX('CURVA PREVISION'!$A$1:$KZ$3000,$C73,11+3*MIN(K$3,$D$2-1)))))</f>
        <v/>
      </c>
      <c r="L73" s="121">
        <f>IF(OR($C73="",$B$2="",$D$2=0),0,IF(L$3&lt;0,0,N(INDEX('CURVA PREVISION'!$A$1:$KZ$3000,$C73,11+3*MIN(L$3,$D$2-1)))))</f>
        <v/>
      </c>
      <c r="M73" s="121">
        <f>IF(OR($C73="",$B$2="",$D$2=0),0,IF(M$3&lt;0,0,N(INDEX('CURVA PREVISION'!$A$1:$KZ$3000,$C73,11+3*MIN(M$3,$D$2-1)))))</f>
        <v/>
      </c>
      <c r="N73" s="121">
        <f>IF(OR($C73="",$B$2="",$D$2=0),0,IF(N$3&lt;0,0,N(INDEX('CURVA PREVISION'!$A$1:$KZ$3000,$C73,11+3*MIN(N$3,$D$2-1)))))</f>
        <v/>
      </c>
      <c r="O73" s="121">
        <f>IF(OR($C73="",$B$2="",$D$2=0),0,IF(O$3&lt;0,0,N(INDEX('CURVA PREVISION'!$A$1:$KZ$3000,$C73,11+3*MIN(O$3,$D$2-1)))))</f>
        <v/>
      </c>
      <c r="P73" s="121">
        <f>IF(OR($C73="",$B$2="",$D$2=0),0,IF(P$3&lt;0,0,N(INDEX('CURVA PREVISION'!$A$1:$KZ$3000,$C73,11+3*MIN(P$3,$D$2-1)))))</f>
        <v/>
      </c>
      <c r="Q73" s="121">
        <f>IF(OR($C73="",$B$2="",$D$2=0),0,IF(Q$3&lt;0,0,N(INDEX('CURVA PREVISION'!$A$1:$KZ$3000,$C73,11+3*MIN(Q$3,$D$2-1)))))</f>
        <v/>
      </c>
      <c r="R73" s="121">
        <f>IF(OR($C73="",$B$2="",$D$2=0),0,IF(R$3&lt;0,0,N(INDEX('CURVA PREVISION'!$A$1:$KZ$3000,$C73,11+3*MIN(R$3,$D$2-1)))))</f>
        <v/>
      </c>
      <c r="S73" s="121">
        <f>IF(OR($C73="",$B$2="",$D$2=0),0,IF(S$3&lt;0,0,N(INDEX('CURVA PREVISION'!$A$1:$KZ$3000,$C73,11+3*MIN(S$3,$D$2-1)))))</f>
        <v/>
      </c>
      <c r="T73" s="121">
        <f>IF(OR($C73="",$B$2="",$D$2=0),0,IF(T$3&lt;0,0,N(INDEX('CURVA PREVISION'!$A$1:$KZ$3000,$C73,11+3*MIN(T$3,$D$2-1)))))</f>
        <v/>
      </c>
      <c r="U73" s="121">
        <f>IF(OR($C73="",$B$2="",$D$2=0),0,IF(U$3&lt;0,0,N(INDEX('CURVA PREVISION'!$A$1:$KZ$3000,$C73,11+3*MIN(U$3,$D$2-1)))))</f>
        <v/>
      </c>
      <c r="V73" s="121">
        <f>IF(OR($C73="",$B$2="",$D$2=0),0,IF(V$3&lt;0,0,N(INDEX('CURVA PREVISION'!$A$1:$KZ$3000,$C73,11+3*MIN(V$3,$D$2-1)))))</f>
        <v/>
      </c>
      <c r="W73" s="121">
        <f>IF(OR($C73="",$B$2="",$D$2=0),0,IF(W$3&lt;0,0,N(INDEX('CURVA PREVISION'!$A$1:$KZ$3000,$C73,11+3*MIN(W$3,$D$2-1)))))</f>
        <v/>
      </c>
      <c r="X73" s="121">
        <f>IF(OR($C73="",$B$2="",$D$2=0),0,IF(X$3&lt;0,0,N(INDEX('CURVA PREVISION'!$A$1:$KZ$3000,$C73,11+3*MIN(X$3,$D$2-1)))))</f>
        <v/>
      </c>
      <c r="Y73" s="121">
        <f>IF(OR($C73="",$B$2="",$D$2=0),0,IF(Y$3&lt;0,0,N(INDEX('CURVA PREVISION'!$A$1:$KZ$3000,$C73,11+3*MIN(Y$3,$D$2-1)))))</f>
        <v/>
      </c>
      <c r="Z73" s="121">
        <f>IF(OR($C73="",$B$2="",$D$2=0),0,IF(Z$3&lt;0,0,N(INDEX('CURVA PREVISION'!$A$1:$KZ$3000,$C73,11+3*MIN(Z$3,$D$2-1)))))</f>
        <v/>
      </c>
      <c r="AA73" s="121">
        <f>IF(OR($C73="",$B$2="",$D$2=0),0,IF(AA$3&lt;0,0,N(INDEX('CURVA PREVISION'!$A$1:$KZ$3000,$C73,11+3*MIN(AA$3,$D$2-1)))))</f>
        <v/>
      </c>
      <c r="AB73" s="121">
        <f>IF(OR($C73="",$B$2="",$D$2=0),0,IF(AB$3&lt;0,0,N(INDEX('CURVA PREVISION'!$A$1:$KZ$3000,$C73,11+3*MIN(AB$3,$D$2-1)))))</f>
        <v/>
      </c>
      <c r="AC73" s="121">
        <f>IF(OR($C73="",$B$2="",$D$2=0),0,IF(AC$3&lt;0,0,N(INDEX('CURVA PREVISION'!$A$1:$KZ$3000,$C73,11+3*MIN(AC$3,$D$2-1)))))</f>
        <v/>
      </c>
      <c r="AD73" s="121">
        <f>IF(OR($C73="",$B$2="",$D$2=0),0,IF(AD$3&lt;0,0,N(INDEX('CURVA PREVISION'!$A$1:$KZ$3000,$C73,11+3*MIN(AD$3,$D$2-1)))))</f>
        <v/>
      </c>
      <c r="AE73" s="121">
        <f>IF(OR($C73="",$B$2="",$D$2=0),0,IF(AE$3&lt;0,0,N(INDEX('CURVA PREVISION'!$A$1:$KZ$3000,$C73,11+3*MIN(AE$3,$D$2-1)))))</f>
        <v/>
      </c>
      <c r="AF73" s="121">
        <f>IF(OR($C73="",$B$2="",$D$2=0),0,IF(AF$3&lt;0,0,N(INDEX('CURVA PREVISION'!$A$1:$KZ$3000,$C73,11+3*MIN(AF$3,$D$2-1)))))</f>
        <v/>
      </c>
      <c r="AG73" s="121">
        <f>IF(OR($C73="",$B$2="",$D$2=0),0,IF(AG$3&lt;0,0,N(INDEX('CURVA PREVISION'!$A$1:$KZ$3000,$C73,11+3*MIN(AG$3,$D$2-1)))))</f>
        <v/>
      </c>
      <c r="AH73" s="121">
        <f>IF(OR($C73="",$B$2="",$D$2=0),0,IF(AH$3&lt;0,0,N(INDEX('CURVA PREVISION'!$A$1:$KZ$3000,$C73,11+3*MIN(AH$3,$D$2-1)))))</f>
        <v/>
      </c>
      <c r="AI73" s="121">
        <f>IF(OR($C73="",$B$2="",$D$2=0),0,IF(AI$3&lt;0,0,N(INDEX('CURVA PREVISION'!$A$1:$KZ$3000,$C73,11+3*MIN(AI$3,$D$2-1)))))</f>
        <v/>
      </c>
      <c r="AJ73" s="121">
        <f>IF(OR($C73="",$B$2="",$D$2=0),0,IF(AJ$3&lt;0,0,N(INDEX('CURVA PREVISION'!$A$1:$KZ$3000,$C73,11+3*MIN(AJ$3,$D$2-1)))))</f>
        <v/>
      </c>
      <c r="AK73" s="121">
        <f>IF(OR($C73="",$B$2="",$D$2=0),0,IF(AK$3&lt;0,0,N(INDEX('CURVA PREVISION'!$A$1:$KZ$3000,$C73,11+3*MIN(AK$3,$D$2-1)))))</f>
        <v/>
      </c>
      <c r="AL73" s="121">
        <f>IF(OR($C73="",$B$2="",$D$2=0),0,IF(AL$3&lt;0,0,N(INDEX('CURVA PREVISION'!$A$1:$KZ$3000,$C73,11+3*MIN(AL$3,$D$2-1)))))</f>
        <v/>
      </c>
      <c r="AM73" s="121">
        <f>IF(OR($C73="",$B$2="",$D$2=0),0,IF(AM$3&lt;0,0,N(INDEX('CURVA PREVISION'!$A$1:$KZ$3000,$C73,11+3*MIN(AM$3,$D$2-1)))))</f>
        <v/>
      </c>
      <c r="AN73" s="121">
        <f>IF(OR($C73="",$B$2="",$D$2=0),0,IF(AN$3&lt;0,0,N(INDEX('CURVA PREVISION'!$A$1:$KZ$3000,$C73,11+3*MIN(AN$3,$D$2-1)))))</f>
        <v/>
      </c>
      <c r="AO73" s="121">
        <f>IF(OR($C73="",$B$2="",$D$2=0),0,IF(AO$3&lt;0,0,N(INDEX('CURVA PREVISION'!$A$1:$KZ$3000,$C73,11+3*MIN(AO$3,$D$2-1)))))</f>
        <v/>
      </c>
      <c r="AP73" s="121">
        <f>IF(OR($C73="",$B$2="",$D$2=0),0,IF(AP$3&lt;0,0,N(INDEX('CURVA PREVISION'!$A$1:$KZ$3000,$C73,11+3*MIN(AP$3,$D$2-1)))))</f>
        <v/>
      </c>
      <c r="AQ73" s="121">
        <f>IF(OR($C73="",$B$2="",$D$2=0),0,IF(AQ$3&lt;0,0,N(INDEX('CURVA PREVISION'!$A$1:$KZ$3000,$C73,11+3*MIN(AQ$3,$D$2-1)))))</f>
        <v/>
      </c>
      <c r="AR73" s="121">
        <f>IF(OR($C73="",$B$2="",$D$2=0),0,IF(AR$3&lt;0,0,N(INDEX('CURVA PREVISION'!$A$1:$KZ$3000,$C73,11+3*MIN(AR$3,$D$2-1)))))</f>
        <v/>
      </c>
      <c r="AS73" s="121">
        <f>IF(OR($C73="",$B$2="",$D$2=0),0,IF(AS$3&lt;0,0,N(INDEX('CURVA PREVISION'!$A$1:$KZ$3000,$C73,11+3*MIN(AS$3,$D$2-1)))))</f>
        <v/>
      </c>
      <c r="AT73" s="121">
        <f>IF(OR($C73="",$B$2="",$D$2=0),0,IF(AT$3&lt;0,0,N(INDEX('CURVA PREVISION'!$A$1:$KZ$3000,$C73,11+3*MIN(AT$3,$D$2-1)))))</f>
        <v/>
      </c>
      <c r="AU73" s="121">
        <f>IF(OR($C73="",$B$2="",$D$2=0),0,IF(AU$3&lt;0,0,N(INDEX('CURVA PREVISION'!$A$1:$KZ$3000,$C73,11+3*MIN(AU$3,$D$2-1)))))</f>
        <v/>
      </c>
      <c r="AV73" s="121">
        <f>IF(OR($C73="",$B$2="",$D$2=0),0,IF(AV$3&lt;0,0,N(INDEX('CURVA PREVISION'!$A$1:$KZ$3000,$C73,11+3*MIN(AV$3,$D$2-1)))))</f>
        <v/>
      </c>
      <c r="AW73" s="121">
        <f>IF(OR($C73="",$B$2="",$D$2=0),0,IF(AW$3&lt;0,0,N(INDEX('CURVA PREVISION'!$A$1:$KZ$3000,$C73,11+3*MIN(AW$3,$D$2-1)))))</f>
        <v/>
      </c>
      <c r="AX73" s="121">
        <f>IF(OR($C73="",$B$2="",$D$2=0),0,IF(AX$3&lt;0,0,N(INDEX('CURVA PREVISION'!$A$1:$KZ$3000,$C73,11+3*MIN(AX$3,$D$2-1)))))</f>
        <v/>
      </c>
      <c r="AY73" s="121">
        <f>IF(OR($C73="",$B$2="",$D$2=0),0,IF(AY$3&lt;0,0,N(INDEX('CURVA PREVISION'!$A$1:$KZ$3000,$C73,11+3*MIN(AY$3,$D$2-1)))))</f>
        <v/>
      </c>
      <c r="AZ73" s="121">
        <f>IF(OR($C73="",$B$2="",$D$2=0),0,IF(AZ$3&lt;0,0,N(INDEX('CURVA PREVISION'!$A$1:$KZ$3000,$C73,11+3*MIN(AZ$3,$D$2-1)))))</f>
        <v/>
      </c>
      <c r="BA73" s="121">
        <f>IF(OR($C73="",$B$2="",$D$2=0),0,IF(BA$3&lt;0,0,N(INDEX('CURVA PREVISION'!$A$1:$KZ$3000,$C73,11+3*MIN(BA$3,$D$2-1)))))</f>
        <v/>
      </c>
      <c r="BB73" s="121">
        <f>IF(OR($C73="",$B$2="",$D$2=0),0,IF(BB$3&lt;0,0,N(INDEX('CURVA PREVISION'!$A$1:$KZ$3000,$C73,11+3*MIN(BB$3,$D$2-1)))))</f>
        <v/>
      </c>
      <c r="BC73" s="121">
        <f>IF(OR($C73="",$B$2="",$D$2=0),0,IF(BC$3&lt;0,0,N(INDEX('CURVA PREVISION'!$A$1:$KZ$3000,$C73,11+3*MIN(BC$3,$D$2-1)))))</f>
        <v/>
      </c>
      <c r="BD73" s="121">
        <f>IF(OR($C73="",$B$2="",$D$2=0),0,IF(BD$3&lt;0,0,N(INDEX('CURVA PREVISION'!$A$1:$KZ$3000,$C73,11+3*MIN(BD$3,$D$2-1)))))</f>
        <v/>
      </c>
      <c r="BE73" s="121">
        <f>IF(OR($C73="",$B$2="",$D$2=0),0,IF(BE$3&lt;0,0,N(INDEX('CURVA PREVISION'!$A$1:$KZ$3000,$C73,11+3*MIN(BE$3,$D$2-1)))))</f>
        <v/>
      </c>
      <c r="BF73" s="121">
        <f>IF(OR($C73="",$B$2="",$D$2=0),0,IF(BF$3&lt;0,0,N(INDEX('CURVA PREVISION'!$A$1:$KZ$3000,$C73,11+3*MIN(BF$3,$D$2-1)))))</f>
        <v/>
      </c>
      <c r="BG73" s="121">
        <f>IF(OR($C73="",$B$2="",$D$2=0),0,IF(BG$3&lt;0,0,N(INDEX('CURVA PREVISION'!$A$1:$KZ$3000,$C73,11+3*MIN(BG$3,$D$2-1)))))</f>
        <v/>
      </c>
      <c r="BH73" s="121">
        <f>IF(OR($C73="",$B$2="",$D$2=0),0,IF(BH$3&lt;0,0,N(INDEX('CURVA PREVISION'!$A$1:$KZ$3000,$C73,11+3*MIN(BH$3,$D$2-1)))))</f>
        <v/>
      </c>
      <c r="BI73" s="121">
        <f>IF(OR($C73="",$B$2="",$D$2=0),0,IF(BI$3&lt;0,0,N(INDEX('CURVA PREVISION'!$A$1:$KZ$3000,$C73,11+3*MIN(BI$3,$D$2-1)))))</f>
        <v/>
      </c>
      <c r="BJ73" s="121">
        <f>IF(OR($C73="",$B$2="",$D$2=0),0,IF(BJ$3&lt;0,0,N(INDEX('CURVA PREVISION'!$A$1:$KZ$3000,$C73,11+3*MIN(BJ$3,$D$2-1)))))</f>
        <v/>
      </c>
      <c r="BK73" s="121">
        <f>IF(OR($C73="",$B$2="",$D$2=0),0,IF(BK$3&lt;0,0,N(INDEX('CURVA PREVISION'!$A$1:$KZ$3000,$C73,11+3*MIN(BK$3,$D$2-1)))))</f>
        <v/>
      </c>
      <c r="BL73" s="121">
        <f>IF(OR($C73="",$B$2="",$D$2=0),0,IF(BL$3&lt;0,0,N(INDEX('CURVA PREVISION'!$A$1:$KZ$3000,$C73,11+3*MIN(BL$3,$D$2-1)))))</f>
        <v/>
      </c>
      <c r="BM73" s="121">
        <f>IF(OR($C73="",$B$2="",$D$2=0),0,IF(BM$3&lt;0,0,N(INDEX('CURVA PREVISION'!$A$1:$KZ$3000,$C73,11+3*MIN(BM$3,$D$2-1)))))</f>
        <v/>
      </c>
      <c r="BN73" s="121">
        <f>IF(OR($C73="",$B$2="",$D$2=0),0,IF(BN$3&lt;0,0,N(INDEX('CURVA PREVISION'!$A$1:$KZ$3000,$C73,11+3*MIN(BN$3,$D$2-1)))))</f>
        <v/>
      </c>
      <c r="BO73" s="121">
        <f>IF(OR($C73="",$B$2="",$D$2=0),0,IF(BO$3&lt;0,0,N(INDEX('CURVA PREVISION'!$A$1:$KZ$3000,$C73,11+3*MIN(BO$3,$D$2-1)))))</f>
        <v/>
      </c>
      <c r="BP73" s="121">
        <f>IF(OR($C73="",$B$2="",$D$2=0),0,IF(BP$3&lt;0,0,N(INDEX('CURVA PREVISION'!$A$1:$KZ$3000,$C73,11+3*MIN(BP$3,$D$2-1)))))</f>
        <v/>
      </c>
      <c r="BQ73" s="121">
        <f>IF(OR($C73="",$B$2="",$D$2=0),0,IF(BQ$3&lt;0,0,N(INDEX('CURVA PREVISION'!$A$1:$KZ$3000,$C73,11+3*MIN(BQ$3,$D$2-1)))))</f>
        <v/>
      </c>
      <c r="BR73" s="121">
        <f>IF(OR($C73="",$B$2="",$D$2=0),0,IF(BR$3&lt;0,0,N(INDEX('CURVA PREVISION'!$A$1:$KZ$3000,$C73,11+3*MIN(BR$3,$D$2-1)))))</f>
        <v/>
      </c>
      <c r="BS73" s="121">
        <f>IF(OR($C73="",$B$2="",$D$2=0),0,IF(BS$3&lt;0,0,N(INDEX('CURVA PREVISION'!$A$1:$KZ$3000,$C73,11+3*MIN(BS$3,$D$2-1)))))</f>
        <v/>
      </c>
      <c r="BT73" s="121">
        <f>IF(OR($C73="",$B$2="",$D$2=0),0,IF(BT$3&lt;0,0,N(INDEX('CURVA PREVISION'!$A$1:$KZ$3000,$C73,11+3*MIN(BT$3,$D$2-1)))))</f>
        <v/>
      </c>
      <c r="BU73" s="121">
        <f>IF(OR($C73="",$B$2="",$D$2=0),0,IF(BU$3&lt;0,0,N(INDEX('CURVA PREVISION'!$A$1:$KZ$3000,$C73,11+3*MIN(BU$3,$D$2-1)))))</f>
        <v/>
      </c>
      <c r="BV73" s="121">
        <f>IF(OR($C73="",$B$2="",$D$2=0),0,IF(BV$3&lt;0,0,N(INDEX('CURVA PREVISION'!$A$1:$KZ$3000,$C73,11+3*MIN(BV$3,$D$2-1)))))</f>
        <v/>
      </c>
      <c r="BW73" s="121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7">
        <f>C32</f>
        <v/>
      </c>
      <c r="D74" s="121">
        <f>IF(OR($C74="",$B$2="",$D$2=0),0,IF(D$3&lt;0,0,N(INDEX('CURVA PREVISION'!$A$1:$KZ$3000,$C74,11+3*MIN(D$3,$D$2-1)))))</f>
        <v/>
      </c>
      <c r="E74" s="121">
        <f>IF(OR($C74="",$B$2="",$D$2=0),0,IF(E$3&lt;0,0,N(INDEX('CURVA PREVISION'!$A$1:$KZ$3000,$C74,11+3*MIN(E$3,$D$2-1)))))</f>
        <v/>
      </c>
      <c r="F74" s="121">
        <f>IF(OR($C74="",$B$2="",$D$2=0),0,IF(F$3&lt;0,0,N(INDEX('CURVA PREVISION'!$A$1:$KZ$3000,$C74,11+3*MIN(F$3,$D$2-1)))))</f>
        <v/>
      </c>
      <c r="G74" s="121">
        <f>IF(OR($C74="",$B$2="",$D$2=0),0,IF(G$3&lt;0,0,N(INDEX('CURVA PREVISION'!$A$1:$KZ$3000,$C74,11+3*MIN(G$3,$D$2-1)))))</f>
        <v/>
      </c>
      <c r="H74" s="121">
        <f>IF(OR($C74="",$B$2="",$D$2=0),0,IF(H$3&lt;0,0,N(INDEX('CURVA PREVISION'!$A$1:$KZ$3000,$C74,11+3*MIN(H$3,$D$2-1)))))</f>
        <v/>
      </c>
      <c r="I74" s="121">
        <f>IF(OR($C74="",$B$2="",$D$2=0),0,IF(I$3&lt;0,0,N(INDEX('CURVA PREVISION'!$A$1:$KZ$3000,$C74,11+3*MIN(I$3,$D$2-1)))))</f>
        <v/>
      </c>
      <c r="J74" s="121">
        <f>IF(OR($C74="",$B$2="",$D$2=0),0,IF(J$3&lt;0,0,N(INDEX('CURVA PREVISION'!$A$1:$KZ$3000,$C74,11+3*MIN(J$3,$D$2-1)))))</f>
        <v/>
      </c>
      <c r="K74" s="121">
        <f>IF(OR($C74="",$B$2="",$D$2=0),0,IF(K$3&lt;0,0,N(INDEX('CURVA PREVISION'!$A$1:$KZ$3000,$C74,11+3*MIN(K$3,$D$2-1)))))</f>
        <v/>
      </c>
      <c r="L74" s="121">
        <f>IF(OR($C74="",$B$2="",$D$2=0),0,IF(L$3&lt;0,0,N(INDEX('CURVA PREVISION'!$A$1:$KZ$3000,$C74,11+3*MIN(L$3,$D$2-1)))))</f>
        <v/>
      </c>
      <c r="M74" s="121">
        <f>IF(OR($C74="",$B$2="",$D$2=0),0,IF(M$3&lt;0,0,N(INDEX('CURVA PREVISION'!$A$1:$KZ$3000,$C74,11+3*MIN(M$3,$D$2-1)))))</f>
        <v/>
      </c>
      <c r="N74" s="121">
        <f>IF(OR($C74="",$B$2="",$D$2=0),0,IF(N$3&lt;0,0,N(INDEX('CURVA PREVISION'!$A$1:$KZ$3000,$C74,11+3*MIN(N$3,$D$2-1)))))</f>
        <v/>
      </c>
      <c r="O74" s="121">
        <f>IF(OR($C74="",$B$2="",$D$2=0),0,IF(O$3&lt;0,0,N(INDEX('CURVA PREVISION'!$A$1:$KZ$3000,$C74,11+3*MIN(O$3,$D$2-1)))))</f>
        <v/>
      </c>
      <c r="P74" s="121">
        <f>IF(OR($C74="",$B$2="",$D$2=0),0,IF(P$3&lt;0,0,N(INDEX('CURVA PREVISION'!$A$1:$KZ$3000,$C74,11+3*MIN(P$3,$D$2-1)))))</f>
        <v/>
      </c>
      <c r="Q74" s="121">
        <f>IF(OR($C74="",$B$2="",$D$2=0),0,IF(Q$3&lt;0,0,N(INDEX('CURVA PREVISION'!$A$1:$KZ$3000,$C74,11+3*MIN(Q$3,$D$2-1)))))</f>
        <v/>
      </c>
      <c r="R74" s="121">
        <f>IF(OR($C74="",$B$2="",$D$2=0),0,IF(R$3&lt;0,0,N(INDEX('CURVA PREVISION'!$A$1:$KZ$3000,$C74,11+3*MIN(R$3,$D$2-1)))))</f>
        <v/>
      </c>
      <c r="S74" s="121">
        <f>IF(OR($C74="",$B$2="",$D$2=0),0,IF(S$3&lt;0,0,N(INDEX('CURVA PREVISION'!$A$1:$KZ$3000,$C74,11+3*MIN(S$3,$D$2-1)))))</f>
        <v/>
      </c>
      <c r="T74" s="121">
        <f>IF(OR($C74="",$B$2="",$D$2=0),0,IF(T$3&lt;0,0,N(INDEX('CURVA PREVISION'!$A$1:$KZ$3000,$C74,11+3*MIN(T$3,$D$2-1)))))</f>
        <v/>
      </c>
      <c r="U74" s="121">
        <f>IF(OR($C74="",$B$2="",$D$2=0),0,IF(U$3&lt;0,0,N(INDEX('CURVA PREVISION'!$A$1:$KZ$3000,$C74,11+3*MIN(U$3,$D$2-1)))))</f>
        <v/>
      </c>
      <c r="V74" s="121">
        <f>IF(OR($C74="",$B$2="",$D$2=0),0,IF(V$3&lt;0,0,N(INDEX('CURVA PREVISION'!$A$1:$KZ$3000,$C74,11+3*MIN(V$3,$D$2-1)))))</f>
        <v/>
      </c>
      <c r="W74" s="121">
        <f>IF(OR($C74="",$B$2="",$D$2=0),0,IF(W$3&lt;0,0,N(INDEX('CURVA PREVISION'!$A$1:$KZ$3000,$C74,11+3*MIN(W$3,$D$2-1)))))</f>
        <v/>
      </c>
      <c r="X74" s="121">
        <f>IF(OR($C74="",$B$2="",$D$2=0),0,IF(X$3&lt;0,0,N(INDEX('CURVA PREVISION'!$A$1:$KZ$3000,$C74,11+3*MIN(X$3,$D$2-1)))))</f>
        <v/>
      </c>
      <c r="Y74" s="121">
        <f>IF(OR($C74="",$B$2="",$D$2=0),0,IF(Y$3&lt;0,0,N(INDEX('CURVA PREVISION'!$A$1:$KZ$3000,$C74,11+3*MIN(Y$3,$D$2-1)))))</f>
        <v/>
      </c>
      <c r="Z74" s="121">
        <f>IF(OR($C74="",$B$2="",$D$2=0),0,IF(Z$3&lt;0,0,N(INDEX('CURVA PREVISION'!$A$1:$KZ$3000,$C74,11+3*MIN(Z$3,$D$2-1)))))</f>
        <v/>
      </c>
      <c r="AA74" s="121">
        <f>IF(OR($C74="",$B$2="",$D$2=0),0,IF(AA$3&lt;0,0,N(INDEX('CURVA PREVISION'!$A$1:$KZ$3000,$C74,11+3*MIN(AA$3,$D$2-1)))))</f>
        <v/>
      </c>
      <c r="AB74" s="121">
        <f>IF(OR($C74="",$B$2="",$D$2=0),0,IF(AB$3&lt;0,0,N(INDEX('CURVA PREVISION'!$A$1:$KZ$3000,$C74,11+3*MIN(AB$3,$D$2-1)))))</f>
        <v/>
      </c>
      <c r="AC74" s="121">
        <f>IF(OR($C74="",$B$2="",$D$2=0),0,IF(AC$3&lt;0,0,N(INDEX('CURVA PREVISION'!$A$1:$KZ$3000,$C74,11+3*MIN(AC$3,$D$2-1)))))</f>
        <v/>
      </c>
      <c r="AD74" s="121">
        <f>IF(OR($C74="",$B$2="",$D$2=0),0,IF(AD$3&lt;0,0,N(INDEX('CURVA PREVISION'!$A$1:$KZ$3000,$C74,11+3*MIN(AD$3,$D$2-1)))))</f>
        <v/>
      </c>
      <c r="AE74" s="121">
        <f>IF(OR($C74="",$B$2="",$D$2=0),0,IF(AE$3&lt;0,0,N(INDEX('CURVA PREVISION'!$A$1:$KZ$3000,$C74,11+3*MIN(AE$3,$D$2-1)))))</f>
        <v/>
      </c>
      <c r="AF74" s="121">
        <f>IF(OR($C74="",$B$2="",$D$2=0),0,IF(AF$3&lt;0,0,N(INDEX('CURVA PREVISION'!$A$1:$KZ$3000,$C74,11+3*MIN(AF$3,$D$2-1)))))</f>
        <v/>
      </c>
      <c r="AG74" s="121">
        <f>IF(OR($C74="",$B$2="",$D$2=0),0,IF(AG$3&lt;0,0,N(INDEX('CURVA PREVISION'!$A$1:$KZ$3000,$C74,11+3*MIN(AG$3,$D$2-1)))))</f>
        <v/>
      </c>
      <c r="AH74" s="121">
        <f>IF(OR($C74="",$B$2="",$D$2=0),0,IF(AH$3&lt;0,0,N(INDEX('CURVA PREVISION'!$A$1:$KZ$3000,$C74,11+3*MIN(AH$3,$D$2-1)))))</f>
        <v/>
      </c>
      <c r="AI74" s="121">
        <f>IF(OR($C74="",$B$2="",$D$2=0),0,IF(AI$3&lt;0,0,N(INDEX('CURVA PREVISION'!$A$1:$KZ$3000,$C74,11+3*MIN(AI$3,$D$2-1)))))</f>
        <v/>
      </c>
      <c r="AJ74" s="121">
        <f>IF(OR($C74="",$B$2="",$D$2=0),0,IF(AJ$3&lt;0,0,N(INDEX('CURVA PREVISION'!$A$1:$KZ$3000,$C74,11+3*MIN(AJ$3,$D$2-1)))))</f>
        <v/>
      </c>
      <c r="AK74" s="121">
        <f>IF(OR($C74="",$B$2="",$D$2=0),0,IF(AK$3&lt;0,0,N(INDEX('CURVA PREVISION'!$A$1:$KZ$3000,$C74,11+3*MIN(AK$3,$D$2-1)))))</f>
        <v/>
      </c>
      <c r="AL74" s="121">
        <f>IF(OR($C74="",$B$2="",$D$2=0),0,IF(AL$3&lt;0,0,N(INDEX('CURVA PREVISION'!$A$1:$KZ$3000,$C74,11+3*MIN(AL$3,$D$2-1)))))</f>
        <v/>
      </c>
      <c r="AM74" s="121">
        <f>IF(OR($C74="",$B$2="",$D$2=0),0,IF(AM$3&lt;0,0,N(INDEX('CURVA PREVISION'!$A$1:$KZ$3000,$C74,11+3*MIN(AM$3,$D$2-1)))))</f>
        <v/>
      </c>
      <c r="AN74" s="121">
        <f>IF(OR($C74="",$B$2="",$D$2=0),0,IF(AN$3&lt;0,0,N(INDEX('CURVA PREVISION'!$A$1:$KZ$3000,$C74,11+3*MIN(AN$3,$D$2-1)))))</f>
        <v/>
      </c>
      <c r="AO74" s="121">
        <f>IF(OR($C74="",$B$2="",$D$2=0),0,IF(AO$3&lt;0,0,N(INDEX('CURVA PREVISION'!$A$1:$KZ$3000,$C74,11+3*MIN(AO$3,$D$2-1)))))</f>
        <v/>
      </c>
      <c r="AP74" s="121">
        <f>IF(OR($C74="",$B$2="",$D$2=0),0,IF(AP$3&lt;0,0,N(INDEX('CURVA PREVISION'!$A$1:$KZ$3000,$C74,11+3*MIN(AP$3,$D$2-1)))))</f>
        <v/>
      </c>
      <c r="AQ74" s="121">
        <f>IF(OR($C74="",$B$2="",$D$2=0),0,IF(AQ$3&lt;0,0,N(INDEX('CURVA PREVISION'!$A$1:$KZ$3000,$C74,11+3*MIN(AQ$3,$D$2-1)))))</f>
        <v/>
      </c>
      <c r="AR74" s="121">
        <f>IF(OR($C74="",$B$2="",$D$2=0),0,IF(AR$3&lt;0,0,N(INDEX('CURVA PREVISION'!$A$1:$KZ$3000,$C74,11+3*MIN(AR$3,$D$2-1)))))</f>
        <v/>
      </c>
      <c r="AS74" s="121">
        <f>IF(OR($C74="",$B$2="",$D$2=0),0,IF(AS$3&lt;0,0,N(INDEX('CURVA PREVISION'!$A$1:$KZ$3000,$C74,11+3*MIN(AS$3,$D$2-1)))))</f>
        <v/>
      </c>
      <c r="AT74" s="121">
        <f>IF(OR($C74="",$B$2="",$D$2=0),0,IF(AT$3&lt;0,0,N(INDEX('CURVA PREVISION'!$A$1:$KZ$3000,$C74,11+3*MIN(AT$3,$D$2-1)))))</f>
        <v/>
      </c>
      <c r="AU74" s="121">
        <f>IF(OR($C74="",$B$2="",$D$2=0),0,IF(AU$3&lt;0,0,N(INDEX('CURVA PREVISION'!$A$1:$KZ$3000,$C74,11+3*MIN(AU$3,$D$2-1)))))</f>
        <v/>
      </c>
      <c r="AV74" s="121">
        <f>IF(OR($C74="",$B$2="",$D$2=0),0,IF(AV$3&lt;0,0,N(INDEX('CURVA PREVISION'!$A$1:$KZ$3000,$C74,11+3*MIN(AV$3,$D$2-1)))))</f>
        <v/>
      </c>
      <c r="AW74" s="121">
        <f>IF(OR($C74="",$B$2="",$D$2=0),0,IF(AW$3&lt;0,0,N(INDEX('CURVA PREVISION'!$A$1:$KZ$3000,$C74,11+3*MIN(AW$3,$D$2-1)))))</f>
        <v/>
      </c>
      <c r="AX74" s="121">
        <f>IF(OR($C74="",$B$2="",$D$2=0),0,IF(AX$3&lt;0,0,N(INDEX('CURVA PREVISION'!$A$1:$KZ$3000,$C74,11+3*MIN(AX$3,$D$2-1)))))</f>
        <v/>
      </c>
      <c r="AY74" s="121">
        <f>IF(OR($C74="",$B$2="",$D$2=0),0,IF(AY$3&lt;0,0,N(INDEX('CURVA PREVISION'!$A$1:$KZ$3000,$C74,11+3*MIN(AY$3,$D$2-1)))))</f>
        <v/>
      </c>
      <c r="AZ74" s="121">
        <f>IF(OR($C74="",$B$2="",$D$2=0),0,IF(AZ$3&lt;0,0,N(INDEX('CURVA PREVISION'!$A$1:$KZ$3000,$C74,11+3*MIN(AZ$3,$D$2-1)))))</f>
        <v/>
      </c>
      <c r="BA74" s="121">
        <f>IF(OR($C74="",$B$2="",$D$2=0),0,IF(BA$3&lt;0,0,N(INDEX('CURVA PREVISION'!$A$1:$KZ$3000,$C74,11+3*MIN(BA$3,$D$2-1)))))</f>
        <v/>
      </c>
      <c r="BB74" s="121">
        <f>IF(OR($C74="",$B$2="",$D$2=0),0,IF(BB$3&lt;0,0,N(INDEX('CURVA PREVISION'!$A$1:$KZ$3000,$C74,11+3*MIN(BB$3,$D$2-1)))))</f>
        <v/>
      </c>
      <c r="BC74" s="121">
        <f>IF(OR($C74="",$B$2="",$D$2=0),0,IF(BC$3&lt;0,0,N(INDEX('CURVA PREVISION'!$A$1:$KZ$3000,$C74,11+3*MIN(BC$3,$D$2-1)))))</f>
        <v/>
      </c>
      <c r="BD74" s="121">
        <f>IF(OR($C74="",$B$2="",$D$2=0),0,IF(BD$3&lt;0,0,N(INDEX('CURVA PREVISION'!$A$1:$KZ$3000,$C74,11+3*MIN(BD$3,$D$2-1)))))</f>
        <v/>
      </c>
      <c r="BE74" s="121">
        <f>IF(OR($C74="",$B$2="",$D$2=0),0,IF(BE$3&lt;0,0,N(INDEX('CURVA PREVISION'!$A$1:$KZ$3000,$C74,11+3*MIN(BE$3,$D$2-1)))))</f>
        <v/>
      </c>
      <c r="BF74" s="121">
        <f>IF(OR($C74="",$B$2="",$D$2=0),0,IF(BF$3&lt;0,0,N(INDEX('CURVA PREVISION'!$A$1:$KZ$3000,$C74,11+3*MIN(BF$3,$D$2-1)))))</f>
        <v/>
      </c>
      <c r="BG74" s="121">
        <f>IF(OR($C74="",$B$2="",$D$2=0),0,IF(BG$3&lt;0,0,N(INDEX('CURVA PREVISION'!$A$1:$KZ$3000,$C74,11+3*MIN(BG$3,$D$2-1)))))</f>
        <v/>
      </c>
      <c r="BH74" s="121">
        <f>IF(OR($C74="",$B$2="",$D$2=0),0,IF(BH$3&lt;0,0,N(INDEX('CURVA PREVISION'!$A$1:$KZ$3000,$C74,11+3*MIN(BH$3,$D$2-1)))))</f>
        <v/>
      </c>
      <c r="BI74" s="121">
        <f>IF(OR($C74="",$B$2="",$D$2=0),0,IF(BI$3&lt;0,0,N(INDEX('CURVA PREVISION'!$A$1:$KZ$3000,$C74,11+3*MIN(BI$3,$D$2-1)))))</f>
        <v/>
      </c>
      <c r="BJ74" s="121">
        <f>IF(OR($C74="",$B$2="",$D$2=0),0,IF(BJ$3&lt;0,0,N(INDEX('CURVA PREVISION'!$A$1:$KZ$3000,$C74,11+3*MIN(BJ$3,$D$2-1)))))</f>
        <v/>
      </c>
      <c r="BK74" s="121">
        <f>IF(OR($C74="",$B$2="",$D$2=0),0,IF(BK$3&lt;0,0,N(INDEX('CURVA PREVISION'!$A$1:$KZ$3000,$C74,11+3*MIN(BK$3,$D$2-1)))))</f>
        <v/>
      </c>
      <c r="BL74" s="121">
        <f>IF(OR($C74="",$B$2="",$D$2=0),0,IF(BL$3&lt;0,0,N(INDEX('CURVA PREVISION'!$A$1:$KZ$3000,$C74,11+3*MIN(BL$3,$D$2-1)))))</f>
        <v/>
      </c>
      <c r="BM74" s="121">
        <f>IF(OR($C74="",$B$2="",$D$2=0),0,IF(BM$3&lt;0,0,N(INDEX('CURVA PREVISION'!$A$1:$KZ$3000,$C74,11+3*MIN(BM$3,$D$2-1)))))</f>
        <v/>
      </c>
      <c r="BN74" s="121">
        <f>IF(OR($C74="",$B$2="",$D$2=0),0,IF(BN$3&lt;0,0,N(INDEX('CURVA PREVISION'!$A$1:$KZ$3000,$C74,11+3*MIN(BN$3,$D$2-1)))))</f>
        <v/>
      </c>
      <c r="BO74" s="121">
        <f>IF(OR($C74="",$B$2="",$D$2=0),0,IF(BO$3&lt;0,0,N(INDEX('CURVA PREVISION'!$A$1:$KZ$3000,$C74,11+3*MIN(BO$3,$D$2-1)))))</f>
        <v/>
      </c>
      <c r="BP74" s="121">
        <f>IF(OR($C74="",$B$2="",$D$2=0),0,IF(BP$3&lt;0,0,N(INDEX('CURVA PREVISION'!$A$1:$KZ$3000,$C74,11+3*MIN(BP$3,$D$2-1)))))</f>
        <v/>
      </c>
      <c r="BQ74" s="121">
        <f>IF(OR($C74="",$B$2="",$D$2=0),0,IF(BQ$3&lt;0,0,N(INDEX('CURVA PREVISION'!$A$1:$KZ$3000,$C74,11+3*MIN(BQ$3,$D$2-1)))))</f>
        <v/>
      </c>
      <c r="BR74" s="121">
        <f>IF(OR($C74="",$B$2="",$D$2=0),0,IF(BR$3&lt;0,0,N(INDEX('CURVA PREVISION'!$A$1:$KZ$3000,$C74,11+3*MIN(BR$3,$D$2-1)))))</f>
        <v/>
      </c>
      <c r="BS74" s="121">
        <f>IF(OR($C74="",$B$2="",$D$2=0),0,IF(BS$3&lt;0,0,N(INDEX('CURVA PREVISION'!$A$1:$KZ$3000,$C74,11+3*MIN(BS$3,$D$2-1)))))</f>
        <v/>
      </c>
      <c r="BT74" s="121">
        <f>IF(OR($C74="",$B$2="",$D$2=0),0,IF(BT$3&lt;0,0,N(INDEX('CURVA PREVISION'!$A$1:$KZ$3000,$C74,11+3*MIN(BT$3,$D$2-1)))))</f>
        <v/>
      </c>
      <c r="BU74" s="121">
        <f>IF(OR($C74="",$B$2="",$D$2=0),0,IF(BU$3&lt;0,0,N(INDEX('CURVA PREVISION'!$A$1:$KZ$3000,$C74,11+3*MIN(BU$3,$D$2-1)))))</f>
        <v/>
      </c>
      <c r="BV74" s="121">
        <f>IF(OR($C74="",$B$2="",$D$2=0),0,IF(BV$3&lt;0,0,N(INDEX('CURVA PREVISION'!$A$1:$KZ$3000,$C74,11+3*MIN(BV$3,$D$2-1)))))</f>
        <v/>
      </c>
      <c r="BW74" s="121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7">
        <f>C33</f>
        <v/>
      </c>
      <c r="D75" s="121">
        <f>IF(OR($C75="",$B$2="",$D$2=0),0,IF(D$3&lt;0,0,N(INDEX('CURVA PREVISION'!$A$1:$KZ$3000,$C75,11+3*MIN(D$3,$D$2-1)))))</f>
        <v/>
      </c>
      <c r="E75" s="121">
        <f>IF(OR($C75="",$B$2="",$D$2=0),0,IF(E$3&lt;0,0,N(INDEX('CURVA PREVISION'!$A$1:$KZ$3000,$C75,11+3*MIN(E$3,$D$2-1)))))</f>
        <v/>
      </c>
      <c r="F75" s="121">
        <f>IF(OR($C75="",$B$2="",$D$2=0),0,IF(F$3&lt;0,0,N(INDEX('CURVA PREVISION'!$A$1:$KZ$3000,$C75,11+3*MIN(F$3,$D$2-1)))))</f>
        <v/>
      </c>
      <c r="G75" s="121">
        <f>IF(OR($C75="",$B$2="",$D$2=0),0,IF(G$3&lt;0,0,N(INDEX('CURVA PREVISION'!$A$1:$KZ$3000,$C75,11+3*MIN(G$3,$D$2-1)))))</f>
        <v/>
      </c>
      <c r="H75" s="121">
        <f>IF(OR($C75="",$B$2="",$D$2=0),0,IF(H$3&lt;0,0,N(INDEX('CURVA PREVISION'!$A$1:$KZ$3000,$C75,11+3*MIN(H$3,$D$2-1)))))</f>
        <v/>
      </c>
      <c r="I75" s="121">
        <f>IF(OR($C75="",$B$2="",$D$2=0),0,IF(I$3&lt;0,0,N(INDEX('CURVA PREVISION'!$A$1:$KZ$3000,$C75,11+3*MIN(I$3,$D$2-1)))))</f>
        <v/>
      </c>
      <c r="J75" s="121">
        <f>IF(OR($C75="",$B$2="",$D$2=0),0,IF(J$3&lt;0,0,N(INDEX('CURVA PREVISION'!$A$1:$KZ$3000,$C75,11+3*MIN(J$3,$D$2-1)))))</f>
        <v/>
      </c>
      <c r="K75" s="121">
        <f>IF(OR($C75="",$B$2="",$D$2=0),0,IF(K$3&lt;0,0,N(INDEX('CURVA PREVISION'!$A$1:$KZ$3000,$C75,11+3*MIN(K$3,$D$2-1)))))</f>
        <v/>
      </c>
      <c r="L75" s="121">
        <f>IF(OR($C75="",$B$2="",$D$2=0),0,IF(L$3&lt;0,0,N(INDEX('CURVA PREVISION'!$A$1:$KZ$3000,$C75,11+3*MIN(L$3,$D$2-1)))))</f>
        <v/>
      </c>
      <c r="M75" s="121">
        <f>IF(OR($C75="",$B$2="",$D$2=0),0,IF(M$3&lt;0,0,N(INDEX('CURVA PREVISION'!$A$1:$KZ$3000,$C75,11+3*MIN(M$3,$D$2-1)))))</f>
        <v/>
      </c>
      <c r="N75" s="121">
        <f>IF(OR($C75="",$B$2="",$D$2=0),0,IF(N$3&lt;0,0,N(INDEX('CURVA PREVISION'!$A$1:$KZ$3000,$C75,11+3*MIN(N$3,$D$2-1)))))</f>
        <v/>
      </c>
      <c r="O75" s="121">
        <f>IF(OR($C75="",$B$2="",$D$2=0),0,IF(O$3&lt;0,0,N(INDEX('CURVA PREVISION'!$A$1:$KZ$3000,$C75,11+3*MIN(O$3,$D$2-1)))))</f>
        <v/>
      </c>
      <c r="P75" s="121">
        <f>IF(OR($C75="",$B$2="",$D$2=0),0,IF(P$3&lt;0,0,N(INDEX('CURVA PREVISION'!$A$1:$KZ$3000,$C75,11+3*MIN(P$3,$D$2-1)))))</f>
        <v/>
      </c>
      <c r="Q75" s="121">
        <f>IF(OR($C75="",$B$2="",$D$2=0),0,IF(Q$3&lt;0,0,N(INDEX('CURVA PREVISION'!$A$1:$KZ$3000,$C75,11+3*MIN(Q$3,$D$2-1)))))</f>
        <v/>
      </c>
      <c r="R75" s="121">
        <f>IF(OR($C75="",$B$2="",$D$2=0),0,IF(R$3&lt;0,0,N(INDEX('CURVA PREVISION'!$A$1:$KZ$3000,$C75,11+3*MIN(R$3,$D$2-1)))))</f>
        <v/>
      </c>
      <c r="S75" s="121">
        <f>IF(OR($C75="",$B$2="",$D$2=0),0,IF(S$3&lt;0,0,N(INDEX('CURVA PREVISION'!$A$1:$KZ$3000,$C75,11+3*MIN(S$3,$D$2-1)))))</f>
        <v/>
      </c>
      <c r="T75" s="121">
        <f>IF(OR($C75="",$B$2="",$D$2=0),0,IF(T$3&lt;0,0,N(INDEX('CURVA PREVISION'!$A$1:$KZ$3000,$C75,11+3*MIN(T$3,$D$2-1)))))</f>
        <v/>
      </c>
      <c r="U75" s="121">
        <f>IF(OR($C75="",$B$2="",$D$2=0),0,IF(U$3&lt;0,0,N(INDEX('CURVA PREVISION'!$A$1:$KZ$3000,$C75,11+3*MIN(U$3,$D$2-1)))))</f>
        <v/>
      </c>
      <c r="V75" s="121">
        <f>IF(OR($C75="",$B$2="",$D$2=0),0,IF(V$3&lt;0,0,N(INDEX('CURVA PREVISION'!$A$1:$KZ$3000,$C75,11+3*MIN(V$3,$D$2-1)))))</f>
        <v/>
      </c>
      <c r="W75" s="121">
        <f>IF(OR($C75="",$B$2="",$D$2=0),0,IF(W$3&lt;0,0,N(INDEX('CURVA PREVISION'!$A$1:$KZ$3000,$C75,11+3*MIN(W$3,$D$2-1)))))</f>
        <v/>
      </c>
      <c r="X75" s="121">
        <f>IF(OR($C75="",$B$2="",$D$2=0),0,IF(X$3&lt;0,0,N(INDEX('CURVA PREVISION'!$A$1:$KZ$3000,$C75,11+3*MIN(X$3,$D$2-1)))))</f>
        <v/>
      </c>
      <c r="Y75" s="121">
        <f>IF(OR($C75="",$B$2="",$D$2=0),0,IF(Y$3&lt;0,0,N(INDEX('CURVA PREVISION'!$A$1:$KZ$3000,$C75,11+3*MIN(Y$3,$D$2-1)))))</f>
        <v/>
      </c>
      <c r="Z75" s="121">
        <f>IF(OR($C75="",$B$2="",$D$2=0),0,IF(Z$3&lt;0,0,N(INDEX('CURVA PREVISION'!$A$1:$KZ$3000,$C75,11+3*MIN(Z$3,$D$2-1)))))</f>
        <v/>
      </c>
      <c r="AA75" s="121">
        <f>IF(OR($C75="",$B$2="",$D$2=0),0,IF(AA$3&lt;0,0,N(INDEX('CURVA PREVISION'!$A$1:$KZ$3000,$C75,11+3*MIN(AA$3,$D$2-1)))))</f>
        <v/>
      </c>
      <c r="AB75" s="121">
        <f>IF(OR($C75="",$B$2="",$D$2=0),0,IF(AB$3&lt;0,0,N(INDEX('CURVA PREVISION'!$A$1:$KZ$3000,$C75,11+3*MIN(AB$3,$D$2-1)))))</f>
        <v/>
      </c>
      <c r="AC75" s="121">
        <f>IF(OR($C75="",$B$2="",$D$2=0),0,IF(AC$3&lt;0,0,N(INDEX('CURVA PREVISION'!$A$1:$KZ$3000,$C75,11+3*MIN(AC$3,$D$2-1)))))</f>
        <v/>
      </c>
      <c r="AD75" s="121">
        <f>IF(OR($C75="",$B$2="",$D$2=0),0,IF(AD$3&lt;0,0,N(INDEX('CURVA PREVISION'!$A$1:$KZ$3000,$C75,11+3*MIN(AD$3,$D$2-1)))))</f>
        <v/>
      </c>
      <c r="AE75" s="121">
        <f>IF(OR($C75="",$B$2="",$D$2=0),0,IF(AE$3&lt;0,0,N(INDEX('CURVA PREVISION'!$A$1:$KZ$3000,$C75,11+3*MIN(AE$3,$D$2-1)))))</f>
        <v/>
      </c>
      <c r="AF75" s="121">
        <f>IF(OR($C75="",$B$2="",$D$2=0),0,IF(AF$3&lt;0,0,N(INDEX('CURVA PREVISION'!$A$1:$KZ$3000,$C75,11+3*MIN(AF$3,$D$2-1)))))</f>
        <v/>
      </c>
      <c r="AG75" s="121">
        <f>IF(OR($C75="",$B$2="",$D$2=0),0,IF(AG$3&lt;0,0,N(INDEX('CURVA PREVISION'!$A$1:$KZ$3000,$C75,11+3*MIN(AG$3,$D$2-1)))))</f>
        <v/>
      </c>
      <c r="AH75" s="121">
        <f>IF(OR($C75="",$B$2="",$D$2=0),0,IF(AH$3&lt;0,0,N(INDEX('CURVA PREVISION'!$A$1:$KZ$3000,$C75,11+3*MIN(AH$3,$D$2-1)))))</f>
        <v/>
      </c>
      <c r="AI75" s="121">
        <f>IF(OR($C75="",$B$2="",$D$2=0),0,IF(AI$3&lt;0,0,N(INDEX('CURVA PREVISION'!$A$1:$KZ$3000,$C75,11+3*MIN(AI$3,$D$2-1)))))</f>
        <v/>
      </c>
      <c r="AJ75" s="121">
        <f>IF(OR($C75="",$B$2="",$D$2=0),0,IF(AJ$3&lt;0,0,N(INDEX('CURVA PREVISION'!$A$1:$KZ$3000,$C75,11+3*MIN(AJ$3,$D$2-1)))))</f>
        <v/>
      </c>
      <c r="AK75" s="121">
        <f>IF(OR($C75="",$B$2="",$D$2=0),0,IF(AK$3&lt;0,0,N(INDEX('CURVA PREVISION'!$A$1:$KZ$3000,$C75,11+3*MIN(AK$3,$D$2-1)))))</f>
        <v/>
      </c>
      <c r="AL75" s="121">
        <f>IF(OR($C75="",$B$2="",$D$2=0),0,IF(AL$3&lt;0,0,N(INDEX('CURVA PREVISION'!$A$1:$KZ$3000,$C75,11+3*MIN(AL$3,$D$2-1)))))</f>
        <v/>
      </c>
      <c r="AM75" s="121">
        <f>IF(OR($C75="",$B$2="",$D$2=0),0,IF(AM$3&lt;0,0,N(INDEX('CURVA PREVISION'!$A$1:$KZ$3000,$C75,11+3*MIN(AM$3,$D$2-1)))))</f>
        <v/>
      </c>
      <c r="AN75" s="121">
        <f>IF(OR($C75="",$B$2="",$D$2=0),0,IF(AN$3&lt;0,0,N(INDEX('CURVA PREVISION'!$A$1:$KZ$3000,$C75,11+3*MIN(AN$3,$D$2-1)))))</f>
        <v/>
      </c>
      <c r="AO75" s="121">
        <f>IF(OR($C75="",$B$2="",$D$2=0),0,IF(AO$3&lt;0,0,N(INDEX('CURVA PREVISION'!$A$1:$KZ$3000,$C75,11+3*MIN(AO$3,$D$2-1)))))</f>
        <v/>
      </c>
      <c r="AP75" s="121">
        <f>IF(OR($C75="",$B$2="",$D$2=0),0,IF(AP$3&lt;0,0,N(INDEX('CURVA PREVISION'!$A$1:$KZ$3000,$C75,11+3*MIN(AP$3,$D$2-1)))))</f>
        <v/>
      </c>
      <c r="AQ75" s="121">
        <f>IF(OR($C75="",$B$2="",$D$2=0),0,IF(AQ$3&lt;0,0,N(INDEX('CURVA PREVISION'!$A$1:$KZ$3000,$C75,11+3*MIN(AQ$3,$D$2-1)))))</f>
        <v/>
      </c>
      <c r="AR75" s="121">
        <f>IF(OR($C75="",$B$2="",$D$2=0),0,IF(AR$3&lt;0,0,N(INDEX('CURVA PREVISION'!$A$1:$KZ$3000,$C75,11+3*MIN(AR$3,$D$2-1)))))</f>
        <v/>
      </c>
      <c r="AS75" s="121">
        <f>IF(OR($C75="",$B$2="",$D$2=0),0,IF(AS$3&lt;0,0,N(INDEX('CURVA PREVISION'!$A$1:$KZ$3000,$C75,11+3*MIN(AS$3,$D$2-1)))))</f>
        <v/>
      </c>
      <c r="AT75" s="121">
        <f>IF(OR($C75="",$B$2="",$D$2=0),0,IF(AT$3&lt;0,0,N(INDEX('CURVA PREVISION'!$A$1:$KZ$3000,$C75,11+3*MIN(AT$3,$D$2-1)))))</f>
        <v/>
      </c>
      <c r="AU75" s="121">
        <f>IF(OR($C75="",$B$2="",$D$2=0),0,IF(AU$3&lt;0,0,N(INDEX('CURVA PREVISION'!$A$1:$KZ$3000,$C75,11+3*MIN(AU$3,$D$2-1)))))</f>
        <v/>
      </c>
      <c r="AV75" s="121">
        <f>IF(OR($C75="",$B$2="",$D$2=0),0,IF(AV$3&lt;0,0,N(INDEX('CURVA PREVISION'!$A$1:$KZ$3000,$C75,11+3*MIN(AV$3,$D$2-1)))))</f>
        <v/>
      </c>
      <c r="AW75" s="121">
        <f>IF(OR($C75="",$B$2="",$D$2=0),0,IF(AW$3&lt;0,0,N(INDEX('CURVA PREVISION'!$A$1:$KZ$3000,$C75,11+3*MIN(AW$3,$D$2-1)))))</f>
        <v/>
      </c>
      <c r="AX75" s="121">
        <f>IF(OR($C75="",$B$2="",$D$2=0),0,IF(AX$3&lt;0,0,N(INDEX('CURVA PREVISION'!$A$1:$KZ$3000,$C75,11+3*MIN(AX$3,$D$2-1)))))</f>
        <v/>
      </c>
      <c r="AY75" s="121">
        <f>IF(OR($C75="",$B$2="",$D$2=0),0,IF(AY$3&lt;0,0,N(INDEX('CURVA PREVISION'!$A$1:$KZ$3000,$C75,11+3*MIN(AY$3,$D$2-1)))))</f>
        <v/>
      </c>
      <c r="AZ75" s="121">
        <f>IF(OR($C75="",$B$2="",$D$2=0),0,IF(AZ$3&lt;0,0,N(INDEX('CURVA PREVISION'!$A$1:$KZ$3000,$C75,11+3*MIN(AZ$3,$D$2-1)))))</f>
        <v/>
      </c>
      <c r="BA75" s="121">
        <f>IF(OR($C75="",$B$2="",$D$2=0),0,IF(BA$3&lt;0,0,N(INDEX('CURVA PREVISION'!$A$1:$KZ$3000,$C75,11+3*MIN(BA$3,$D$2-1)))))</f>
        <v/>
      </c>
      <c r="BB75" s="121">
        <f>IF(OR($C75="",$B$2="",$D$2=0),0,IF(BB$3&lt;0,0,N(INDEX('CURVA PREVISION'!$A$1:$KZ$3000,$C75,11+3*MIN(BB$3,$D$2-1)))))</f>
        <v/>
      </c>
      <c r="BC75" s="121">
        <f>IF(OR($C75="",$B$2="",$D$2=0),0,IF(BC$3&lt;0,0,N(INDEX('CURVA PREVISION'!$A$1:$KZ$3000,$C75,11+3*MIN(BC$3,$D$2-1)))))</f>
        <v/>
      </c>
      <c r="BD75" s="121">
        <f>IF(OR($C75="",$B$2="",$D$2=0),0,IF(BD$3&lt;0,0,N(INDEX('CURVA PREVISION'!$A$1:$KZ$3000,$C75,11+3*MIN(BD$3,$D$2-1)))))</f>
        <v/>
      </c>
      <c r="BE75" s="121">
        <f>IF(OR($C75="",$B$2="",$D$2=0),0,IF(BE$3&lt;0,0,N(INDEX('CURVA PREVISION'!$A$1:$KZ$3000,$C75,11+3*MIN(BE$3,$D$2-1)))))</f>
        <v/>
      </c>
      <c r="BF75" s="121">
        <f>IF(OR($C75="",$B$2="",$D$2=0),0,IF(BF$3&lt;0,0,N(INDEX('CURVA PREVISION'!$A$1:$KZ$3000,$C75,11+3*MIN(BF$3,$D$2-1)))))</f>
        <v/>
      </c>
      <c r="BG75" s="121">
        <f>IF(OR($C75="",$B$2="",$D$2=0),0,IF(BG$3&lt;0,0,N(INDEX('CURVA PREVISION'!$A$1:$KZ$3000,$C75,11+3*MIN(BG$3,$D$2-1)))))</f>
        <v/>
      </c>
      <c r="BH75" s="121">
        <f>IF(OR($C75="",$B$2="",$D$2=0),0,IF(BH$3&lt;0,0,N(INDEX('CURVA PREVISION'!$A$1:$KZ$3000,$C75,11+3*MIN(BH$3,$D$2-1)))))</f>
        <v/>
      </c>
      <c r="BI75" s="121">
        <f>IF(OR($C75="",$B$2="",$D$2=0),0,IF(BI$3&lt;0,0,N(INDEX('CURVA PREVISION'!$A$1:$KZ$3000,$C75,11+3*MIN(BI$3,$D$2-1)))))</f>
        <v/>
      </c>
      <c r="BJ75" s="121">
        <f>IF(OR($C75="",$B$2="",$D$2=0),0,IF(BJ$3&lt;0,0,N(INDEX('CURVA PREVISION'!$A$1:$KZ$3000,$C75,11+3*MIN(BJ$3,$D$2-1)))))</f>
        <v/>
      </c>
      <c r="BK75" s="121">
        <f>IF(OR($C75="",$B$2="",$D$2=0),0,IF(BK$3&lt;0,0,N(INDEX('CURVA PREVISION'!$A$1:$KZ$3000,$C75,11+3*MIN(BK$3,$D$2-1)))))</f>
        <v/>
      </c>
      <c r="BL75" s="121">
        <f>IF(OR($C75="",$B$2="",$D$2=0),0,IF(BL$3&lt;0,0,N(INDEX('CURVA PREVISION'!$A$1:$KZ$3000,$C75,11+3*MIN(BL$3,$D$2-1)))))</f>
        <v/>
      </c>
      <c r="BM75" s="121">
        <f>IF(OR($C75="",$B$2="",$D$2=0),0,IF(BM$3&lt;0,0,N(INDEX('CURVA PREVISION'!$A$1:$KZ$3000,$C75,11+3*MIN(BM$3,$D$2-1)))))</f>
        <v/>
      </c>
      <c r="BN75" s="121">
        <f>IF(OR($C75="",$B$2="",$D$2=0),0,IF(BN$3&lt;0,0,N(INDEX('CURVA PREVISION'!$A$1:$KZ$3000,$C75,11+3*MIN(BN$3,$D$2-1)))))</f>
        <v/>
      </c>
      <c r="BO75" s="121">
        <f>IF(OR($C75="",$B$2="",$D$2=0),0,IF(BO$3&lt;0,0,N(INDEX('CURVA PREVISION'!$A$1:$KZ$3000,$C75,11+3*MIN(BO$3,$D$2-1)))))</f>
        <v/>
      </c>
      <c r="BP75" s="121">
        <f>IF(OR($C75="",$B$2="",$D$2=0),0,IF(BP$3&lt;0,0,N(INDEX('CURVA PREVISION'!$A$1:$KZ$3000,$C75,11+3*MIN(BP$3,$D$2-1)))))</f>
        <v/>
      </c>
      <c r="BQ75" s="121">
        <f>IF(OR($C75="",$B$2="",$D$2=0),0,IF(BQ$3&lt;0,0,N(INDEX('CURVA PREVISION'!$A$1:$KZ$3000,$C75,11+3*MIN(BQ$3,$D$2-1)))))</f>
        <v/>
      </c>
      <c r="BR75" s="121">
        <f>IF(OR($C75="",$B$2="",$D$2=0),0,IF(BR$3&lt;0,0,N(INDEX('CURVA PREVISION'!$A$1:$KZ$3000,$C75,11+3*MIN(BR$3,$D$2-1)))))</f>
        <v/>
      </c>
      <c r="BS75" s="121">
        <f>IF(OR($C75="",$B$2="",$D$2=0),0,IF(BS$3&lt;0,0,N(INDEX('CURVA PREVISION'!$A$1:$KZ$3000,$C75,11+3*MIN(BS$3,$D$2-1)))))</f>
        <v/>
      </c>
      <c r="BT75" s="121">
        <f>IF(OR($C75="",$B$2="",$D$2=0),0,IF(BT$3&lt;0,0,N(INDEX('CURVA PREVISION'!$A$1:$KZ$3000,$C75,11+3*MIN(BT$3,$D$2-1)))))</f>
        <v/>
      </c>
      <c r="BU75" s="121">
        <f>IF(OR($C75="",$B$2="",$D$2=0),0,IF(BU$3&lt;0,0,N(INDEX('CURVA PREVISION'!$A$1:$KZ$3000,$C75,11+3*MIN(BU$3,$D$2-1)))))</f>
        <v/>
      </c>
      <c r="BV75" s="121">
        <f>IF(OR($C75="",$B$2="",$D$2=0),0,IF(BV$3&lt;0,0,N(INDEX('CURVA PREVISION'!$A$1:$KZ$3000,$C75,11+3*MIN(BV$3,$D$2-1)))))</f>
        <v/>
      </c>
      <c r="BW75" s="121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7">
        <f>C34</f>
        <v/>
      </c>
      <c r="D76" s="121">
        <f>IF(OR($C76="",$B$2="",$D$2=0),0,IF(D$3&lt;0,0,N(INDEX('CURVA PREVISION'!$A$1:$KZ$3000,$C76,11+3*MIN(D$3,$D$2-1)))))</f>
        <v/>
      </c>
      <c r="E76" s="121">
        <f>IF(OR($C76="",$B$2="",$D$2=0),0,IF(E$3&lt;0,0,N(INDEX('CURVA PREVISION'!$A$1:$KZ$3000,$C76,11+3*MIN(E$3,$D$2-1)))))</f>
        <v/>
      </c>
      <c r="F76" s="121">
        <f>IF(OR($C76="",$B$2="",$D$2=0),0,IF(F$3&lt;0,0,N(INDEX('CURVA PREVISION'!$A$1:$KZ$3000,$C76,11+3*MIN(F$3,$D$2-1)))))</f>
        <v/>
      </c>
      <c r="G76" s="121">
        <f>IF(OR($C76="",$B$2="",$D$2=0),0,IF(G$3&lt;0,0,N(INDEX('CURVA PREVISION'!$A$1:$KZ$3000,$C76,11+3*MIN(G$3,$D$2-1)))))</f>
        <v/>
      </c>
      <c r="H76" s="121">
        <f>IF(OR($C76="",$B$2="",$D$2=0),0,IF(H$3&lt;0,0,N(INDEX('CURVA PREVISION'!$A$1:$KZ$3000,$C76,11+3*MIN(H$3,$D$2-1)))))</f>
        <v/>
      </c>
      <c r="I76" s="121">
        <f>IF(OR($C76="",$B$2="",$D$2=0),0,IF(I$3&lt;0,0,N(INDEX('CURVA PREVISION'!$A$1:$KZ$3000,$C76,11+3*MIN(I$3,$D$2-1)))))</f>
        <v/>
      </c>
      <c r="J76" s="121">
        <f>IF(OR($C76="",$B$2="",$D$2=0),0,IF(J$3&lt;0,0,N(INDEX('CURVA PREVISION'!$A$1:$KZ$3000,$C76,11+3*MIN(J$3,$D$2-1)))))</f>
        <v/>
      </c>
      <c r="K76" s="121">
        <f>IF(OR($C76="",$B$2="",$D$2=0),0,IF(K$3&lt;0,0,N(INDEX('CURVA PREVISION'!$A$1:$KZ$3000,$C76,11+3*MIN(K$3,$D$2-1)))))</f>
        <v/>
      </c>
      <c r="L76" s="121">
        <f>IF(OR($C76="",$B$2="",$D$2=0),0,IF(L$3&lt;0,0,N(INDEX('CURVA PREVISION'!$A$1:$KZ$3000,$C76,11+3*MIN(L$3,$D$2-1)))))</f>
        <v/>
      </c>
      <c r="M76" s="121">
        <f>IF(OR($C76="",$B$2="",$D$2=0),0,IF(M$3&lt;0,0,N(INDEX('CURVA PREVISION'!$A$1:$KZ$3000,$C76,11+3*MIN(M$3,$D$2-1)))))</f>
        <v/>
      </c>
      <c r="N76" s="121">
        <f>IF(OR($C76="",$B$2="",$D$2=0),0,IF(N$3&lt;0,0,N(INDEX('CURVA PREVISION'!$A$1:$KZ$3000,$C76,11+3*MIN(N$3,$D$2-1)))))</f>
        <v/>
      </c>
      <c r="O76" s="121">
        <f>IF(OR($C76="",$B$2="",$D$2=0),0,IF(O$3&lt;0,0,N(INDEX('CURVA PREVISION'!$A$1:$KZ$3000,$C76,11+3*MIN(O$3,$D$2-1)))))</f>
        <v/>
      </c>
      <c r="P76" s="121">
        <f>IF(OR($C76="",$B$2="",$D$2=0),0,IF(P$3&lt;0,0,N(INDEX('CURVA PREVISION'!$A$1:$KZ$3000,$C76,11+3*MIN(P$3,$D$2-1)))))</f>
        <v/>
      </c>
      <c r="Q76" s="121">
        <f>IF(OR($C76="",$B$2="",$D$2=0),0,IF(Q$3&lt;0,0,N(INDEX('CURVA PREVISION'!$A$1:$KZ$3000,$C76,11+3*MIN(Q$3,$D$2-1)))))</f>
        <v/>
      </c>
      <c r="R76" s="121">
        <f>IF(OR($C76="",$B$2="",$D$2=0),0,IF(R$3&lt;0,0,N(INDEX('CURVA PREVISION'!$A$1:$KZ$3000,$C76,11+3*MIN(R$3,$D$2-1)))))</f>
        <v/>
      </c>
      <c r="S76" s="121">
        <f>IF(OR($C76="",$B$2="",$D$2=0),0,IF(S$3&lt;0,0,N(INDEX('CURVA PREVISION'!$A$1:$KZ$3000,$C76,11+3*MIN(S$3,$D$2-1)))))</f>
        <v/>
      </c>
      <c r="T76" s="121">
        <f>IF(OR($C76="",$B$2="",$D$2=0),0,IF(T$3&lt;0,0,N(INDEX('CURVA PREVISION'!$A$1:$KZ$3000,$C76,11+3*MIN(T$3,$D$2-1)))))</f>
        <v/>
      </c>
      <c r="U76" s="121">
        <f>IF(OR($C76="",$B$2="",$D$2=0),0,IF(U$3&lt;0,0,N(INDEX('CURVA PREVISION'!$A$1:$KZ$3000,$C76,11+3*MIN(U$3,$D$2-1)))))</f>
        <v/>
      </c>
      <c r="V76" s="121">
        <f>IF(OR($C76="",$B$2="",$D$2=0),0,IF(V$3&lt;0,0,N(INDEX('CURVA PREVISION'!$A$1:$KZ$3000,$C76,11+3*MIN(V$3,$D$2-1)))))</f>
        <v/>
      </c>
      <c r="W76" s="121">
        <f>IF(OR($C76="",$B$2="",$D$2=0),0,IF(W$3&lt;0,0,N(INDEX('CURVA PREVISION'!$A$1:$KZ$3000,$C76,11+3*MIN(W$3,$D$2-1)))))</f>
        <v/>
      </c>
      <c r="X76" s="121">
        <f>IF(OR($C76="",$B$2="",$D$2=0),0,IF(X$3&lt;0,0,N(INDEX('CURVA PREVISION'!$A$1:$KZ$3000,$C76,11+3*MIN(X$3,$D$2-1)))))</f>
        <v/>
      </c>
      <c r="Y76" s="121">
        <f>IF(OR($C76="",$B$2="",$D$2=0),0,IF(Y$3&lt;0,0,N(INDEX('CURVA PREVISION'!$A$1:$KZ$3000,$C76,11+3*MIN(Y$3,$D$2-1)))))</f>
        <v/>
      </c>
      <c r="Z76" s="121">
        <f>IF(OR($C76="",$B$2="",$D$2=0),0,IF(Z$3&lt;0,0,N(INDEX('CURVA PREVISION'!$A$1:$KZ$3000,$C76,11+3*MIN(Z$3,$D$2-1)))))</f>
        <v/>
      </c>
      <c r="AA76" s="121">
        <f>IF(OR($C76="",$B$2="",$D$2=0),0,IF(AA$3&lt;0,0,N(INDEX('CURVA PREVISION'!$A$1:$KZ$3000,$C76,11+3*MIN(AA$3,$D$2-1)))))</f>
        <v/>
      </c>
      <c r="AB76" s="121">
        <f>IF(OR($C76="",$B$2="",$D$2=0),0,IF(AB$3&lt;0,0,N(INDEX('CURVA PREVISION'!$A$1:$KZ$3000,$C76,11+3*MIN(AB$3,$D$2-1)))))</f>
        <v/>
      </c>
      <c r="AC76" s="121">
        <f>IF(OR($C76="",$B$2="",$D$2=0),0,IF(AC$3&lt;0,0,N(INDEX('CURVA PREVISION'!$A$1:$KZ$3000,$C76,11+3*MIN(AC$3,$D$2-1)))))</f>
        <v/>
      </c>
      <c r="AD76" s="121">
        <f>IF(OR($C76="",$B$2="",$D$2=0),0,IF(AD$3&lt;0,0,N(INDEX('CURVA PREVISION'!$A$1:$KZ$3000,$C76,11+3*MIN(AD$3,$D$2-1)))))</f>
        <v/>
      </c>
      <c r="AE76" s="121">
        <f>IF(OR($C76="",$B$2="",$D$2=0),0,IF(AE$3&lt;0,0,N(INDEX('CURVA PREVISION'!$A$1:$KZ$3000,$C76,11+3*MIN(AE$3,$D$2-1)))))</f>
        <v/>
      </c>
      <c r="AF76" s="121">
        <f>IF(OR($C76="",$B$2="",$D$2=0),0,IF(AF$3&lt;0,0,N(INDEX('CURVA PREVISION'!$A$1:$KZ$3000,$C76,11+3*MIN(AF$3,$D$2-1)))))</f>
        <v/>
      </c>
      <c r="AG76" s="121">
        <f>IF(OR($C76="",$B$2="",$D$2=0),0,IF(AG$3&lt;0,0,N(INDEX('CURVA PREVISION'!$A$1:$KZ$3000,$C76,11+3*MIN(AG$3,$D$2-1)))))</f>
        <v/>
      </c>
      <c r="AH76" s="121">
        <f>IF(OR($C76="",$B$2="",$D$2=0),0,IF(AH$3&lt;0,0,N(INDEX('CURVA PREVISION'!$A$1:$KZ$3000,$C76,11+3*MIN(AH$3,$D$2-1)))))</f>
        <v/>
      </c>
      <c r="AI76" s="121">
        <f>IF(OR($C76="",$B$2="",$D$2=0),0,IF(AI$3&lt;0,0,N(INDEX('CURVA PREVISION'!$A$1:$KZ$3000,$C76,11+3*MIN(AI$3,$D$2-1)))))</f>
        <v/>
      </c>
      <c r="AJ76" s="121">
        <f>IF(OR($C76="",$B$2="",$D$2=0),0,IF(AJ$3&lt;0,0,N(INDEX('CURVA PREVISION'!$A$1:$KZ$3000,$C76,11+3*MIN(AJ$3,$D$2-1)))))</f>
        <v/>
      </c>
      <c r="AK76" s="121">
        <f>IF(OR($C76="",$B$2="",$D$2=0),0,IF(AK$3&lt;0,0,N(INDEX('CURVA PREVISION'!$A$1:$KZ$3000,$C76,11+3*MIN(AK$3,$D$2-1)))))</f>
        <v/>
      </c>
      <c r="AL76" s="121">
        <f>IF(OR($C76="",$B$2="",$D$2=0),0,IF(AL$3&lt;0,0,N(INDEX('CURVA PREVISION'!$A$1:$KZ$3000,$C76,11+3*MIN(AL$3,$D$2-1)))))</f>
        <v/>
      </c>
      <c r="AM76" s="121">
        <f>IF(OR($C76="",$B$2="",$D$2=0),0,IF(AM$3&lt;0,0,N(INDEX('CURVA PREVISION'!$A$1:$KZ$3000,$C76,11+3*MIN(AM$3,$D$2-1)))))</f>
        <v/>
      </c>
      <c r="AN76" s="121">
        <f>IF(OR($C76="",$B$2="",$D$2=0),0,IF(AN$3&lt;0,0,N(INDEX('CURVA PREVISION'!$A$1:$KZ$3000,$C76,11+3*MIN(AN$3,$D$2-1)))))</f>
        <v/>
      </c>
      <c r="AO76" s="121">
        <f>IF(OR($C76="",$B$2="",$D$2=0),0,IF(AO$3&lt;0,0,N(INDEX('CURVA PREVISION'!$A$1:$KZ$3000,$C76,11+3*MIN(AO$3,$D$2-1)))))</f>
        <v/>
      </c>
      <c r="AP76" s="121">
        <f>IF(OR($C76="",$B$2="",$D$2=0),0,IF(AP$3&lt;0,0,N(INDEX('CURVA PREVISION'!$A$1:$KZ$3000,$C76,11+3*MIN(AP$3,$D$2-1)))))</f>
        <v/>
      </c>
      <c r="AQ76" s="121">
        <f>IF(OR($C76="",$B$2="",$D$2=0),0,IF(AQ$3&lt;0,0,N(INDEX('CURVA PREVISION'!$A$1:$KZ$3000,$C76,11+3*MIN(AQ$3,$D$2-1)))))</f>
        <v/>
      </c>
      <c r="AR76" s="121">
        <f>IF(OR($C76="",$B$2="",$D$2=0),0,IF(AR$3&lt;0,0,N(INDEX('CURVA PREVISION'!$A$1:$KZ$3000,$C76,11+3*MIN(AR$3,$D$2-1)))))</f>
        <v/>
      </c>
      <c r="AS76" s="121">
        <f>IF(OR($C76="",$B$2="",$D$2=0),0,IF(AS$3&lt;0,0,N(INDEX('CURVA PREVISION'!$A$1:$KZ$3000,$C76,11+3*MIN(AS$3,$D$2-1)))))</f>
        <v/>
      </c>
      <c r="AT76" s="121">
        <f>IF(OR($C76="",$B$2="",$D$2=0),0,IF(AT$3&lt;0,0,N(INDEX('CURVA PREVISION'!$A$1:$KZ$3000,$C76,11+3*MIN(AT$3,$D$2-1)))))</f>
        <v/>
      </c>
      <c r="AU76" s="121">
        <f>IF(OR($C76="",$B$2="",$D$2=0),0,IF(AU$3&lt;0,0,N(INDEX('CURVA PREVISION'!$A$1:$KZ$3000,$C76,11+3*MIN(AU$3,$D$2-1)))))</f>
        <v/>
      </c>
      <c r="AV76" s="121">
        <f>IF(OR($C76="",$B$2="",$D$2=0),0,IF(AV$3&lt;0,0,N(INDEX('CURVA PREVISION'!$A$1:$KZ$3000,$C76,11+3*MIN(AV$3,$D$2-1)))))</f>
        <v/>
      </c>
      <c r="AW76" s="121">
        <f>IF(OR($C76="",$B$2="",$D$2=0),0,IF(AW$3&lt;0,0,N(INDEX('CURVA PREVISION'!$A$1:$KZ$3000,$C76,11+3*MIN(AW$3,$D$2-1)))))</f>
        <v/>
      </c>
      <c r="AX76" s="121">
        <f>IF(OR($C76="",$B$2="",$D$2=0),0,IF(AX$3&lt;0,0,N(INDEX('CURVA PREVISION'!$A$1:$KZ$3000,$C76,11+3*MIN(AX$3,$D$2-1)))))</f>
        <v/>
      </c>
      <c r="AY76" s="121">
        <f>IF(OR($C76="",$B$2="",$D$2=0),0,IF(AY$3&lt;0,0,N(INDEX('CURVA PREVISION'!$A$1:$KZ$3000,$C76,11+3*MIN(AY$3,$D$2-1)))))</f>
        <v/>
      </c>
      <c r="AZ76" s="121">
        <f>IF(OR($C76="",$B$2="",$D$2=0),0,IF(AZ$3&lt;0,0,N(INDEX('CURVA PREVISION'!$A$1:$KZ$3000,$C76,11+3*MIN(AZ$3,$D$2-1)))))</f>
        <v/>
      </c>
      <c r="BA76" s="121">
        <f>IF(OR($C76="",$B$2="",$D$2=0),0,IF(BA$3&lt;0,0,N(INDEX('CURVA PREVISION'!$A$1:$KZ$3000,$C76,11+3*MIN(BA$3,$D$2-1)))))</f>
        <v/>
      </c>
      <c r="BB76" s="121">
        <f>IF(OR($C76="",$B$2="",$D$2=0),0,IF(BB$3&lt;0,0,N(INDEX('CURVA PREVISION'!$A$1:$KZ$3000,$C76,11+3*MIN(BB$3,$D$2-1)))))</f>
        <v/>
      </c>
      <c r="BC76" s="121">
        <f>IF(OR($C76="",$B$2="",$D$2=0),0,IF(BC$3&lt;0,0,N(INDEX('CURVA PREVISION'!$A$1:$KZ$3000,$C76,11+3*MIN(BC$3,$D$2-1)))))</f>
        <v/>
      </c>
      <c r="BD76" s="121">
        <f>IF(OR($C76="",$B$2="",$D$2=0),0,IF(BD$3&lt;0,0,N(INDEX('CURVA PREVISION'!$A$1:$KZ$3000,$C76,11+3*MIN(BD$3,$D$2-1)))))</f>
        <v/>
      </c>
      <c r="BE76" s="121">
        <f>IF(OR($C76="",$B$2="",$D$2=0),0,IF(BE$3&lt;0,0,N(INDEX('CURVA PREVISION'!$A$1:$KZ$3000,$C76,11+3*MIN(BE$3,$D$2-1)))))</f>
        <v/>
      </c>
      <c r="BF76" s="121">
        <f>IF(OR($C76="",$B$2="",$D$2=0),0,IF(BF$3&lt;0,0,N(INDEX('CURVA PREVISION'!$A$1:$KZ$3000,$C76,11+3*MIN(BF$3,$D$2-1)))))</f>
        <v/>
      </c>
      <c r="BG76" s="121">
        <f>IF(OR($C76="",$B$2="",$D$2=0),0,IF(BG$3&lt;0,0,N(INDEX('CURVA PREVISION'!$A$1:$KZ$3000,$C76,11+3*MIN(BG$3,$D$2-1)))))</f>
        <v/>
      </c>
      <c r="BH76" s="121">
        <f>IF(OR($C76="",$B$2="",$D$2=0),0,IF(BH$3&lt;0,0,N(INDEX('CURVA PREVISION'!$A$1:$KZ$3000,$C76,11+3*MIN(BH$3,$D$2-1)))))</f>
        <v/>
      </c>
      <c r="BI76" s="121">
        <f>IF(OR($C76="",$B$2="",$D$2=0),0,IF(BI$3&lt;0,0,N(INDEX('CURVA PREVISION'!$A$1:$KZ$3000,$C76,11+3*MIN(BI$3,$D$2-1)))))</f>
        <v/>
      </c>
      <c r="BJ76" s="121">
        <f>IF(OR($C76="",$B$2="",$D$2=0),0,IF(BJ$3&lt;0,0,N(INDEX('CURVA PREVISION'!$A$1:$KZ$3000,$C76,11+3*MIN(BJ$3,$D$2-1)))))</f>
        <v/>
      </c>
      <c r="BK76" s="121">
        <f>IF(OR($C76="",$B$2="",$D$2=0),0,IF(BK$3&lt;0,0,N(INDEX('CURVA PREVISION'!$A$1:$KZ$3000,$C76,11+3*MIN(BK$3,$D$2-1)))))</f>
        <v/>
      </c>
      <c r="BL76" s="121">
        <f>IF(OR($C76="",$B$2="",$D$2=0),0,IF(BL$3&lt;0,0,N(INDEX('CURVA PREVISION'!$A$1:$KZ$3000,$C76,11+3*MIN(BL$3,$D$2-1)))))</f>
        <v/>
      </c>
      <c r="BM76" s="121">
        <f>IF(OR($C76="",$B$2="",$D$2=0),0,IF(BM$3&lt;0,0,N(INDEX('CURVA PREVISION'!$A$1:$KZ$3000,$C76,11+3*MIN(BM$3,$D$2-1)))))</f>
        <v/>
      </c>
      <c r="BN76" s="121">
        <f>IF(OR($C76="",$B$2="",$D$2=0),0,IF(BN$3&lt;0,0,N(INDEX('CURVA PREVISION'!$A$1:$KZ$3000,$C76,11+3*MIN(BN$3,$D$2-1)))))</f>
        <v/>
      </c>
      <c r="BO76" s="121">
        <f>IF(OR($C76="",$B$2="",$D$2=0),0,IF(BO$3&lt;0,0,N(INDEX('CURVA PREVISION'!$A$1:$KZ$3000,$C76,11+3*MIN(BO$3,$D$2-1)))))</f>
        <v/>
      </c>
      <c r="BP76" s="121">
        <f>IF(OR($C76="",$B$2="",$D$2=0),0,IF(BP$3&lt;0,0,N(INDEX('CURVA PREVISION'!$A$1:$KZ$3000,$C76,11+3*MIN(BP$3,$D$2-1)))))</f>
        <v/>
      </c>
      <c r="BQ76" s="121">
        <f>IF(OR($C76="",$B$2="",$D$2=0),0,IF(BQ$3&lt;0,0,N(INDEX('CURVA PREVISION'!$A$1:$KZ$3000,$C76,11+3*MIN(BQ$3,$D$2-1)))))</f>
        <v/>
      </c>
      <c r="BR76" s="121">
        <f>IF(OR($C76="",$B$2="",$D$2=0),0,IF(BR$3&lt;0,0,N(INDEX('CURVA PREVISION'!$A$1:$KZ$3000,$C76,11+3*MIN(BR$3,$D$2-1)))))</f>
        <v/>
      </c>
      <c r="BS76" s="121">
        <f>IF(OR($C76="",$B$2="",$D$2=0),0,IF(BS$3&lt;0,0,N(INDEX('CURVA PREVISION'!$A$1:$KZ$3000,$C76,11+3*MIN(BS$3,$D$2-1)))))</f>
        <v/>
      </c>
      <c r="BT76" s="121">
        <f>IF(OR($C76="",$B$2="",$D$2=0),0,IF(BT$3&lt;0,0,N(INDEX('CURVA PREVISION'!$A$1:$KZ$3000,$C76,11+3*MIN(BT$3,$D$2-1)))))</f>
        <v/>
      </c>
      <c r="BU76" s="121">
        <f>IF(OR($C76="",$B$2="",$D$2=0),0,IF(BU$3&lt;0,0,N(INDEX('CURVA PREVISION'!$A$1:$KZ$3000,$C76,11+3*MIN(BU$3,$D$2-1)))))</f>
        <v/>
      </c>
      <c r="BV76" s="121">
        <f>IF(OR($C76="",$B$2="",$D$2=0),0,IF(BV$3&lt;0,0,N(INDEX('CURVA PREVISION'!$A$1:$KZ$3000,$C76,11+3*MIN(BV$3,$D$2-1)))))</f>
        <v/>
      </c>
      <c r="BW76" s="121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7">
        <f>C35</f>
        <v/>
      </c>
      <c r="D77" s="121">
        <f>IF(OR($C77="",$B$2="",$D$2=0),0,IF(D$3&lt;0,0,N(INDEX('CURVA PREVISION'!$A$1:$KZ$3000,$C77,11+3*MIN(D$3,$D$2-1)))))</f>
        <v/>
      </c>
      <c r="E77" s="121">
        <f>IF(OR($C77="",$B$2="",$D$2=0),0,IF(E$3&lt;0,0,N(INDEX('CURVA PREVISION'!$A$1:$KZ$3000,$C77,11+3*MIN(E$3,$D$2-1)))))</f>
        <v/>
      </c>
      <c r="F77" s="121">
        <f>IF(OR($C77="",$B$2="",$D$2=0),0,IF(F$3&lt;0,0,N(INDEX('CURVA PREVISION'!$A$1:$KZ$3000,$C77,11+3*MIN(F$3,$D$2-1)))))</f>
        <v/>
      </c>
      <c r="G77" s="121">
        <f>IF(OR($C77="",$B$2="",$D$2=0),0,IF(G$3&lt;0,0,N(INDEX('CURVA PREVISION'!$A$1:$KZ$3000,$C77,11+3*MIN(G$3,$D$2-1)))))</f>
        <v/>
      </c>
      <c r="H77" s="121">
        <f>IF(OR($C77="",$B$2="",$D$2=0),0,IF(H$3&lt;0,0,N(INDEX('CURVA PREVISION'!$A$1:$KZ$3000,$C77,11+3*MIN(H$3,$D$2-1)))))</f>
        <v/>
      </c>
      <c r="I77" s="121">
        <f>IF(OR($C77="",$B$2="",$D$2=0),0,IF(I$3&lt;0,0,N(INDEX('CURVA PREVISION'!$A$1:$KZ$3000,$C77,11+3*MIN(I$3,$D$2-1)))))</f>
        <v/>
      </c>
      <c r="J77" s="121">
        <f>IF(OR($C77="",$B$2="",$D$2=0),0,IF(J$3&lt;0,0,N(INDEX('CURVA PREVISION'!$A$1:$KZ$3000,$C77,11+3*MIN(J$3,$D$2-1)))))</f>
        <v/>
      </c>
      <c r="K77" s="121">
        <f>IF(OR($C77="",$B$2="",$D$2=0),0,IF(K$3&lt;0,0,N(INDEX('CURVA PREVISION'!$A$1:$KZ$3000,$C77,11+3*MIN(K$3,$D$2-1)))))</f>
        <v/>
      </c>
      <c r="L77" s="121">
        <f>IF(OR($C77="",$B$2="",$D$2=0),0,IF(L$3&lt;0,0,N(INDEX('CURVA PREVISION'!$A$1:$KZ$3000,$C77,11+3*MIN(L$3,$D$2-1)))))</f>
        <v/>
      </c>
      <c r="M77" s="121">
        <f>IF(OR($C77="",$B$2="",$D$2=0),0,IF(M$3&lt;0,0,N(INDEX('CURVA PREVISION'!$A$1:$KZ$3000,$C77,11+3*MIN(M$3,$D$2-1)))))</f>
        <v/>
      </c>
      <c r="N77" s="121">
        <f>IF(OR($C77="",$B$2="",$D$2=0),0,IF(N$3&lt;0,0,N(INDEX('CURVA PREVISION'!$A$1:$KZ$3000,$C77,11+3*MIN(N$3,$D$2-1)))))</f>
        <v/>
      </c>
      <c r="O77" s="121">
        <f>IF(OR($C77="",$B$2="",$D$2=0),0,IF(O$3&lt;0,0,N(INDEX('CURVA PREVISION'!$A$1:$KZ$3000,$C77,11+3*MIN(O$3,$D$2-1)))))</f>
        <v/>
      </c>
      <c r="P77" s="121">
        <f>IF(OR($C77="",$B$2="",$D$2=0),0,IF(P$3&lt;0,0,N(INDEX('CURVA PREVISION'!$A$1:$KZ$3000,$C77,11+3*MIN(P$3,$D$2-1)))))</f>
        <v/>
      </c>
      <c r="Q77" s="121">
        <f>IF(OR($C77="",$B$2="",$D$2=0),0,IF(Q$3&lt;0,0,N(INDEX('CURVA PREVISION'!$A$1:$KZ$3000,$C77,11+3*MIN(Q$3,$D$2-1)))))</f>
        <v/>
      </c>
      <c r="R77" s="121">
        <f>IF(OR($C77="",$B$2="",$D$2=0),0,IF(R$3&lt;0,0,N(INDEX('CURVA PREVISION'!$A$1:$KZ$3000,$C77,11+3*MIN(R$3,$D$2-1)))))</f>
        <v/>
      </c>
      <c r="S77" s="121">
        <f>IF(OR($C77="",$B$2="",$D$2=0),0,IF(S$3&lt;0,0,N(INDEX('CURVA PREVISION'!$A$1:$KZ$3000,$C77,11+3*MIN(S$3,$D$2-1)))))</f>
        <v/>
      </c>
      <c r="T77" s="121">
        <f>IF(OR($C77="",$B$2="",$D$2=0),0,IF(T$3&lt;0,0,N(INDEX('CURVA PREVISION'!$A$1:$KZ$3000,$C77,11+3*MIN(T$3,$D$2-1)))))</f>
        <v/>
      </c>
      <c r="U77" s="121">
        <f>IF(OR($C77="",$B$2="",$D$2=0),0,IF(U$3&lt;0,0,N(INDEX('CURVA PREVISION'!$A$1:$KZ$3000,$C77,11+3*MIN(U$3,$D$2-1)))))</f>
        <v/>
      </c>
      <c r="V77" s="121">
        <f>IF(OR($C77="",$B$2="",$D$2=0),0,IF(V$3&lt;0,0,N(INDEX('CURVA PREVISION'!$A$1:$KZ$3000,$C77,11+3*MIN(V$3,$D$2-1)))))</f>
        <v/>
      </c>
      <c r="W77" s="121">
        <f>IF(OR($C77="",$B$2="",$D$2=0),0,IF(W$3&lt;0,0,N(INDEX('CURVA PREVISION'!$A$1:$KZ$3000,$C77,11+3*MIN(W$3,$D$2-1)))))</f>
        <v/>
      </c>
      <c r="X77" s="121">
        <f>IF(OR($C77="",$B$2="",$D$2=0),0,IF(X$3&lt;0,0,N(INDEX('CURVA PREVISION'!$A$1:$KZ$3000,$C77,11+3*MIN(X$3,$D$2-1)))))</f>
        <v/>
      </c>
      <c r="Y77" s="121">
        <f>IF(OR($C77="",$B$2="",$D$2=0),0,IF(Y$3&lt;0,0,N(INDEX('CURVA PREVISION'!$A$1:$KZ$3000,$C77,11+3*MIN(Y$3,$D$2-1)))))</f>
        <v/>
      </c>
      <c r="Z77" s="121">
        <f>IF(OR($C77="",$B$2="",$D$2=0),0,IF(Z$3&lt;0,0,N(INDEX('CURVA PREVISION'!$A$1:$KZ$3000,$C77,11+3*MIN(Z$3,$D$2-1)))))</f>
        <v/>
      </c>
      <c r="AA77" s="121">
        <f>IF(OR($C77="",$B$2="",$D$2=0),0,IF(AA$3&lt;0,0,N(INDEX('CURVA PREVISION'!$A$1:$KZ$3000,$C77,11+3*MIN(AA$3,$D$2-1)))))</f>
        <v/>
      </c>
      <c r="AB77" s="121">
        <f>IF(OR($C77="",$B$2="",$D$2=0),0,IF(AB$3&lt;0,0,N(INDEX('CURVA PREVISION'!$A$1:$KZ$3000,$C77,11+3*MIN(AB$3,$D$2-1)))))</f>
        <v/>
      </c>
      <c r="AC77" s="121">
        <f>IF(OR($C77="",$B$2="",$D$2=0),0,IF(AC$3&lt;0,0,N(INDEX('CURVA PREVISION'!$A$1:$KZ$3000,$C77,11+3*MIN(AC$3,$D$2-1)))))</f>
        <v/>
      </c>
      <c r="AD77" s="121">
        <f>IF(OR($C77="",$B$2="",$D$2=0),0,IF(AD$3&lt;0,0,N(INDEX('CURVA PREVISION'!$A$1:$KZ$3000,$C77,11+3*MIN(AD$3,$D$2-1)))))</f>
        <v/>
      </c>
      <c r="AE77" s="121">
        <f>IF(OR($C77="",$B$2="",$D$2=0),0,IF(AE$3&lt;0,0,N(INDEX('CURVA PREVISION'!$A$1:$KZ$3000,$C77,11+3*MIN(AE$3,$D$2-1)))))</f>
        <v/>
      </c>
      <c r="AF77" s="121">
        <f>IF(OR($C77="",$B$2="",$D$2=0),0,IF(AF$3&lt;0,0,N(INDEX('CURVA PREVISION'!$A$1:$KZ$3000,$C77,11+3*MIN(AF$3,$D$2-1)))))</f>
        <v/>
      </c>
      <c r="AG77" s="121">
        <f>IF(OR($C77="",$B$2="",$D$2=0),0,IF(AG$3&lt;0,0,N(INDEX('CURVA PREVISION'!$A$1:$KZ$3000,$C77,11+3*MIN(AG$3,$D$2-1)))))</f>
        <v/>
      </c>
      <c r="AH77" s="121">
        <f>IF(OR($C77="",$B$2="",$D$2=0),0,IF(AH$3&lt;0,0,N(INDEX('CURVA PREVISION'!$A$1:$KZ$3000,$C77,11+3*MIN(AH$3,$D$2-1)))))</f>
        <v/>
      </c>
      <c r="AI77" s="121">
        <f>IF(OR($C77="",$B$2="",$D$2=0),0,IF(AI$3&lt;0,0,N(INDEX('CURVA PREVISION'!$A$1:$KZ$3000,$C77,11+3*MIN(AI$3,$D$2-1)))))</f>
        <v/>
      </c>
      <c r="AJ77" s="121">
        <f>IF(OR($C77="",$B$2="",$D$2=0),0,IF(AJ$3&lt;0,0,N(INDEX('CURVA PREVISION'!$A$1:$KZ$3000,$C77,11+3*MIN(AJ$3,$D$2-1)))))</f>
        <v/>
      </c>
      <c r="AK77" s="121">
        <f>IF(OR($C77="",$B$2="",$D$2=0),0,IF(AK$3&lt;0,0,N(INDEX('CURVA PREVISION'!$A$1:$KZ$3000,$C77,11+3*MIN(AK$3,$D$2-1)))))</f>
        <v/>
      </c>
      <c r="AL77" s="121">
        <f>IF(OR($C77="",$B$2="",$D$2=0),0,IF(AL$3&lt;0,0,N(INDEX('CURVA PREVISION'!$A$1:$KZ$3000,$C77,11+3*MIN(AL$3,$D$2-1)))))</f>
        <v/>
      </c>
      <c r="AM77" s="121">
        <f>IF(OR($C77="",$B$2="",$D$2=0),0,IF(AM$3&lt;0,0,N(INDEX('CURVA PREVISION'!$A$1:$KZ$3000,$C77,11+3*MIN(AM$3,$D$2-1)))))</f>
        <v/>
      </c>
      <c r="AN77" s="121">
        <f>IF(OR($C77="",$B$2="",$D$2=0),0,IF(AN$3&lt;0,0,N(INDEX('CURVA PREVISION'!$A$1:$KZ$3000,$C77,11+3*MIN(AN$3,$D$2-1)))))</f>
        <v/>
      </c>
      <c r="AO77" s="121">
        <f>IF(OR($C77="",$B$2="",$D$2=0),0,IF(AO$3&lt;0,0,N(INDEX('CURVA PREVISION'!$A$1:$KZ$3000,$C77,11+3*MIN(AO$3,$D$2-1)))))</f>
        <v/>
      </c>
      <c r="AP77" s="121">
        <f>IF(OR($C77="",$B$2="",$D$2=0),0,IF(AP$3&lt;0,0,N(INDEX('CURVA PREVISION'!$A$1:$KZ$3000,$C77,11+3*MIN(AP$3,$D$2-1)))))</f>
        <v/>
      </c>
      <c r="AQ77" s="121">
        <f>IF(OR($C77="",$B$2="",$D$2=0),0,IF(AQ$3&lt;0,0,N(INDEX('CURVA PREVISION'!$A$1:$KZ$3000,$C77,11+3*MIN(AQ$3,$D$2-1)))))</f>
        <v/>
      </c>
      <c r="AR77" s="121">
        <f>IF(OR($C77="",$B$2="",$D$2=0),0,IF(AR$3&lt;0,0,N(INDEX('CURVA PREVISION'!$A$1:$KZ$3000,$C77,11+3*MIN(AR$3,$D$2-1)))))</f>
        <v/>
      </c>
      <c r="AS77" s="121">
        <f>IF(OR($C77="",$B$2="",$D$2=0),0,IF(AS$3&lt;0,0,N(INDEX('CURVA PREVISION'!$A$1:$KZ$3000,$C77,11+3*MIN(AS$3,$D$2-1)))))</f>
        <v/>
      </c>
      <c r="AT77" s="121">
        <f>IF(OR($C77="",$B$2="",$D$2=0),0,IF(AT$3&lt;0,0,N(INDEX('CURVA PREVISION'!$A$1:$KZ$3000,$C77,11+3*MIN(AT$3,$D$2-1)))))</f>
        <v/>
      </c>
      <c r="AU77" s="121">
        <f>IF(OR($C77="",$B$2="",$D$2=0),0,IF(AU$3&lt;0,0,N(INDEX('CURVA PREVISION'!$A$1:$KZ$3000,$C77,11+3*MIN(AU$3,$D$2-1)))))</f>
        <v/>
      </c>
      <c r="AV77" s="121">
        <f>IF(OR($C77="",$B$2="",$D$2=0),0,IF(AV$3&lt;0,0,N(INDEX('CURVA PREVISION'!$A$1:$KZ$3000,$C77,11+3*MIN(AV$3,$D$2-1)))))</f>
        <v/>
      </c>
      <c r="AW77" s="121">
        <f>IF(OR($C77="",$B$2="",$D$2=0),0,IF(AW$3&lt;0,0,N(INDEX('CURVA PREVISION'!$A$1:$KZ$3000,$C77,11+3*MIN(AW$3,$D$2-1)))))</f>
        <v/>
      </c>
      <c r="AX77" s="121">
        <f>IF(OR($C77="",$B$2="",$D$2=0),0,IF(AX$3&lt;0,0,N(INDEX('CURVA PREVISION'!$A$1:$KZ$3000,$C77,11+3*MIN(AX$3,$D$2-1)))))</f>
        <v/>
      </c>
      <c r="AY77" s="121">
        <f>IF(OR($C77="",$B$2="",$D$2=0),0,IF(AY$3&lt;0,0,N(INDEX('CURVA PREVISION'!$A$1:$KZ$3000,$C77,11+3*MIN(AY$3,$D$2-1)))))</f>
        <v/>
      </c>
      <c r="AZ77" s="121">
        <f>IF(OR($C77="",$B$2="",$D$2=0),0,IF(AZ$3&lt;0,0,N(INDEX('CURVA PREVISION'!$A$1:$KZ$3000,$C77,11+3*MIN(AZ$3,$D$2-1)))))</f>
        <v/>
      </c>
      <c r="BA77" s="121">
        <f>IF(OR($C77="",$B$2="",$D$2=0),0,IF(BA$3&lt;0,0,N(INDEX('CURVA PREVISION'!$A$1:$KZ$3000,$C77,11+3*MIN(BA$3,$D$2-1)))))</f>
        <v/>
      </c>
      <c r="BB77" s="121">
        <f>IF(OR($C77="",$B$2="",$D$2=0),0,IF(BB$3&lt;0,0,N(INDEX('CURVA PREVISION'!$A$1:$KZ$3000,$C77,11+3*MIN(BB$3,$D$2-1)))))</f>
        <v/>
      </c>
      <c r="BC77" s="121">
        <f>IF(OR($C77="",$B$2="",$D$2=0),0,IF(BC$3&lt;0,0,N(INDEX('CURVA PREVISION'!$A$1:$KZ$3000,$C77,11+3*MIN(BC$3,$D$2-1)))))</f>
        <v/>
      </c>
      <c r="BD77" s="121">
        <f>IF(OR($C77="",$B$2="",$D$2=0),0,IF(BD$3&lt;0,0,N(INDEX('CURVA PREVISION'!$A$1:$KZ$3000,$C77,11+3*MIN(BD$3,$D$2-1)))))</f>
        <v/>
      </c>
      <c r="BE77" s="121">
        <f>IF(OR($C77="",$B$2="",$D$2=0),0,IF(BE$3&lt;0,0,N(INDEX('CURVA PREVISION'!$A$1:$KZ$3000,$C77,11+3*MIN(BE$3,$D$2-1)))))</f>
        <v/>
      </c>
      <c r="BF77" s="121">
        <f>IF(OR($C77="",$B$2="",$D$2=0),0,IF(BF$3&lt;0,0,N(INDEX('CURVA PREVISION'!$A$1:$KZ$3000,$C77,11+3*MIN(BF$3,$D$2-1)))))</f>
        <v/>
      </c>
      <c r="BG77" s="121">
        <f>IF(OR($C77="",$B$2="",$D$2=0),0,IF(BG$3&lt;0,0,N(INDEX('CURVA PREVISION'!$A$1:$KZ$3000,$C77,11+3*MIN(BG$3,$D$2-1)))))</f>
        <v/>
      </c>
      <c r="BH77" s="121">
        <f>IF(OR($C77="",$B$2="",$D$2=0),0,IF(BH$3&lt;0,0,N(INDEX('CURVA PREVISION'!$A$1:$KZ$3000,$C77,11+3*MIN(BH$3,$D$2-1)))))</f>
        <v/>
      </c>
      <c r="BI77" s="121">
        <f>IF(OR($C77="",$B$2="",$D$2=0),0,IF(BI$3&lt;0,0,N(INDEX('CURVA PREVISION'!$A$1:$KZ$3000,$C77,11+3*MIN(BI$3,$D$2-1)))))</f>
        <v/>
      </c>
      <c r="BJ77" s="121">
        <f>IF(OR($C77="",$B$2="",$D$2=0),0,IF(BJ$3&lt;0,0,N(INDEX('CURVA PREVISION'!$A$1:$KZ$3000,$C77,11+3*MIN(BJ$3,$D$2-1)))))</f>
        <v/>
      </c>
      <c r="BK77" s="121">
        <f>IF(OR($C77="",$B$2="",$D$2=0),0,IF(BK$3&lt;0,0,N(INDEX('CURVA PREVISION'!$A$1:$KZ$3000,$C77,11+3*MIN(BK$3,$D$2-1)))))</f>
        <v/>
      </c>
      <c r="BL77" s="121">
        <f>IF(OR($C77="",$B$2="",$D$2=0),0,IF(BL$3&lt;0,0,N(INDEX('CURVA PREVISION'!$A$1:$KZ$3000,$C77,11+3*MIN(BL$3,$D$2-1)))))</f>
        <v/>
      </c>
      <c r="BM77" s="121">
        <f>IF(OR($C77="",$B$2="",$D$2=0),0,IF(BM$3&lt;0,0,N(INDEX('CURVA PREVISION'!$A$1:$KZ$3000,$C77,11+3*MIN(BM$3,$D$2-1)))))</f>
        <v/>
      </c>
      <c r="BN77" s="121">
        <f>IF(OR($C77="",$B$2="",$D$2=0),0,IF(BN$3&lt;0,0,N(INDEX('CURVA PREVISION'!$A$1:$KZ$3000,$C77,11+3*MIN(BN$3,$D$2-1)))))</f>
        <v/>
      </c>
      <c r="BO77" s="121">
        <f>IF(OR($C77="",$B$2="",$D$2=0),0,IF(BO$3&lt;0,0,N(INDEX('CURVA PREVISION'!$A$1:$KZ$3000,$C77,11+3*MIN(BO$3,$D$2-1)))))</f>
        <v/>
      </c>
      <c r="BP77" s="121">
        <f>IF(OR($C77="",$B$2="",$D$2=0),0,IF(BP$3&lt;0,0,N(INDEX('CURVA PREVISION'!$A$1:$KZ$3000,$C77,11+3*MIN(BP$3,$D$2-1)))))</f>
        <v/>
      </c>
      <c r="BQ77" s="121">
        <f>IF(OR($C77="",$B$2="",$D$2=0),0,IF(BQ$3&lt;0,0,N(INDEX('CURVA PREVISION'!$A$1:$KZ$3000,$C77,11+3*MIN(BQ$3,$D$2-1)))))</f>
        <v/>
      </c>
      <c r="BR77" s="121">
        <f>IF(OR($C77="",$B$2="",$D$2=0),0,IF(BR$3&lt;0,0,N(INDEX('CURVA PREVISION'!$A$1:$KZ$3000,$C77,11+3*MIN(BR$3,$D$2-1)))))</f>
        <v/>
      </c>
      <c r="BS77" s="121">
        <f>IF(OR($C77="",$B$2="",$D$2=0),0,IF(BS$3&lt;0,0,N(INDEX('CURVA PREVISION'!$A$1:$KZ$3000,$C77,11+3*MIN(BS$3,$D$2-1)))))</f>
        <v/>
      </c>
      <c r="BT77" s="121">
        <f>IF(OR($C77="",$B$2="",$D$2=0),0,IF(BT$3&lt;0,0,N(INDEX('CURVA PREVISION'!$A$1:$KZ$3000,$C77,11+3*MIN(BT$3,$D$2-1)))))</f>
        <v/>
      </c>
      <c r="BU77" s="121">
        <f>IF(OR($C77="",$B$2="",$D$2=0),0,IF(BU$3&lt;0,0,N(INDEX('CURVA PREVISION'!$A$1:$KZ$3000,$C77,11+3*MIN(BU$3,$D$2-1)))))</f>
        <v/>
      </c>
      <c r="BV77" s="121">
        <f>IF(OR($C77="",$B$2="",$D$2=0),0,IF(BV$3&lt;0,0,N(INDEX('CURVA PREVISION'!$A$1:$KZ$3000,$C77,11+3*MIN(BV$3,$D$2-1)))))</f>
        <v/>
      </c>
      <c r="BW77" s="121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7">
        <f>C36</f>
        <v/>
      </c>
      <c r="D78" s="121">
        <f>IF(OR($C78="",$B$2="",$D$2=0),0,IF(D$3&lt;0,0,N(INDEX('CURVA PREVISION'!$A$1:$KZ$3000,$C78,11+3*MIN(D$3,$D$2-1)))))</f>
        <v/>
      </c>
      <c r="E78" s="121">
        <f>IF(OR($C78="",$B$2="",$D$2=0),0,IF(E$3&lt;0,0,N(INDEX('CURVA PREVISION'!$A$1:$KZ$3000,$C78,11+3*MIN(E$3,$D$2-1)))))</f>
        <v/>
      </c>
      <c r="F78" s="121">
        <f>IF(OR($C78="",$B$2="",$D$2=0),0,IF(F$3&lt;0,0,N(INDEX('CURVA PREVISION'!$A$1:$KZ$3000,$C78,11+3*MIN(F$3,$D$2-1)))))</f>
        <v/>
      </c>
      <c r="G78" s="121">
        <f>IF(OR($C78="",$B$2="",$D$2=0),0,IF(G$3&lt;0,0,N(INDEX('CURVA PREVISION'!$A$1:$KZ$3000,$C78,11+3*MIN(G$3,$D$2-1)))))</f>
        <v/>
      </c>
      <c r="H78" s="121">
        <f>IF(OR($C78="",$B$2="",$D$2=0),0,IF(H$3&lt;0,0,N(INDEX('CURVA PREVISION'!$A$1:$KZ$3000,$C78,11+3*MIN(H$3,$D$2-1)))))</f>
        <v/>
      </c>
      <c r="I78" s="121">
        <f>IF(OR($C78="",$B$2="",$D$2=0),0,IF(I$3&lt;0,0,N(INDEX('CURVA PREVISION'!$A$1:$KZ$3000,$C78,11+3*MIN(I$3,$D$2-1)))))</f>
        <v/>
      </c>
      <c r="J78" s="121">
        <f>IF(OR($C78="",$B$2="",$D$2=0),0,IF(J$3&lt;0,0,N(INDEX('CURVA PREVISION'!$A$1:$KZ$3000,$C78,11+3*MIN(J$3,$D$2-1)))))</f>
        <v/>
      </c>
      <c r="K78" s="121">
        <f>IF(OR($C78="",$B$2="",$D$2=0),0,IF(K$3&lt;0,0,N(INDEX('CURVA PREVISION'!$A$1:$KZ$3000,$C78,11+3*MIN(K$3,$D$2-1)))))</f>
        <v/>
      </c>
      <c r="L78" s="121">
        <f>IF(OR($C78="",$B$2="",$D$2=0),0,IF(L$3&lt;0,0,N(INDEX('CURVA PREVISION'!$A$1:$KZ$3000,$C78,11+3*MIN(L$3,$D$2-1)))))</f>
        <v/>
      </c>
      <c r="M78" s="121">
        <f>IF(OR($C78="",$B$2="",$D$2=0),0,IF(M$3&lt;0,0,N(INDEX('CURVA PREVISION'!$A$1:$KZ$3000,$C78,11+3*MIN(M$3,$D$2-1)))))</f>
        <v/>
      </c>
      <c r="N78" s="121">
        <f>IF(OR($C78="",$B$2="",$D$2=0),0,IF(N$3&lt;0,0,N(INDEX('CURVA PREVISION'!$A$1:$KZ$3000,$C78,11+3*MIN(N$3,$D$2-1)))))</f>
        <v/>
      </c>
      <c r="O78" s="121">
        <f>IF(OR($C78="",$B$2="",$D$2=0),0,IF(O$3&lt;0,0,N(INDEX('CURVA PREVISION'!$A$1:$KZ$3000,$C78,11+3*MIN(O$3,$D$2-1)))))</f>
        <v/>
      </c>
      <c r="P78" s="121">
        <f>IF(OR($C78="",$B$2="",$D$2=0),0,IF(P$3&lt;0,0,N(INDEX('CURVA PREVISION'!$A$1:$KZ$3000,$C78,11+3*MIN(P$3,$D$2-1)))))</f>
        <v/>
      </c>
      <c r="Q78" s="121">
        <f>IF(OR($C78="",$B$2="",$D$2=0),0,IF(Q$3&lt;0,0,N(INDEX('CURVA PREVISION'!$A$1:$KZ$3000,$C78,11+3*MIN(Q$3,$D$2-1)))))</f>
        <v/>
      </c>
      <c r="R78" s="121">
        <f>IF(OR($C78="",$B$2="",$D$2=0),0,IF(R$3&lt;0,0,N(INDEX('CURVA PREVISION'!$A$1:$KZ$3000,$C78,11+3*MIN(R$3,$D$2-1)))))</f>
        <v/>
      </c>
      <c r="S78" s="121">
        <f>IF(OR($C78="",$B$2="",$D$2=0),0,IF(S$3&lt;0,0,N(INDEX('CURVA PREVISION'!$A$1:$KZ$3000,$C78,11+3*MIN(S$3,$D$2-1)))))</f>
        <v/>
      </c>
      <c r="T78" s="121">
        <f>IF(OR($C78="",$B$2="",$D$2=0),0,IF(T$3&lt;0,0,N(INDEX('CURVA PREVISION'!$A$1:$KZ$3000,$C78,11+3*MIN(T$3,$D$2-1)))))</f>
        <v/>
      </c>
      <c r="U78" s="121">
        <f>IF(OR($C78="",$B$2="",$D$2=0),0,IF(U$3&lt;0,0,N(INDEX('CURVA PREVISION'!$A$1:$KZ$3000,$C78,11+3*MIN(U$3,$D$2-1)))))</f>
        <v/>
      </c>
      <c r="V78" s="121">
        <f>IF(OR($C78="",$B$2="",$D$2=0),0,IF(V$3&lt;0,0,N(INDEX('CURVA PREVISION'!$A$1:$KZ$3000,$C78,11+3*MIN(V$3,$D$2-1)))))</f>
        <v/>
      </c>
      <c r="W78" s="121">
        <f>IF(OR($C78="",$B$2="",$D$2=0),0,IF(W$3&lt;0,0,N(INDEX('CURVA PREVISION'!$A$1:$KZ$3000,$C78,11+3*MIN(W$3,$D$2-1)))))</f>
        <v/>
      </c>
      <c r="X78" s="121">
        <f>IF(OR($C78="",$B$2="",$D$2=0),0,IF(X$3&lt;0,0,N(INDEX('CURVA PREVISION'!$A$1:$KZ$3000,$C78,11+3*MIN(X$3,$D$2-1)))))</f>
        <v/>
      </c>
      <c r="Y78" s="121">
        <f>IF(OR($C78="",$B$2="",$D$2=0),0,IF(Y$3&lt;0,0,N(INDEX('CURVA PREVISION'!$A$1:$KZ$3000,$C78,11+3*MIN(Y$3,$D$2-1)))))</f>
        <v/>
      </c>
      <c r="Z78" s="121">
        <f>IF(OR($C78="",$B$2="",$D$2=0),0,IF(Z$3&lt;0,0,N(INDEX('CURVA PREVISION'!$A$1:$KZ$3000,$C78,11+3*MIN(Z$3,$D$2-1)))))</f>
        <v/>
      </c>
      <c r="AA78" s="121">
        <f>IF(OR($C78="",$B$2="",$D$2=0),0,IF(AA$3&lt;0,0,N(INDEX('CURVA PREVISION'!$A$1:$KZ$3000,$C78,11+3*MIN(AA$3,$D$2-1)))))</f>
        <v/>
      </c>
      <c r="AB78" s="121">
        <f>IF(OR($C78="",$B$2="",$D$2=0),0,IF(AB$3&lt;0,0,N(INDEX('CURVA PREVISION'!$A$1:$KZ$3000,$C78,11+3*MIN(AB$3,$D$2-1)))))</f>
        <v/>
      </c>
      <c r="AC78" s="121">
        <f>IF(OR($C78="",$B$2="",$D$2=0),0,IF(AC$3&lt;0,0,N(INDEX('CURVA PREVISION'!$A$1:$KZ$3000,$C78,11+3*MIN(AC$3,$D$2-1)))))</f>
        <v/>
      </c>
      <c r="AD78" s="121">
        <f>IF(OR($C78="",$B$2="",$D$2=0),0,IF(AD$3&lt;0,0,N(INDEX('CURVA PREVISION'!$A$1:$KZ$3000,$C78,11+3*MIN(AD$3,$D$2-1)))))</f>
        <v/>
      </c>
      <c r="AE78" s="121">
        <f>IF(OR($C78="",$B$2="",$D$2=0),0,IF(AE$3&lt;0,0,N(INDEX('CURVA PREVISION'!$A$1:$KZ$3000,$C78,11+3*MIN(AE$3,$D$2-1)))))</f>
        <v/>
      </c>
      <c r="AF78" s="121">
        <f>IF(OR($C78="",$B$2="",$D$2=0),0,IF(AF$3&lt;0,0,N(INDEX('CURVA PREVISION'!$A$1:$KZ$3000,$C78,11+3*MIN(AF$3,$D$2-1)))))</f>
        <v/>
      </c>
      <c r="AG78" s="121">
        <f>IF(OR($C78="",$B$2="",$D$2=0),0,IF(AG$3&lt;0,0,N(INDEX('CURVA PREVISION'!$A$1:$KZ$3000,$C78,11+3*MIN(AG$3,$D$2-1)))))</f>
        <v/>
      </c>
      <c r="AH78" s="121">
        <f>IF(OR($C78="",$B$2="",$D$2=0),0,IF(AH$3&lt;0,0,N(INDEX('CURVA PREVISION'!$A$1:$KZ$3000,$C78,11+3*MIN(AH$3,$D$2-1)))))</f>
        <v/>
      </c>
      <c r="AI78" s="121">
        <f>IF(OR($C78="",$B$2="",$D$2=0),0,IF(AI$3&lt;0,0,N(INDEX('CURVA PREVISION'!$A$1:$KZ$3000,$C78,11+3*MIN(AI$3,$D$2-1)))))</f>
        <v/>
      </c>
      <c r="AJ78" s="121">
        <f>IF(OR($C78="",$B$2="",$D$2=0),0,IF(AJ$3&lt;0,0,N(INDEX('CURVA PREVISION'!$A$1:$KZ$3000,$C78,11+3*MIN(AJ$3,$D$2-1)))))</f>
        <v/>
      </c>
      <c r="AK78" s="121">
        <f>IF(OR($C78="",$B$2="",$D$2=0),0,IF(AK$3&lt;0,0,N(INDEX('CURVA PREVISION'!$A$1:$KZ$3000,$C78,11+3*MIN(AK$3,$D$2-1)))))</f>
        <v/>
      </c>
      <c r="AL78" s="121">
        <f>IF(OR($C78="",$B$2="",$D$2=0),0,IF(AL$3&lt;0,0,N(INDEX('CURVA PREVISION'!$A$1:$KZ$3000,$C78,11+3*MIN(AL$3,$D$2-1)))))</f>
        <v/>
      </c>
      <c r="AM78" s="121">
        <f>IF(OR($C78="",$B$2="",$D$2=0),0,IF(AM$3&lt;0,0,N(INDEX('CURVA PREVISION'!$A$1:$KZ$3000,$C78,11+3*MIN(AM$3,$D$2-1)))))</f>
        <v/>
      </c>
      <c r="AN78" s="121">
        <f>IF(OR($C78="",$B$2="",$D$2=0),0,IF(AN$3&lt;0,0,N(INDEX('CURVA PREVISION'!$A$1:$KZ$3000,$C78,11+3*MIN(AN$3,$D$2-1)))))</f>
        <v/>
      </c>
      <c r="AO78" s="121">
        <f>IF(OR($C78="",$B$2="",$D$2=0),0,IF(AO$3&lt;0,0,N(INDEX('CURVA PREVISION'!$A$1:$KZ$3000,$C78,11+3*MIN(AO$3,$D$2-1)))))</f>
        <v/>
      </c>
      <c r="AP78" s="121">
        <f>IF(OR($C78="",$B$2="",$D$2=0),0,IF(AP$3&lt;0,0,N(INDEX('CURVA PREVISION'!$A$1:$KZ$3000,$C78,11+3*MIN(AP$3,$D$2-1)))))</f>
        <v/>
      </c>
      <c r="AQ78" s="121">
        <f>IF(OR($C78="",$B$2="",$D$2=0),0,IF(AQ$3&lt;0,0,N(INDEX('CURVA PREVISION'!$A$1:$KZ$3000,$C78,11+3*MIN(AQ$3,$D$2-1)))))</f>
        <v/>
      </c>
      <c r="AR78" s="121">
        <f>IF(OR($C78="",$B$2="",$D$2=0),0,IF(AR$3&lt;0,0,N(INDEX('CURVA PREVISION'!$A$1:$KZ$3000,$C78,11+3*MIN(AR$3,$D$2-1)))))</f>
        <v/>
      </c>
      <c r="AS78" s="121">
        <f>IF(OR($C78="",$B$2="",$D$2=0),0,IF(AS$3&lt;0,0,N(INDEX('CURVA PREVISION'!$A$1:$KZ$3000,$C78,11+3*MIN(AS$3,$D$2-1)))))</f>
        <v/>
      </c>
      <c r="AT78" s="121">
        <f>IF(OR($C78="",$B$2="",$D$2=0),0,IF(AT$3&lt;0,0,N(INDEX('CURVA PREVISION'!$A$1:$KZ$3000,$C78,11+3*MIN(AT$3,$D$2-1)))))</f>
        <v/>
      </c>
      <c r="AU78" s="121">
        <f>IF(OR($C78="",$B$2="",$D$2=0),0,IF(AU$3&lt;0,0,N(INDEX('CURVA PREVISION'!$A$1:$KZ$3000,$C78,11+3*MIN(AU$3,$D$2-1)))))</f>
        <v/>
      </c>
      <c r="AV78" s="121">
        <f>IF(OR($C78="",$B$2="",$D$2=0),0,IF(AV$3&lt;0,0,N(INDEX('CURVA PREVISION'!$A$1:$KZ$3000,$C78,11+3*MIN(AV$3,$D$2-1)))))</f>
        <v/>
      </c>
      <c r="AW78" s="121">
        <f>IF(OR($C78="",$B$2="",$D$2=0),0,IF(AW$3&lt;0,0,N(INDEX('CURVA PREVISION'!$A$1:$KZ$3000,$C78,11+3*MIN(AW$3,$D$2-1)))))</f>
        <v/>
      </c>
      <c r="AX78" s="121">
        <f>IF(OR($C78="",$B$2="",$D$2=0),0,IF(AX$3&lt;0,0,N(INDEX('CURVA PREVISION'!$A$1:$KZ$3000,$C78,11+3*MIN(AX$3,$D$2-1)))))</f>
        <v/>
      </c>
      <c r="AY78" s="121">
        <f>IF(OR($C78="",$B$2="",$D$2=0),0,IF(AY$3&lt;0,0,N(INDEX('CURVA PREVISION'!$A$1:$KZ$3000,$C78,11+3*MIN(AY$3,$D$2-1)))))</f>
        <v/>
      </c>
      <c r="AZ78" s="121">
        <f>IF(OR($C78="",$B$2="",$D$2=0),0,IF(AZ$3&lt;0,0,N(INDEX('CURVA PREVISION'!$A$1:$KZ$3000,$C78,11+3*MIN(AZ$3,$D$2-1)))))</f>
        <v/>
      </c>
      <c r="BA78" s="121">
        <f>IF(OR($C78="",$B$2="",$D$2=0),0,IF(BA$3&lt;0,0,N(INDEX('CURVA PREVISION'!$A$1:$KZ$3000,$C78,11+3*MIN(BA$3,$D$2-1)))))</f>
        <v/>
      </c>
      <c r="BB78" s="121">
        <f>IF(OR($C78="",$B$2="",$D$2=0),0,IF(BB$3&lt;0,0,N(INDEX('CURVA PREVISION'!$A$1:$KZ$3000,$C78,11+3*MIN(BB$3,$D$2-1)))))</f>
        <v/>
      </c>
      <c r="BC78" s="121">
        <f>IF(OR($C78="",$B$2="",$D$2=0),0,IF(BC$3&lt;0,0,N(INDEX('CURVA PREVISION'!$A$1:$KZ$3000,$C78,11+3*MIN(BC$3,$D$2-1)))))</f>
        <v/>
      </c>
      <c r="BD78" s="121">
        <f>IF(OR($C78="",$B$2="",$D$2=0),0,IF(BD$3&lt;0,0,N(INDEX('CURVA PREVISION'!$A$1:$KZ$3000,$C78,11+3*MIN(BD$3,$D$2-1)))))</f>
        <v/>
      </c>
      <c r="BE78" s="121">
        <f>IF(OR($C78="",$B$2="",$D$2=0),0,IF(BE$3&lt;0,0,N(INDEX('CURVA PREVISION'!$A$1:$KZ$3000,$C78,11+3*MIN(BE$3,$D$2-1)))))</f>
        <v/>
      </c>
      <c r="BF78" s="121">
        <f>IF(OR($C78="",$B$2="",$D$2=0),0,IF(BF$3&lt;0,0,N(INDEX('CURVA PREVISION'!$A$1:$KZ$3000,$C78,11+3*MIN(BF$3,$D$2-1)))))</f>
        <v/>
      </c>
      <c r="BG78" s="121">
        <f>IF(OR($C78="",$B$2="",$D$2=0),0,IF(BG$3&lt;0,0,N(INDEX('CURVA PREVISION'!$A$1:$KZ$3000,$C78,11+3*MIN(BG$3,$D$2-1)))))</f>
        <v/>
      </c>
      <c r="BH78" s="121">
        <f>IF(OR($C78="",$B$2="",$D$2=0),0,IF(BH$3&lt;0,0,N(INDEX('CURVA PREVISION'!$A$1:$KZ$3000,$C78,11+3*MIN(BH$3,$D$2-1)))))</f>
        <v/>
      </c>
      <c r="BI78" s="121">
        <f>IF(OR($C78="",$B$2="",$D$2=0),0,IF(BI$3&lt;0,0,N(INDEX('CURVA PREVISION'!$A$1:$KZ$3000,$C78,11+3*MIN(BI$3,$D$2-1)))))</f>
        <v/>
      </c>
      <c r="BJ78" s="121">
        <f>IF(OR($C78="",$B$2="",$D$2=0),0,IF(BJ$3&lt;0,0,N(INDEX('CURVA PREVISION'!$A$1:$KZ$3000,$C78,11+3*MIN(BJ$3,$D$2-1)))))</f>
        <v/>
      </c>
      <c r="BK78" s="121">
        <f>IF(OR($C78="",$B$2="",$D$2=0),0,IF(BK$3&lt;0,0,N(INDEX('CURVA PREVISION'!$A$1:$KZ$3000,$C78,11+3*MIN(BK$3,$D$2-1)))))</f>
        <v/>
      </c>
      <c r="BL78" s="121">
        <f>IF(OR($C78="",$B$2="",$D$2=0),0,IF(BL$3&lt;0,0,N(INDEX('CURVA PREVISION'!$A$1:$KZ$3000,$C78,11+3*MIN(BL$3,$D$2-1)))))</f>
        <v/>
      </c>
      <c r="BM78" s="121">
        <f>IF(OR($C78="",$B$2="",$D$2=0),0,IF(BM$3&lt;0,0,N(INDEX('CURVA PREVISION'!$A$1:$KZ$3000,$C78,11+3*MIN(BM$3,$D$2-1)))))</f>
        <v/>
      </c>
      <c r="BN78" s="121">
        <f>IF(OR($C78="",$B$2="",$D$2=0),0,IF(BN$3&lt;0,0,N(INDEX('CURVA PREVISION'!$A$1:$KZ$3000,$C78,11+3*MIN(BN$3,$D$2-1)))))</f>
        <v/>
      </c>
      <c r="BO78" s="121">
        <f>IF(OR($C78="",$B$2="",$D$2=0),0,IF(BO$3&lt;0,0,N(INDEX('CURVA PREVISION'!$A$1:$KZ$3000,$C78,11+3*MIN(BO$3,$D$2-1)))))</f>
        <v/>
      </c>
      <c r="BP78" s="121">
        <f>IF(OR($C78="",$B$2="",$D$2=0),0,IF(BP$3&lt;0,0,N(INDEX('CURVA PREVISION'!$A$1:$KZ$3000,$C78,11+3*MIN(BP$3,$D$2-1)))))</f>
        <v/>
      </c>
      <c r="BQ78" s="121">
        <f>IF(OR($C78="",$B$2="",$D$2=0),0,IF(BQ$3&lt;0,0,N(INDEX('CURVA PREVISION'!$A$1:$KZ$3000,$C78,11+3*MIN(BQ$3,$D$2-1)))))</f>
        <v/>
      </c>
      <c r="BR78" s="121">
        <f>IF(OR($C78="",$B$2="",$D$2=0),0,IF(BR$3&lt;0,0,N(INDEX('CURVA PREVISION'!$A$1:$KZ$3000,$C78,11+3*MIN(BR$3,$D$2-1)))))</f>
        <v/>
      </c>
      <c r="BS78" s="121">
        <f>IF(OR($C78="",$B$2="",$D$2=0),0,IF(BS$3&lt;0,0,N(INDEX('CURVA PREVISION'!$A$1:$KZ$3000,$C78,11+3*MIN(BS$3,$D$2-1)))))</f>
        <v/>
      </c>
      <c r="BT78" s="121">
        <f>IF(OR($C78="",$B$2="",$D$2=0),0,IF(BT$3&lt;0,0,N(INDEX('CURVA PREVISION'!$A$1:$KZ$3000,$C78,11+3*MIN(BT$3,$D$2-1)))))</f>
        <v/>
      </c>
      <c r="BU78" s="121">
        <f>IF(OR($C78="",$B$2="",$D$2=0),0,IF(BU$3&lt;0,0,N(INDEX('CURVA PREVISION'!$A$1:$KZ$3000,$C78,11+3*MIN(BU$3,$D$2-1)))))</f>
        <v/>
      </c>
      <c r="BV78" s="121">
        <f>IF(OR($C78="",$B$2="",$D$2=0),0,IF(BV$3&lt;0,0,N(INDEX('CURVA PREVISION'!$A$1:$KZ$3000,$C78,11+3*MIN(BV$3,$D$2-1)))))</f>
        <v/>
      </c>
      <c r="BW78" s="121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7">
        <f>C37</f>
        <v/>
      </c>
      <c r="D79" s="121">
        <f>IF(OR($C79="",$B$2="",$D$2=0),0,IF(D$3&lt;0,0,N(INDEX('CURVA PREVISION'!$A$1:$KZ$3000,$C79,11+3*MIN(D$3,$D$2-1)))))</f>
        <v/>
      </c>
      <c r="E79" s="121">
        <f>IF(OR($C79="",$B$2="",$D$2=0),0,IF(E$3&lt;0,0,N(INDEX('CURVA PREVISION'!$A$1:$KZ$3000,$C79,11+3*MIN(E$3,$D$2-1)))))</f>
        <v/>
      </c>
      <c r="F79" s="121">
        <f>IF(OR($C79="",$B$2="",$D$2=0),0,IF(F$3&lt;0,0,N(INDEX('CURVA PREVISION'!$A$1:$KZ$3000,$C79,11+3*MIN(F$3,$D$2-1)))))</f>
        <v/>
      </c>
      <c r="G79" s="121">
        <f>IF(OR($C79="",$B$2="",$D$2=0),0,IF(G$3&lt;0,0,N(INDEX('CURVA PREVISION'!$A$1:$KZ$3000,$C79,11+3*MIN(G$3,$D$2-1)))))</f>
        <v/>
      </c>
      <c r="H79" s="121">
        <f>IF(OR($C79="",$B$2="",$D$2=0),0,IF(H$3&lt;0,0,N(INDEX('CURVA PREVISION'!$A$1:$KZ$3000,$C79,11+3*MIN(H$3,$D$2-1)))))</f>
        <v/>
      </c>
      <c r="I79" s="121">
        <f>IF(OR($C79="",$B$2="",$D$2=0),0,IF(I$3&lt;0,0,N(INDEX('CURVA PREVISION'!$A$1:$KZ$3000,$C79,11+3*MIN(I$3,$D$2-1)))))</f>
        <v/>
      </c>
      <c r="J79" s="121">
        <f>IF(OR($C79="",$B$2="",$D$2=0),0,IF(J$3&lt;0,0,N(INDEX('CURVA PREVISION'!$A$1:$KZ$3000,$C79,11+3*MIN(J$3,$D$2-1)))))</f>
        <v/>
      </c>
      <c r="K79" s="121">
        <f>IF(OR($C79="",$B$2="",$D$2=0),0,IF(K$3&lt;0,0,N(INDEX('CURVA PREVISION'!$A$1:$KZ$3000,$C79,11+3*MIN(K$3,$D$2-1)))))</f>
        <v/>
      </c>
      <c r="L79" s="121">
        <f>IF(OR($C79="",$B$2="",$D$2=0),0,IF(L$3&lt;0,0,N(INDEX('CURVA PREVISION'!$A$1:$KZ$3000,$C79,11+3*MIN(L$3,$D$2-1)))))</f>
        <v/>
      </c>
      <c r="M79" s="121">
        <f>IF(OR($C79="",$B$2="",$D$2=0),0,IF(M$3&lt;0,0,N(INDEX('CURVA PREVISION'!$A$1:$KZ$3000,$C79,11+3*MIN(M$3,$D$2-1)))))</f>
        <v/>
      </c>
      <c r="N79" s="121">
        <f>IF(OR($C79="",$B$2="",$D$2=0),0,IF(N$3&lt;0,0,N(INDEX('CURVA PREVISION'!$A$1:$KZ$3000,$C79,11+3*MIN(N$3,$D$2-1)))))</f>
        <v/>
      </c>
      <c r="O79" s="121">
        <f>IF(OR($C79="",$B$2="",$D$2=0),0,IF(O$3&lt;0,0,N(INDEX('CURVA PREVISION'!$A$1:$KZ$3000,$C79,11+3*MIN(O$3,$D$2-1)))))</f>
        <v/>
      </c>
      <c r="P79" s="121">
        <f>IF(OR($C79="",$B$2="",$D$2=0),0,IF(P$3&lt;0,0,N(INDEX('CURVA PREVISION'!$A$1:$KZ$3000,$C79,11+3*MIN(P$3,$D$2-1)))))</f>
        <v/>
      </c>
      <c r="Q79" s="121">
        <f>IF(OR($C79="",$B$2="",$D$2=0),0,IF(Q$3&lt;0,0,N(INDEX('CURVA PREVISION'!$A$1:$KZ$3000,$C79,11+3*MIN(Q$3,$D$2-1)))))</f>
        <v/>
      </c>
      <c r="R79" s="121">
        <f>IF(OR($C79="",$B$2="",$D$2=0),0,IF(R$3&lt;0,0,N(INDEX('CURVA PREVISION'!$A$1:$KZ$3000,$C79,11+3*MIN(R$3,$D$2-1)))))</f>
        <v/>
      </c>
      <c r="S79" s="121">
        <f>IF(OR($C79="",$B$2="",$D$2=0),0,IF(S$3&lt;0,0,N(INDEX('CURVA PREVISION'!$A$1:$KZ$3000,$C79,11+3*MIN(S$3,$D$2-1)))))</f>
        <v/>
      </c>
      <c r="T79" s="121">
        <f>IF(OR($C79="",$B$2="",$D$2=0),0,IF(T$3&lt;0,0,N(INDEX('CURVA PREVISION'!$A$1:$KZ$3000,$C79,11+3*MIN(T$3,$D$2-1)))))</f>
        <v/>
      </c>
      <c r="U79" s="121">
        <f>IF(OR($C79="",$B$2="",$D$2=0),0,IF(U$3&lt;0,0,N(INDEX('CURVA PREVISION'!$A$1:$KZ$3000,$C79,11+3*MIN(U$3,$D$2-1)))))</f>
        <v/>
      </c>
      <c r="V79" s="121">
        <f>IF(OR($C79="",$B$2="",$D$2=0),0,IF(V$3&lt;0,0,N(INDEX('CURVA PREVISION'!$A$1:$KZ$3000,$C79,11+3*MIN(V$3,$D$2-1)))))</f>
        <v/>
      </c>
      <c r="W79" s="121">
        <f>IF(OR($C79="",$B$2="",$D$2=0),0,IF(W$3&lt;0,0,N(INDEX('CURVA PREVISION'!$A$1:$KZ$3000,$C79,11+3*MIN(W$3,$D$2-1)))))</f>
        <v/>
      </c>
      <c r="X79" s="121">
        <f>IF(OR($C79="",$B$2="",$D$2=0),0,IF(X$3&lt;0,0,N(INDEX('CURVA PREVISION'!$A$1:$KZ$3000,$C79,11+3*MIN(X$3,$D$2-1)))))</f>
        <v/>
      </c>
      <c r="Y79" s="121">
        <f>IF(OR($C79="",$B$2="",$D$2=0),0,IF(Y$3&lt;0,0,N(INDEX('CURVA PREVISION'!$A$1:$KZ$3000,$C79,11+3*MIN(Y$3,$D$2-1)))))</f>
        <v/>
      </c>
      <c r="Z79" s="121">
        <f>IF(OR($C79="",$B$2="",$D$2=0),0,IF(Z$3&lt;0,0,N(INDEX('CURVA PREVISION'!$A$1:$KZ$3000,$C79,11+3*MIN(Z$3,$D$2-1)))))</f>
        <v/>
      </c>
      <c r="AA79" s="121">
        <f>IF(OR($C79="",$B$2="",$D$2=0),0,IF(AA$3&lt;0,0,N(INDEX('CURVA PREVISION'!$A$1:$KZ$3000,$C79,11+3*MIN(AA$3,$D$2-1)))))</f>
        <v/>
      </c>
      <c r="AB79" s="121">
        <f>IF(OR($C79="",$B$2="",$D$2=0),0,IF(AB$3&lt;0,0,N(INDEX('CURVA PREVISION'!$A$1:$KZ$3000,$C79,11+3*MIN(AB$3,$D$2-1)))))</f>
        <v/>
      </c>
      <c r="AC79" s="121">
        <f>IF(OR($C79="",$B$2="",$D$2=0),0,IF(AC$3&lt;0,0,N(INDEX('CURVA PREVISION'!$A$1:$KZ$3000,$C79,11+3*MIN(AC$3,$D$2-1)))))</f>
        <v/>
      </c>
      <c r="AD79" s="121">
        <f>IF(OR($C79="",$B$2="",$D$2=0),0,IF(AD$3&lt;0,0,N(INDEX('CURVA PREVISION'!$A$1:$KZ$3000,$C79,11+3*MIN(AD$3,$D$2-1)))))</f>
        <v/>
      </c>
      <c r="AE79" s="121">
        <f>IF(OR($C79="",$B$2="",$D$2=0),0,IF(AE$3&lt;0,0,N(INDEX('CURVA PREVISION'!$A$1:$KZ$3000,$C79,11+3*MIN(AE$3,$D$2-1)))))</f>
        <v/>
      </c>
      <c r="AF79" s="121">
        <f>IF(OR($C79="",$B$2="",$D$2=0),0,IF(AF$3&lt;0,0,N(INDEX('CURVA PREVISION'!$A$1:$KZ$3000,$C79,11+3*MIN(AF$3,$D$2-1)))))</f>
        <v/>
      </c>
      <c r="AG79" s="121">
        <f>IF(OR($C79="",$B$2="",$D$2=0),0,IF(AG$3&lt;0,0,N(INDEX('CURVA PREVISION'!$A$1:$KZ$3000,$C79,11+3*MIN(AG$3,$D$2-1)))))</f>
        <v/>
      </c>
      <c r="AH79" s="121">
        <f>IF(OR($C79="",$B$2="",$D$2=0),0,IF(AH$3&lt;0,0,N(INDEX('CURVA PREVISION'!$A$1:$KZ$3000,$C79,11+3*MIN(AH$3,$D$2-1)))))</f>
        <v/>
      </c>
      <c r="AI79" s="121">
        <f>IF(OR($C79="",$B$2="",$D$2=0),0,IF(AI$3&lt;0,0,N(INDEX('CURVA PREVISION'!$A$1:$KZ$3000,$C79,11+3*MIN(AI$3,$D$2-1)))))</f>
        <v/>
      </c>
      <c r="AJ79" s="121">
        <f>IF(OR($C79="",$B$2="",$D$2=0),0,IF(AJ$3&lt;0,0,N(INDEX('CURVA PREVISION'!$A$1:$KZ$3000,$C79,11+3*MIN(AJ$3,$D$2-1)))))</f>
        <v/>
      </c>
      <c r="AK79" s="121">
        <f>IF(OR($C79="",$B$2="",$D$2=0),0,IF(AK$3&lt;0,0,N(INDEX('CURVA PREVISION'!$A$1:$KZ$3000,$C79,11+3*MIN(AK$3,$D$2-1)))))</f>
        <v/>
      </c>
      <c r="AL79" s="121">
        <f>IF(OR($C79="",$B$2="",$D$2=0),0,IF(AL$3&lt;0,0,N(INDEX('CURVA PREVISION'!$A$1:$KZ$3000,$C79,11+3*MIN(AL$3,$D$2-1)))))</f>
        <v/>
      </c>
      <c r="AM79" s="121">
        <f>IF(OR($C79="",$B$2="",$D$2=0),0,IF(AM$3&lt;0,0,N(INDEX('CURVA PREVISION'!$A$1:$KZ$3000,$C79,11+3*MIN(AM$3,$D$2-1)))))</f>
        <v/>
      </c>
      <c r="AN79" s="121">
        <f>IF(OR($C79="",$B$2="",$D$2=0),0,IF(AN$3&lt;0,0,N(INDEX('CURVA PREVISION'!$A$1:$KZ$3000,$C79,11+3*MIN(AN$3,$D$2-1)))))</f>
        <v/>
      </c>
      <c r="AO79" s="121">
        <f>IF(OR($C79="",$B$2="",$D$2=0),0,IF(AO$3&lt;0,0,N(INDEX('CURVA PREVISION'!$A$1:$KZ$3000,$C79,11+3*MIN(AO$3,$D$2-1)))))</f>
        <v/>
      </c>
      <c r="AP79" s="121">
        <f>IF(OR($C79="",$B$2="",$D$2=0),0,IF(AP$3&lt;0,0,N(INDEX('CURVA PREVISION'!$A$1:$KZ$3000,$C79,11+3*MIN(AP$3,$D$2-1)))))</f>
        <v/>
      </c>
      <c r="AQ79" s="121">
        <f>IF(OR($C79="",$B$2="",$D$2=0),0,IF(AQ$3&lt;0,0,N(INDEX('CURVA PREVISION'!$A$1:$KZ$3000,$C79,11+3*MIN(AQ$3,$D$2-1)))))</f>
        <v/>
      </c>
      <c r="AR79" s="121">
        <f>IF(OR($C79="",$B$2="",$D$2=0),0,IF(AR$3&lt;0,0,N(INDEX('CURVA PREVISION'!$A$1:$KZ$3000,$C79,11+3*MIN(AR$3,$D$2-1)))))</f>
        <v/>
      </c>
      <c r="AS79" s="121">
        <f>IF(OR($C79="",$B$2="",$D$2=0),0,IF(AS$3&lt;0,0,N(INDEX('CURVA PREVISION'!$A$1:$KZ$3000,$C79,11+3*MIN(AS$3,$D$2-1)))))</f>
        <v/>
      </c>
      <c r="AT79" s="121">
        <f>IF(OR($C79="",$B$2="",$D$2=0),0,IF(AT$3&lt;0,0,N(INDEX('CURVA PREVISION'!$A$1:$KZ$3000,$C79,11+3*MIN(AT$3,$D$2-1)))))</f>
        <v/>
      </c>
      <c r="AU79" s="121">
        <f>IF(OR($C79="",$B$2="",$D$2=0),0,IF(AU$3&lt;0,0,N(INDEX('CURVA PREVISION'!$A$1:$KZ$3000,$C79,11+3*MIN(AU$3,$D$2-1)))))</f>
        <v/>
      </c>
      <c r="AV79" s="121">
        <f>IF(OR($C79="",$B$2="",$D$2=0),0,IF(AV$3&lt;0,0,N(INDEX('CURVA PREVISION'!$A$1:$KZ$3000,$C79,11+3*MIN(AV$3,$D$2-1)))))</f>
        <v/>
      </c>
      <c r="AW79" s="121">
        <f>IF(OR($C79="",$B$2="",$D$2=0),0,IF(AW$3&lt;0,0,N(INDEX('CURVA PREVISION'!$A$1:$KZ$3000,$C79,11+3*MIN(AW$3,$D$2-1)))))</f>
        <v/>
      </c>
      <c r="AX79" s="121">
        <f>IF(OR($C79="",$B$2="",$D$2=0),0,IF(AX$3&lt;0,0,N(INDEX('CURVA PREVISION'!$A$1:$KZ$3000,$C79,11+3*MIN(AX$3,$D$2-1)))))</f>
        <v/>
      </c>
      <c r="AY79" s="121">
        <f>IF(OR($C79="",$B$2="",$D$2=0),0,IF(AY$3&lt;0,0,N(INDEX('CURVA PREVISION'!$A$1:$KZ$3000,$C79,11+3*MIN(AY$3,$D$2-1)))))</f>
        <v/>
      </c>
      <c r="AZ79" s="121">
        <f>IF(OR($C79="",$B$2="",$D$2=0),0,IF(AZ$3&lt;0,0,N(INDEX('CURVA PREVISION'!$A$1:$KZ$3000,$C79,11+3*MIN(AZ$3,$D$2-1)))))</f>
        <v/>
      </c>
      <c r="BA79" s="121">
        <f>IF(OR($C79="",$B$2="",$D$2=0),0,IF(BA$3&lt;0,0,N(INDEX('CURVA PREVISION'!$A$1:$KZ$3000,$C79,11+3*MIN(BA$3,$D$2-1)))))</f>
        <v/>
      </c>
      <c r="BB79" s="121">
        <f>IF(OR($C79="",$B$2="",$D$2=0),0,IF(BB$3&lt;0,0,N(INDEX('CURVA PREVISION'!$A$1:$KZ$3000,$C79,11+3*MIN(BB$3,$D$2-1)))))</f>
        <v/>
      </c>
      <c r="BC79" s="121">
        <f>IF(OR($C79="",$B$2="",$D$2=0),0,IF(BC$3&lt;0,0,N(INDEX('CURVA PREVISION'!$A$1:$KZ$3000,$C79,11+3*MIN(BC$3,$D$2-1)))))</f>
        <v/>
      </c>
      <c r="BD79" s="121">
        <f>IF(OR($C79="",$B$2="",$D$2=0),0,IF(BD$3&lt;0,0,N(INDEX('CURVA PREVISION'!$A$1:$KZ$3000,$C79,11+3*MIN(BD$3,$D$2-1)))))</f>
        <v/>
      </c>
      <c r="BE79" s="121">
        <f>IF(OR($C79="",$B$2="",$D$2=0),0,IF(BE$3&lt;0,0,N(INDEX('CURVA PREVISION'!$A$1:$KZ$3000,$C79,11+3*MIN(BE$3,$D$2-1)))))</f>
        <v/>
      </c>
      <c r="BF79" s="121">
        <f>IF(OR($C79="",$B$2="",$D$2=0),0,IF(BF$3&lt;0,0,N(INDEX('CURVA PREVISION'!$A$1:$KZ$3000,$C79,11+3*MIN(BF$3,$D$2-1)))))</f>
        <v/>
      </c>
      <c r="BG79" s="121">
        <f>IF(OR($C79="",$B$2="",$D$2=0),0,IF(BG$3&lt;0,0,N(INDEX('CURVA PREVISION'!$A$1:$KZ$3000,$C79,11+3*MIN(BG$3,$D$2-1)))))</f>
        <v/>
      </c>
      <c r="BH79" s="121">
        <f>IF(OR($C79="",$B$2="",$D$2=0),0,IF(BH$3&lt;0,0,N(INDEX('CURVA PREVISION'!$A$1:$KZ$3000,$C79,11+3*MIN(BH$3,$D$2-1)))))</f>
        <v/>
      </c>
      <c r="BI79" s="121">
        <f>IF(OR($C79="",$B$2="",$D$2=0),0,IF(BI$3&lt;0,0,N(INDEX('CURVA PREVISION'!$A$1:$KZ$3000,$C79,11+3*MIN(BI$3,$D$2-1)))))</f>
        <v/>
      </c>
      <c r="BJ79" s="121">
        <f>IF(OR($C79="",$B$2="",$D$2=0),0,IF(BJ$3&lt;0,0,N(INDEX('CURVA PREVISION'!$A$1:$KZ$3000,$C79,11+3*MIN(BJ$3,$D$2-1)))))</f>
        <v/>
      </c>
      <c r="BK79" s="121">
        <f>IF(OR($C79="",$B$2="",$D$2=0),0,IF(BK$3&lt;0,0,N(INDEX('CURVA PREVISION'!$A$1:$KZ$3000,$C79,11+3*MIN(BK$3,$D$2-1)))))</f>
        <v/>
      </c>
      <c r="BL79" s="121">
        <f>IF(OR($C79="",$B$2="",$D$2=0),0,IF(BL$3&lt;0,0,N(INDEX('CURVA PREVISION'!$A$1:$KZ$3000,$C79,11+3*MIN(BL$3,$D$2-1)))))</f>
        <v/>
      </c>
      <c r="BM79" s="121">
        <f>IF(OR($C79="",$B$2="",$D$2=0),0,IF(BM$3&lt;0,0,N(INDEX('CURVA PREVISION'!$A$1:$KZ$3000,$C79,11+3*MIN(BM$3,$D$2-1)))))</f>
        <v/>
      </c>
      <c r="BN79" s="121">
        <f>IF(OR($C79="",$B$2="",$D$2=0),0,IF(BN$3&lt;0,0,N(INDEX('CURVA PREVISION'!$A$1:$KZ$3000,$C79,11+3*MIN(BN$3,$D$2-1)))))</f>
        <v/>
      </c>
      <c r="BO79" s="121">
        <f>IF(OR($C79="",$B$2="",$D$2=0),0,IF(BO$3&lt;0,0,N(INDEX('CURVA PREVISION'!$A$1:$KZ$3000,$C79,11+3*MIN(BO$3,$D$2-1)))))</f>
        <v/>
      </c>
      <c r="BP79" s="121">
        <f>IF(OR($C79="",$B$2="",$D$2=0),0,IF(BP$3&lt;0,0,N(INDEX('CURVA PREVISION'!$A$1:$KZ$3000,$C79,11+3*MIN(BP$3,$D$2-1)))))</f>
        <v/>
      </c>
      <c r="BQ79" s="121">
        <f>IF(OR($C79="",$B$2="",$D$2=0),0,IF(BQ$3&lt;0,0,N(INDEX('CURVA PREVISION'!$A$1:$KZ$3000,$C79,11+3*MIN(BQ$3,$D$2-1)))))</f>
        <v/>
      </c>
      <c r="BR79" s="121">
        <f>IF(OR($C79="",$B$2="",$D$2=0),0,IF(BR$3&lt;0,0,N(INDEX('CURVA PREVISION'!$A$1:$KZ$3000,$C79,11+3*MIN(BR$3,$D$2-1)))))</f>
        <v/>
      </c>
      <c r="BS79" s="121">
        <f>IF(OR($C79="",$B$2="",$D$2=0),0,IF(BS$3&lt;0,0,N(INDEX('CURVA PREVISION'!$A$1:$KZ$3000,$C79,11+3*MIN(BS$3,$D$2-1)))))</f>
        <v/>
      </c>
      <c r="BT79" s="121">
        <f>IF(OR($C79="",$B$2="",$D$2=0),0,IF(BT$3&lt;0,0,N(INDEX('CURVA PREVISION'!$A$1:$KZ$3000,$C79,11+3*MIN(BT$3,$D$2-1)))))</f>
        <v/>
      </c>
      <c r="BU79" s="121">
        <f>IF(OR($C79="",$B$2="",$D$2=0),0,IF(BU$3&lt;0,0,N(INDEX('CURVA PREVISION'!$A$1:$KZ$3000,$C79,11+3*MIN(BU$3,$D$2-1)))))</f>
        <v/>
      </c>
      <c r="BV79" s="121">
        <f>IF(OR($C79="",$B$2="",$D$2=0),0,IF(BV$3&lt;0,0,N(INDEX('CURVA PREVISION'!$A$1:$KZ$3000,$C79,11+3*MIN(BV$3,$D$2-1)))))</f>
        <v/>
      </c>
      <c r="BW79" s="121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7">
        <f>C38</f>
        <v/>
      </c>
      <c r="D80" s="121">
        <f>IF(OR($C80="",$B$2="",$D$2=0),0,IF(D$3&lt;0,0,N(INDEX('CURVA PREVISION'!$A$1:$KZ$3000,$C80,11+3*MIN(D$3,$D$2-1)))))</f>
        <v/>
      </c>
      <c r="E80" s="121">
        <f>IF(OR($C80="",$B$2="",$D$2=0),0,IF(E$3&lt;0,0,N(INDEX('CURVA PREVISION'!$A$1:$KZ$3000,$C80,11+3*MIN(E$3,$D$2-1)))))</f>
        <v/>
      </c>
      <c r="F80" s="121">
        <f>IF(OR($C80="",$B$2="",$D$2=0),0,IF(F$3&lt;0,0,N(INDEX('CURVA PREVISION'!$A$1:$KZ$3000,$C80,11+3*MIN(F$3,$D$2-1)))))</f>
        <v/>
      </c>
      <c r="G80" s="121">
        <f>IF(OR($C80="",$B$2="",$D$2=0),0,IF(G$3&lt;0,0,N(INDEX('CURVA PREVISION'!$A$1:$KZ$3000,$C80,11+3*MIN(G$3,$D$2-1)))))</f>
        <v/>
      </c>
      <c r="H80" s="121">
        <f>IF(OR($C80="",$B$2="",$D$2=0),0,IF(H$3&lt;0,0,N(INDEX('CURVA PREVISION'!$A$1:$KZ$3000,$C80,11+3*MIN(H$3,$D$2-1)))))</f>
        <v/>
      </c>
      <c r="I80" s="121">
        <f>IF(OR($C80="",$B$2="",$D$2=0),0,IF(I$3&lt;0,0,N(INDEX('CURVA PREVISION'!$A$1:$KZ$3000,$C80,11+3*MIN(I$3,$D$2-1)))))</f>
        <v/>
      </c>
      <c r="J80" s="121">
        <f>IF(OR($C80="",$B$2="",$D$2=0),0,IF(J$3&lt;0,0,N(INDEX('CURVA PREVISION'!$A$1:$KZ$3000,$C80,11+3*MIN(J$3,$D$2-1)))))</f>
        <v/>
      </c>
      <c r="K80" s="121">
        <f>IF(OR($C80="",$B$2="",$D$2=0),0,IF(K$3&lt;0,0,N(INDEX('CURVA PREVISION'!$A$1:$KZ$3000,$C80,11+3*MIN(K$3,$D$2-1)))))</f>
        <v/>
      </c>
      <c r="L80" s="121">
        <f>IF(OR($C80="",$B$2="",$D$2=0),0,IF(L$3&lt;0,0,N(INDEX('CURVA PREVISION'!$A$1:$KZ$3000,$C80,11+3*MIN(L$3,$D$2-1)))))</f>
        <v/>
      </c>
      <c r="M80" s="121">
        <f>IF(OR($C80="",$B$2="",$D$2=0),0,IF(M$3&lt;0,0,N(INDEX('CURVA PREVISION'!$A$1:$KZ$3000,$C80,11+3*MIN(M$3,$D$2-1)))))</f>
        <v/>
      </c>
      <c r="N80" s="121">
        <f>IF(OR($C80="",$B$2="",$D$2=0),0,IF(N$3&lt;0,0,N(INDEX('CURVA PREVISION'!$A$1:$KZ$3000,$C80,11+3*MIN(N$3,$D$2-1)))))</f>
        <v/>
      </c>
      <c r="O80" s="121">
        <f>IF(OR($C80="",$B$2="",$D$2=0),0,IF(O$3&lt;0,0,N(INDEX('CURVA PREVISION'!$A$1:$KZ$3000,$C80,11+3*MIN(O$3,$D$2-1)))))</f>
        <v/>
      </c>
      <c r="P80" s="121">
        <f>IF(OR($C80="",$B$2="",$D$2=0),0,IF(P$3&lt;0,0,N(INDEX('CURVA PREVISION'!$A$1:$KZ$3000,$C80,11+3*MIN(P$3,$D$2-1)))))</f>
        <v/>
      </c>
      <c r="Q80" s="121">
        <f>IF(OR($C80="",$B$2="",$D$2=0),0,IF(Q$3&lt;0,0,N(INDEX('CURVA PREVISION'!$A$1:$KZ$3000,$C80,11+3*MIN(Q$3,$D$2-1)))))</f>
        <v/>
      </c>
      <c r="R80" s="121">
        <f>IF(OR($C80="",$B$2="",$D$2=0),0,IF(R$3&lt;0,0,N(INDEX('CURVA PREVISION'!$A$1:$KZ$3000,$C80,11+3*MIN(R$3,$D$2-1)))))</f>
        <v/>
      </c>
      <c r="S80" s="121">
        <f>IF(OR($C80="",$B$2="",$D$2=0),0,IF(S$3&lt;0,0,N(INDEX('CURVA PREVISION'!$A$1:$KZ$3000,$C80,11+3*MIN(S$3,$D$2-1)))))</f>
        <v/>
      </c>
      <c r="T80" s="121">
        <f>IF(OR($C80="",$B$2="",$D$2=0),0,IF(T$3&lt;0,0,N(INDEX('CURVA PREVISION'!$A$1:$KZ$3000,$C80,11+3*MIN(T$3,$D$2-1)))))</f>
        <v/>
      </c>
      <c r="U80" s="121">
        <f>IF(OR($C80="",$B$2="",$D$2=0),0,IF(U$3&lt;0,0,N(INDEX('CURVA PREVISION'!$A$1:$KZ$3000,$C80,11+3*MIN(U$3,$D$2-1)))))</f>
        <v/>
      </c>
      <c r="V80" s="121">
        <f>IF(OR($C80="",$B$2="",$D$2=0),0,IF(V$3&lt;0,0,N(INDEX('CURVA PREVISION'!$A$1:$KZ$3000,$C80,11+3*MIN(V$3,$D$2-1)))))</f>
        <v/>
      </c>
      <c r="W80" s="121">
        <f>IF(OR($C80="",$B$2="",$D$2=0),0,IF(W$3&lt;0,0,N(INDEX('CURVA PREVISION'!$A$1:$KZ$3000,$C80,11+3*MIN(W$3,$D$2-1)))))</f>
        <v/>
      </c>
      <c r="X80" s="121">
        <f>IF(OR($C80="",$B$2="",$D$2=0),0,IF(X$3&lt;0,0,N(INDEX('CURVA PREVISION'!$A$1:$KZ$3000,$C80,11+3*MIN(X$3,$D$2-1)))))</f>
        <v/>
      </c>
      <c r="Y80" s="121">
        <f>IF(OR($C80="",$B$2="",$D$2=0),0,IF(Y$3&lt;0,0,N(INDEX('CURVA PREVISION'!$A$1:$KZ$3000,$C80,11+3*MIN(Y$3,$D$2-1)))))</f>
        <v/>
      </c>
      <c r="Z80" s="121">
        <f>IF(OR($C80="",$B$2="",$D$2=0),0,IF(Z$3&lt;0,0,N(INDEX('CURVA PREVISION'!$A$1:$KZ$3000,$C80,11+3*MIN(Z$3,$D$2-1)))))</f>
        <v/>
      </c>
      <c r="AA80" s="121">
        <f>IF(OR($C80="",$B$2="",$D$2=0),0,IF(AA$3&lt;0,0,N(INDEX('CURVA PREVISION'!$A$1:$KZ$3000,$C80,11+3*MIN(AA$3,$D$2-1)))))</f>
        <v/>
      </c>
      <c r="AB80" s="121">
        <f>IF(OR($C80="",$B$2="",$D$2=0),0,IF(AB$3&lt;0,0,N(INDEX('CURVA PREVISION'!$A$1:$KZ$3000,$C80,11+3*MIN(AB$3,$D$2-1)))))</f>
        <v/>
      </c>
      <c r="AC80" s="121">
        <f>IF(OR($C80="",$B$2="",$D$2=0),0,IF(AC$3&lt;0,0,N(INDEX('CURVA PREVISION'!$A$1:$KZ$3000,$C80,11+3*MIN(AC$3,$D$2-1)))))</f>
        <v/>
      </c>
      <c r="AD80" s="121">
        <f>IF(OR($C80="",$B$2="",$D$2=0),0,IF(AD$3&lt;0,0,N(INDEX('CURVA PREVISION'!$A$1:$KZ$3000,$C80,11+3*MIN(AD$3,$D$2-1)))))</f>
        <v/>
      </c>
      <c r="AE80" s="121">
        <f>IF(OR($C80="",$B$2="",$D$2=0),0,IF(AE$3&lt;0,0,N(INDEX('CURVA PREVISION'!$A$1:$KZ$3000,$C80,11+3*MIN(AE$3,$D$2-1)))))</f>
        <v/>
      </c>
      <c r="AF80" s="121">
        <f>IF(OR($C80="",$B$2="",$D$2=0),0,IF(AF$3&lt;0,0,N(INDEX('CURVA PREVISION'!$A$1:$KZ$3000,$C80,11+3*MIN(AF$3,$D$2-1)))))</f>
        <v/>
      </c>
      <c r="AG80" s="121">
        <f>IF(OR($C80="",$B$2="",$D$2=0),0,IF(AG$3&lt;0,0,N(INDEX('CURVA PREVISION'!$A$1:$KZ$3000,$C80,11+3*MIN(AG$3,$D$2-1)))))</f>
        <v/>
      </c>
      <c r="AH80" s="121">
        <f>IF(OR($C80="",$B$2="",$D$2=0),0,IF(AH$3&lt;0,0,N(INDEX('CURVA PREVISION'!$A$1:$KZ$3000,$C80,11+3*MIN(AH$3,$D$2-1)))))</f>
        <v/>
      </c>
      <c r="AI80" s="121">
        <f>IF(OR($C80="",$B$2="",$D$2=0),0,IF(AI$3&lt;0,0,N(INDEX('CURVA PREVISION'!$A$1:$KZ$3000,$C80,11+3*MIN(AI$3,$D$2-1)))))</f>
        <v/>
      </c>
      <c r="AJ80" s="121">
        <f>IF(OR($C80="",$B$2="",$D$2=0),0,IF(AJ$3&lt;0,0,N(INDEX('CURVA PREVISION'!$A$1:$KZ$3000,$C80,11+3*MIN(AJ$3,$D$2-1)))))</f>
        <v/>
      </c>
      <c r="AK80" s="121">
        <f>IF(OR($C80="",$B$2="",$D$2=0),0,IF(AK$3&lt;0,0,N(INDEX('CURVA PREVISION'!$A$1:$KZ$3000,$C80,11+3*MIN(AK$3,$D$2-1)))))</f>
        <v/>
      </c>
      <c r="AL80" s="121">
        <f>IF(OR($C80="",$B$2="",$D$2=0),0,IF(AL$3&lt;0,0,N(INDEX('CURVA PREVISION'!$A$1:$KZ$3000,$C80,11+3*MIN(AL$3,$D$2-1)))))</f>
        <v/>
      </c>
      <c r="AM80" s="121">
        <f>IF(OR($C80="",$B$2="",$D$2=0),0,IF(AM$3&lt;0,0,N(INDEX('CURVA PREVISION'!$A$1:$KZ$3000,$C80,11+3*MIN(AM$3,$D$2-1)))))</f>
        <v/>
      </c>
      <c r="AN80" s="121">
        <f>IF(OR($C80="",$B$2="",$D$2=0),0,IF(AN$3&lt;0,0,N(INDEX('CURVA PREVISION'!$A$1:$KZ$3000,$C80,11+3*MIN(AN$3,$D$2-1)))))</f>
        <v/>
      </c>
      <c r="AO80" s="121">
        <f>IF(OR($C80="",$B$2="",$D$2=0),0,IF(AO$3&lt;0,0,N(INDEX('CURVA PREVISION'!$A$1:$KZ$3000,$C80,11+3*MIN(AO$3,$D$2-1)))))</f>
        <v/>
      </c>
      <c r="AP80" s="121">
        <f>IF(OR($C80="",$B$2="",$D$2=0),0,IF(AP$3&lt;0,0,N(INDEX('CURVA PREVISION'!$A$1:$KZ$3000,$C80,11+3*MIN(AP$3,$D$2-1)))))</f>
        <v/>
      </c>
      <c r="AQ80" s="121">
        <f>IF(OR($C80="",$B$2="",$D$2=0),0,IF(AQ$3&lt;0,0,N(INDEX('CURVA PREVISION'!$A$1:$KZ$3000,$C80,11+3*MIN(AQ$3,$D$2-1)))))</f>
        <v/>
      </c>
      <c r="AR80" s="121">
        <f>IF(OR($C80="",$B$2="",$D$2=0),0,IF(AR$3&lt;0,0,N(INDEX('CURVA PREVISION'!$A$1:$KZ$3000,$C80,11+3*MIN(AR$3,$D$2-1)))))</f>
        <v/>
      </c>
      <c r="AS80" s="121">
        <f>IF(OR($C80="",$B$2="",$D$2=0),0,IF(AS$3&lt;0,0,N(INDEX('CURVA PREVISION'!$A$1:$KZ$3000,$C80,11+3*MIN(AS$3,$D$2-1)))))</f>
        <v/>
      </c>
      <c r="AT80" s="121">
        <f>IF(OR($C80="",$B$2="",$D$2=0),0,IF(AT$3&lt;0,0,N(INDEX('CURVA PREVISION'!$A$1:$KZ$3000,$C80,11+3*MIN(AT$3,$D$2-1)))))</f>
        <v/>
      </c>
      <c r="AU80" s="121">
        <f>IF(OR($C80="",$B$2="",$D$2=0),0,IF(AU$3&lt;0,0,N(INDEX('CURVA PREVISION'!$A$1:$KZ$3000,$C80,11+3*MIN(AU$3,$D$2-1)))))</f>
        <v/>
      </c>
      <c r="AV80" s="121">
        <f>IF(OR($C80="",$B$2="",$D$2=0),0,IF(AV$3&lt;0,0,N(INDEX('CURVA PREVISION'!$A$1:$KZ$3000,$C80,11+3*MIN(AV$3,$D$2-1)))))</f>
        <v/>
      </c>
      <c r="AW80" s="121">
        <f>IF(OR($C80="",$B$2="",$D$2=0),0,IF(AW$3&lt;0,0,N(INDEX('CURVA PREVISION'!$A$1:$KZ$3000,$C80,11+3*MIN(AW$3,$D$2-1)))))</f>
        <v/>
      </c>
      <c r="AX80" s="121">
        <f>IF(OR($C80="",$B$2="",$D$2=0),0,IF(AX$3&lt;0,0,N(INDEX('CURVA PREVISION'!$A$1:$KZ$3000,$C80,11+3*MIN(AX$3,$D$2-1)))))</f>
        <v/>
      </c>
      <c r="AY80" s="121">
        <f>IF(OR($C80="",$B$2="",$D$2=0),0,IF(AY$3&lt;0,0,N(INDEX('CURVA PREVISION'!$A$1:$KZ$3000,$C80,11+3*MIN(AY$3,$D$2-1)))))</f>
        <v/>
      </c>
      <c r="AZ80" s="121">
        <f>IF(OR($C80="",$B$2="",$D$2=0),0,IF(AZ$3&lt;0,0,N(INDEX('CURVA PREVISION'!$A$1:$KZ$3000,$C80,11+3*MIN(AZ$3,$D$2-1)))))</f>
        <v/>
      </c>
      <c r="BA80" s="121">
        <f>IF(OR($C80="",$B$2="",$D$2=0),0,IF(BA$3&lt;0,0,N(INDEX('CURVA PREVISION'!$A$1:$KZ$3000,$C80,11+3*MIN(BA$3,$D$2-1)))))</f>
        <v/>
      </c>
      <c r="BB80" s="121">
        <f>IF(OR($C80="",$B$2="",$D$2=0),0,IF(BB$3&lt;0,0,N(INDEX('CURVA PREVISION'!$A$1:$KZ$3000,$C80,11+3*MIN(BB$3,$D$2-1)))))</f>
        <v/>
      </c>
      <c r="BC80" s="121">
        <f>IF(OR($C80="",$B$2="",$D$2=0),0,IF(BC$3&lt;0,0,N(INDEX('CURVA PREVISION'!$A$1:$KZ$3000,$C80,11+3*MIN(BC$3,$D$2-1)))))</f>
        <v/>
      </c>
      <c r="BD80" s="121">
        <f>IF(OR($C80="",$B$2="",$D$2=0),0,IF(BD$3&lt;0,0,N(INDEX('CURVA PREVISION'!$A$1:$KZ$3000,$C80,11+3*MIN(BD$3,$D$2-1)))))</f>
        <v/>
      </c>
      <c r="BE80" s="121">
        <f>IF(OR($C80="",$B$2="",$D$2=0),0,IF(BE$3&lt;0,0,N(INDEX('CURVA PREVISION'!$A$1:$KZ$3000,$C80,11+3*MIN(BE$3,$D$2-1)))))</f>
        <v/>
      </c>
      <c r="BF80" s="121">
        <f>IF(OR($C80="",$B$2="",$D$2=0),0,IF(BF$3&lt;0,0,N(INDEX('CURVA PREVISION'!$A$1:$KZ$3000,$C80,11+3*MIN(BF$3,$D$2-1)))))</f>
        <v/>
      </c>
      <c r="BG80" s="121">
        <f>IF(OR($C80="",$B$2="",$D$2=0),0,IF(BG$3&lt;0,0,N(INDEX('CURVA PREVISION'!$A$1:$KZ$3000,$C80,11+3*MIN(BG$3,$D$2-1)))))</f>
        <v/>
      </c>
      <c r="BH80" s="121">
        <f>IF(OR($C80="",$B$2="",$D$2=0),0,IF(BH$3&lt;0,0,N(INDEX('CURVA PREVISION'!$A$1:$KZ$3000,$C80,11+3*MIN(BH$3,$D$2-1)))))</f>
        <v/>
      </c>
      <c r="BI80" s="121">
        <f>IF(OR($C80="",$B$2="",$D$2=0),0,IF(BI$3&lt;0,0,N(INDEX('CURVA PREVISION'!$A$1:$KZ$3000,$C80,11+3*MIN(BI$3,$D$2-1)))))</f>
        <v/>
      </c>
      <c r="BJ80" s="121">
        <f>IF(OR($C80="",$B$2="",$D$2=0),0,IF(BJ$3&lt;0,0,N(INDEX('CURVA PREVISION'!$A$1:$KZ$3000,$C80,11+3*MIN(BJ$3,$D$2-1)))))</f>
        <v/>
      </c>
      <c r="BK80" s="121">
        <f>IF(OR($C80="",$B$2="",$D$2=0),0,IF(BK$3&lt;0,0,N(INDEX('CURVA PREVISION'!$A$1:$KZ$3000,$C80,11+3*MIN(BK$3,$D$2-1)))))</f>
        <v/>
      </c>
      <c r="BL80" s="121">
        <f>IF(OR($C80="",$B$2="",$D$2=0),0,IF(BL$3&lt;0,0,N(INDEX('CURVA PREVISION'!$A$1:$KZ$3000,$C80,11+3*MIN(BL$3,$D$2-1)))))</f>
        <v/>
      </c>
      <c r="BM80" s="121">
        <f>IF(OR($C80="",$B$2="",$D$2=0),0,IF(BM$3&lt;0,0,N(INDEX('CURVA PREVISION'!$A$1:$KZ$3000,$C80,11+3*MIN(BM$3,$D$2-1)))))</f>
        <v/>
      </c>
      <c r="BN80" s="121">
        <f>IF(OR($C80="",$B$2="",$D$2=0),0,IF(BN$3&lt;0,0,N(INDEX('CURVA PREVISION'!$A$1:$KZ$3000,$C80,11+3*MIN(BN$3,$D$2-1)))))</f>
        <v/>
      </c>
      <c r="BO80" s="121">
        <f>IF(OR($C80="",$B$2="",$D$2=0),0,IF(BO$3&lt;0,0,N(INDEX('CURVA PREVISION'!$A$1:$KZ$3000,$C80,11+3*MIN(BO$3,$D$2-1)))))</f>
        <v/>
      </c>
      <c r="BP80" s="121">
        <f>IF(OR($C80="",$B$2="",$D$2=0),0,IF(BP$3&lt;0,0,N(INDEX('CURVA PREVISION'!$A$1:$KZ$3000,$C80,11+3*MIN(BP$3,$D$2-1)))))</f>
        <v/>
      </c>
      <c r="BQ80" s="121">
        <f>IF(OR($C80="",$B$2="",$D$2=0),0,IF(BQ$3&lt;0,0,N(INDEX('CURVA PREVISION'!$A$1:$KZ$3000,$C80,11+3*MIN(BQ$3,$D$2-1)))))</f>
        <v/>
      </c>
      <c r="BR80" s="121">
        <f>IF(OR($C80="",$B$2="",$D$2=0),0,IF(BR$3&lt;0,0,N(INDEX('CURVA PREVISION'!$A$1:$KZ$3000,$C80,11+3*MIN(BR$3,$D$2-1)))))</f>
        <v/>
      </c>
      <c r="BS80" s="121">
        <f>IF(OR($C80="",$B$2="",$D$2=0),0,IF(BS$3&lt;0,0,N(INDEX('CURVA PREVISION'!$A$1:$KZ$3000,$C80,11+3*MIN(BS$3,$D$2-1)))))</f>
        <v/>
      </c>
      <c r="BT80" s="121">
        <f>IF(OR($C80="",$B$2="",$D$2=0),0,IF(BT$3&lt;0,0,N(INDEX('CURVA PREVISION'!$A$1:$KZ$3000,$C80,11+3*MIN(BT$3,$D$2-1)))))</f>
        <v/>
      </c>
      <c r="BU80" s="121">
        <f>IF(OR($C80="",$B$2="",$D$2=0),0,IF(BU$3&lt;0,0,N(INDEX('CURVA PREVISION'!$A$1:$KZ$3000,$C80,11+3*MIN(BU$3,$D$2-1)))))</f>
        <v/>
      </c>
      <c r="BV80" s="121">
        <f>IF(OR($C80="",$B$2="",$D$2=0),0,IF(BV$3&lt;0,0,N(INDEX('CURVA PREVISION'!$A$1:$KZ$3000,$C80,11+3*MIN(BV$3,$D$2-1)))))</f>
        <v/>
      </c>
      <c r="BW80" s="121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7">
        <f>C39</f>
        <v/>
      </c>
      <c r="D81" s="121">
        <f>IF(OR($C81="",$B$2="",$D$2=0),0,IF(D$3&lt;0,0,N(INDEX('CURVA PREVISION'!$A$1:$KZ$3000,$C81,11+3*MIN(D$3,$D$2-1)))))</f>
        <v/>
      </c>
      <c r="E81" s="121">
        <f>IF(OR($C81="",$B$2="",$D$2=0),0,IF(E$3&lt;0,0,N(INDEX('CURVA PREVISION'!$A$1:$KZ$3000,$C81,11+3*MIN(E$3,$D$2-1)))))</f>
        <v/>
      </c>
      <c r="F81" s="121">
        <f>IF(OR($C81="",$B$2="",$D$2=0),0,IF(F$3&lt;0,0,N(INDEX('CURVA PREVISION'!$A$1:$KZ$3000,$C81,11+3*MIN(F$3,$D$2-1)))))</f>
        <v/>
      </c>
      <c r="G81" s="121">
        <f>IF(OR($C81="",$B$2="",$D$2=0),0,IF(G$3&lt;0,0,N(INDEX('CURVA PREVISION'!$A$1:$KZ$3000,$C81,11+3*MIN(G$3,$D$2-1)))))</f>
        <v/>
      </c>
      <c r="H81" s="121">
        <f>IF(OR($C81="",$B$2="",$D$2=0),0,IF(H$3&lt;0,0,N(INDEX('CURVA PREVISION'!$A$1:$KZ$3000,$C81,11+3*MIN(H$3,$D$2-1)))))</f>
        <v/>
      </c>
      <c r="I81" s="121">
        <f>IF(OR($C81="",$B$2="",$D$2=0),0,IF(I$3&lt;0,0,N(INDEX('CURVA PREVISION'!$A$1:$KZ$3000,$C81,11+3*MIN(I$3,$D$2-1)))))</f>
        <v/>
      </c>
      <c r="J81" s="121">
        <f>IF(OR($C81="",$B$2="",$D$2=0),0,IF(J$3&lt;0,0,N(INDEX('CURVA PREVISION'!$A$1:$KZ$3000,$C81,11+3*MIN(J$3,$D$2-1)))))</f>
        <v/>
      </c>
      <c r="K81" s="121">
        <f>IF(OR($C81="",$B$2="",$D$2=0),0,IF(K$3&lt;0,0,N(INDEX('CURVA PREVISION'!$A$1:$KZ$3000,$C81,11+3*MIN(K$3,$D$2-1)))))</f>
        <v/>
      </c>
      <c r="L81" s="121">
        <f>IF(OR($C81="",$B$2="",$D$2=0),0,IF(L$3&lt;0,0,N(INDEX('CURVA PREVISION'!$A$1:$KZ$3000,$C81,11+3*MIN(L$3,$D$2-1)))))</f>
        <v/>
      </c>
      <c r="M81" s="121">
        <f>IF(OR($C81="",$B$2="",$D$2=0),0,IF(M$3&lt;0,0,N(INDEX('CURVA PREVISION'!$A$1:$KZ$3000,$C81,11+3*MIN(M$3,$D$2-1)))))</f>
        <v/>
      </c>
      <c r="N81" s="121">
        <f>IF(OR($C81="",$B$2="",$D$2=0),0,IF(N$3&lt;0,0,N(INDEX('CURVA PREVISION'!$A$1:$KZ$3000,$C81,11+3*MIN(N$3,$D$2-1)))))</f>
        <v/>
      </c>
      <c r="O81" s="121">
        <f>IF(OR($C81="",$B$2="",$D$2=0),0,IF(O$3&lt;0,0,N(INDEX('CURVA PREVISION'!$A$1:$KZ$3000,$C81,11+3*MIN(O$3,$D$2-1)))))</f>
        <v/>
      </c>
      <c r="P81" s="121">
        <f>IF(OR($C81="",$B$2="",$D$2=0),0,IF(P$3&lt;0,0,N(INDEX('CURVA PREVISION'!$A$1:$KZ$3000,$C81,11+3*MIN(P$3,$D$2-1)))))</f>
        <v/>
      </c>
      <c r="Q81" s="121">
        <f>IF(OR($C81="",$B$2="",$D$2=0),0,IF(Q$3&lt;0,0,N(INDEX('CURVA PREVISION'!$A$1:$KZ$3000,$C81,11+3*MIN(Q$3,$D$2-1)))))</f>
        <v/>
      </c>
      <c r="R81" s="121">
        <f>IF(OR($C81="",$B$2="",$D$2=0),0,IF(R$3&lt;0,0,N(INDEX('CURVA PREVISION'!$A$1:$KZ$3000,$C81,11+3*MIN(R$3,$D$2-1)))))</f>
        <v/>
      </c>
      <c r="S81" s="121">
        <f>IF(OR($C81="",$B$2="",$D$2=0),0,IF(S$3&lt;0,0,N(INDEX('CURVA PREVISION'!$A$1:$KZ$3000,$C81,11+3*MIN(S$3,$D$2-1)))))</f>
        <v/>
      </c>
      <c r="T81" s="121">
        <f>IF(OR($C81="",$B$2="",$D$2=0),0,IF(T$3&lt;0,0,N(INDEX('CURVA PREVISION'!$A$1:$KZ$3000,$C81,11+3*MIN(T$3,$D$2-1)))))</f>
        <v/>
      </c>
      <c r="U81" s="121">
        <f>IF(OR($C81="",$B$2="",$D$2=0),0,IF(U$3&lt;0,0,N(INDEX('CURVA PREVISION'!$A$1:$KZ$3000,$C81,11+3*MIN(U$3,$D$2-1)))))</f>
        <v/>
      </c>
      <c r="V81" s="121">
        <f>IF(OR($C81="",$B$2="",$D$2=0),0,IF(V$3&lt;0,0,N(INDEX('CURVA PREVISION'!$A$1:$KZ$3000,$C81,11+3*MIN(V$3,$D$2-1)))))</f>
        <v/>
      </c>
      <c r="W81" s="121">
        <f>IF(OR($C81="",$B$2="",$D$2=0),0,IF(W$3&lt;0,0,N(INDEX('CURVA PREVISION'!$A$1:$KZ$3000,$C81,11+3*MIN(W$3,$D$2-1)))))</f>
        <v/>
      </c>
      <c r="X81" s="121">
        <f>IF(OR($C81="",$B$2="",$D$2=0),0,IF(X$3&lt;0,0,N(INDEX('CURVA PREVISION'!$A$1:$KZ$3000,$C81,11+3*MIN(X$3,$D$2-1)))))</f>
        <v/>
      </c>
      <c r="Y81" s="121">
        <f>IF(OR($C81="",$B$2="",$D$2=0),0,IF(Y$3&lt;0,0,N(INDEX('CURVA PREVISION'!$A$1:$KZ$3000,$C81,11+3*MIN(Y$3,$D$2-1)))))</f>
        <v/>
      </c>
      <c r="Z81" s="121">
        <f>IF(OR($C81="",$B$2="",$D$2=0),0,IF(Z$3&lt;0,0,N(INDEX('CURVA PREVISION'!$A$1:$KZ$3000,$C81,11+3*MIN(Z$3,$D$2-1)))))</f>
        <v/>
      </c>
      <c r="AA81" s="121">
        <f>IF(OR($C81="",$B$2="",$D$2=0),0,IF(AA$3&lt;0,0,N(INDEX('CURVA PREVISION'!$A$1:$KZ$3000,$C81,11+3*MIN(AA$3,$D$2-1)))))</f>
        <v/>
      </c>
      <c r="AB81" s="121">
        <f>IF(OR($C81="",$B$2="",$D$2=0),0,IF(AB$3&lt;0,0,N(INDEX('CURVA PREVISION'!$A$1:$KZ$3000,$C81,11+3*MIN(AB$3,$D$2-1)))))</f>
        <v/>
      </c>
      <c r="AC81" s="121">
        <f>IF(OR($C81="",$B$2="",$D$2=0),0,IF(AC$3&lt;0,0,N(INDEX('CURVA PREVISION'!$A$1:$KZ$3000,$C81,11+3*MIN(AC$3,$D$2-1)))))</f>
        <v/>
      </c>
      <c r="AD81" s="121">
        <f>IF(OR($C81="",$B$2="",$D$2=0),0,IF(AD$3&lt;0,0,N(INDEX('CURVA PREVISION'!$A$1:$KZ$3000,$C81,11+3*MIN(AD$3,$D$2-1)))))</f>
        <v/>
      </c>
      <c r="AE81" s="121">
        <f>IF(OR($C81="",$B$2="",$D$2=0),0,IF(AE$3&lt;0,0,N(INDEX('CURVA PREVISION'!$A$1:$KZ$3000,$C81,11+3*MIN(AE$3,$D$2-1)))))</f>
        <v/>
      </c>
      <c r="AF81" s="121">
        <f>IF(OR($C81="",$B$2="",$D$2=0),0,IF(AF$3&lt;0,0,N(INDEX('CURVA PREVISION'!$A$1:$KZ$3000,$C81,11+3*MIN(AF$3,$D$2-1)))))</f>
        <v/>
      </c>
      <c r="AG81" s="121">
        <f>IF(OR($C81="",$B$2="",$D$2=0),0,IF(AG$3&lt;0,0,N(INDEX('CURVA PREVISION'!$A$1:$KZ$3000,$C81,11+3*MIN(AG$3,$D$2-1)))))</f>
        <v/>
      </c>
      <c r="AH81" s="121">
        <f>IF(OR($C81="",$B$2="",$D$2=0),0,IF(AH$3&lt;0,0,N(INDEX('CURVA PREVISION'!$A$1:$KZ$3000,$C81,11+3*MIN(AH$3,$D$2-1)))))</f>
        <v/>
      </c>
      <c r="AI81" s="121">
        <f>IF(OR($C81="",$B$2="",$D$2=0),0,IF(AI$3&lt;0,0,N(INDEX('CURVA PREVISION'!$A$1:$KZ$3000,$C81,11+3*MIN(AI$3,$D$2-1)))))</f>
        <v/>
      </c>
      <c r="AJ81" s="121">
        <f>IF(OR($C81="",$B$2="",$D$2=0),0,IF(AJ$3&lt;0,0,N(INDEX('CURVA PREVISION'!$A$1:$KZ$3000,$C81,11+3*MIN(AJ$3,$D$2-1)))))</f>
        <v/>
      </c>
      <c r="AK81" s="121">
        <f>IF(OR($C81="",$B$2="",$D$2=0),0,IF(AK$3&lt;0,0,N(INDEX('CURVA PREVISION'!$A$1:$KZ$3000,$C81,11+3*MIN(AK$3,$D$2-1)))))</f>
        <v/>
      </c>
      <c r="AL81" s="121">
        <f>IF(OR($C81="",$B$2="",$D$2=0),0,IF(AL$3&lt;0,0,N(INDEX('CURVA PREVISION'!$A$1:$KZ$3000,$C81,11+3*MIN(AL$3,$D$2-1)))))</f>
        <v/>
      </c>
      <c r="AM81" s="121">
        <f>IF(OR($C81="",$B$2="",$D$2=0),0,IF(AM$3&lt;0,0,N(INDEX('CURVA PREVISION'!$A$1:$KZ$3000,$C81,11+3*MIN(AM$3,$D$2-1)))))</f>
        <v/>
      </c>
      <c r="AN81" s="121">
        <f>IF(OR($C81="",$B$2="",$D$2=0),0,IF(AN$3&lt;0,0,N(INDEX('CURVA PREVISION'!$A$1:$KZ$3000,$C81,11+3*MIN(AN$3,$D$2-1)))))</f>
        <v/>
      </c>
      <c r="AO81" s="121">
        <f>IF(OR($C81="",$B$2="",$D$2=0),0,IF(AO$3&lt;0,0,N(INDEX('CURVA PREVISION'!$A$1:$KZ$3000,$C81,11+3*MIN(AO$3,$D$2-1)))))</f>
        <v/>
      </c>
      <c r="AP81" s="121">
        <f>IF(OR($C81="",$B$2="",$D$2=0),0,IF(AP$3&lt;0,0,N(INDEX('CURVA PREVISION'!$A$1:$KZ$3000,$C81,11+3*MIN(AP$3,$D$2-1)))))</f>
        <v/>
      </c>
      <c r="AQ81" s="121">
        <f>IF(OR($C81="",$B$2="",$D$2=0),0,IF(AQ$3&lt;0,0,N(INDEX('CURVA PREVISION'!$A$1:$KZ$3000,$C81,11+3*MIN(AQ$3,$D$2-1)))))</f>
        <v/>
      </c>
      <c r="AR81" s="121">
        <f>IF(OR($C81="",$B$2="",$D$2=0),0,IF(AR$3&lt;0,0,N(INDEX('CURVA PREVISION'!$A$1:$KZ$3000,$C81,11+3*MIN(AR$3,$D$2-1)))))</f>
        <v/>
      </c>
      <c r="AS81" s="121">
        <f>IF(OR($C81="",$B$2="",$D$2=0),0,IF(AS$3&lt;0,0,N(INDEX('CURVA PREVISION'!$A$1:$KZ$3000,$C81,11+3*MIN(AS$3,$D$2-1)))))</f>
        <v/>
      </c>
      <c r="AT81" s="121">
        <f>IF(OR($C81="",$B$2="",$D$2=0),0,IF(AT$3&lt;0,0,N(INDEX('CURVA PREVISION'!$A$1:$KZ$3000,$C81,11+3*MIN(AT$3,$D$2-1)))))</f>
        <v/>
      </c>
      <c r="AU81" s="121">
        <f>IF(OR($C81="",$B$2="",$D$2=0),0,IF(AU$3&lt;0,0,N(INDEX('CURVA PREVISION'!$A$1:$KZ$3000,$C81,11+3*MIN(AU$3,$D$2-1)))))</f>
        <v/>
      </c>
      <c r="AV81" s="121">
        <f>IF(OR($C81="",$B$2="",$D$2=0),0,IF(AV$3&lt;0,0,N(INDEX('CURVA PREVISION'!$A$1:$KZ$3000,$C81,11+3*MIN(AV$3,$D$2-1)))))</f>
        <v/>
      </c>
      <c r="AW81" s="121">
        <f>IF(OR($C81="",$B$2="",$D$2=0),0,IF(AW$3&lt;0,0,N(INDEX('CURVA PREVISION'!$A$1:$KZ$3000,$C81,11+3*MIN(AW$3,$D$2-1)))))</f>
        <v/>
      </c>
      <c r="AX81" s="121">
        <f>IF(OR($C81="",$B$2="",$D$2=0),0,IF(AX$3&lt;0,0,N(INDEX('CURVA PREVISION'!$A$1:$KZ$3000,$C81,11+3*MIN(AX$3,$D$2-1)))))</f>
        <v/>
      </c>
      <c r="AY81" s="121">
        <f>IF(OR($C81="",$B$2="",$D$2=0),0,IF(AY$3&lt;0,0,N(INDEX('CURVA PREVISION'!$A$1:$KZ$3000,$C81,11+3*MIN(AY$3,$D$2-1)))))</f>
        <v/>
      </c>
      <c r="AZ81" s="121">
        <f>IF(OR($C81="",$B$2="",$D$2=0),0,IF(AZ$3&lt;0,0,N(INDEX('CURVA PREVISION'!$A$1:$KZ$3000,$C81,11+3*MIN(AZ$3,$D$2-1)))))</f>
        <v/>
      </c>
      <c r="BA81" s="121">
        <f>IF(OR($C81="",$B$2="",$D$2=0),0,IF(BA$3&lt;0,0,N(INDEX('CURVA PREVISION'!$A$1:$KZ$3000,$C81,11+3*MIN(BA$3,$D$2-1)))))</f>
        <v/>
      </c>
      <c r="BB81" s="121">
        <f>IF(OR($C81="",$B$2="",$D$2=0),0,IF(BB$3&lt;0,0,N(INDEX('CURVA PREVISION'!$A$1:$KZ$3000,$C81,11+3*MIN(BB$3,$D$2-1)))))</f>
        <v/>
      </c>
      <c r="BC81" s="121">
        <f>IF(OR($C81="",$B$2="",$D$2=0),0,IF(BC$3&lt;0,0,N(INDEX('CURVA PREVISION'!$A$1:$KZ$3000,$C81,11+3*MIN(BC$3,$D$2-1)))))</f>
        <v/>
      </c>
      <c r="BD81" s="121">
        <f>IF(OR($C81="",$B$2="",$D$2=0),0,IF(BD$3&lt;0,0,N(INDEX('CURVA PREVISION'!$A$1:$KZ$3000,$C81,11+3*MIN(BD$3,$D$2-1)))))</f>
        <v/>
      </c>
      <c r="BE81" s="121">
        <f>IF(OR($C81="",$B$2="",$D$2=0),0,IF(BE$3&lt;0,0,N(INDEX('CURVA PREVISION'!$A$1:$KZ$3000,$C81,11+3*MIN(BE$3,$D$2-1)))))</f>
        <v/>
      </c>
      <c r="BF81" s="121">
        <f>IF(OR($C81="",$B$2="",$D$2=0),0,IF(BF$3&lt;0,0,N(INDEX('CURVA PREVISION'!$A$1:$KZ$3000,$C81,11+3*MIN(BF$3,$D$2-1)))))</f>
        <v/>
      </c>
      <c r="BG81" s="121">
        <f>IF(OR($C81="",$B$2="",$D$2=0),0,IF(BG$3&lt;0,0,N(INDEX('CURVA PREVISION'!$A$1:$KZ$3000,$C81,11+3*MIN(BG$3,$D$2-1)))))</f>
        <v/>
      </c>
      <c r="BH81" s="121">
        <f>IF(OR($C81="",$B$2="",$D$2=0),0,IF(BH$3&lt;0,0,N(INDEX('CURVA PREVISION'!$A$1:$KZ$3000,$C81,11+3*MIN(BH$3,$D$2-1)))))</f>
        <v/>
      </c>
      <c r="BI81" s="121">
        <f>IF(OR($C81="",$B$2="",$D$2=0),0,IF(BI$3&lt;0,0,N(INDEX('CURVA PREVISION'!$A$1:$KZ$3000,$C81,11+3*MIN(BI$3,$D$2-1)))))</f>
        <v/>
      </c>
      <c r="BJ81" s="121">
        <f>IF(OR($C81="",$B$2="",$D$2=0),0,IF(BJ$3&lt;0,0,N(INDEX('CURVA PREVISION'!$A$1:$KZ$3000,$C81,11+3*MIN(BJ$3,$D$2-1)))))</f>
        <v/>
      </c>
      <c r="BK81" s="121">
        <f>IF(OR($C81="",$B$2="",$D$2=0),0,IF(BK$3&lt;0,0,N(INDEX('CURVA PREVISION'!$A$1:$KZ$3000,$C81,11+3*MIN(BK$3,$D$2-1)))))</f>
        <v/>
      </c>
      <c r="BL81" s="121">
        <f>IF(OR($C81="",$B$2="",$D$2=0),0,IF(BL$3&lt;0,0,N(INDEX('CURVA PREVISION'!$A$1:$KZ$3000,$C81,11+3*MIN(BL$3,$D$2-1)))))</f>
        <v/>
      </c>
      <c r="BM81" s="121">
        <f>IF(OR($C81="",$B$2="",$D$2=0),0,IF(BM$3&lt;0,0,N(INDEX('CURVA PREVISION'!$A$1:$KZ$3000,$C81,11+3*MIN(BM$3,$D$2-1)))))</f>
        <v/>
      </c>
      <c r="BN81" s="121">
        <f>IF(OR($C81="",$B$2="",$D$2=0),0,IF(BN$3&lt;0,0,N(INDEX('CURVA PREVISION'!$A$1:$KZ$3000,$C81,11+3*MIN(BN$3,$D$2-1)))))</f>
        <v/>
      </c>
      <c r="BO81" s="121">
        <f>IF(OR($C81="",$B$2="",$D$2=0),0,IF(BO$3&lt;0,0,N(INDEX('CURVA PREVISION'!$A$1:$KZ$3000,$C81,11+3*MIN(BO$3,$D$2-1)))))</f>
        <v/>
      </c>
      <c r="BP81" s="121">
        <f>IF(OR($C81="",$B$2="",$D$2=0),0,IF(BP$3&lt;0,0,N(INDEX('CURVA PREVISION'!$A$1:$KZ$3000,$C81,11+3*MIN(BP$3,$D$2-1)))))</f>
        <v/>
      </c>
      <c r="BQ81" s="121">
        <f>IF(OR($C81="",$B$2="",$D$2=0),0,IF(BQ$3&lt;0,0,N(INDEX('CURVA PREVISION'!$A$1:$KZ$3000,$C81,11+3*MIN(BQ$3,$D$2-1)))))</f>
        <v/>
      </c>
      <c r="BR81" s="121">
        <f>IF(OR($C81="",$B$2="",$D$2=0),0,IF(BR$3&lt;0,0,N(INDEX('CURVA PREVISION'!$A$1:$KZ$3000,$C81,11+3*MIN(BR$3,$D$2-1)))))</f>
        <v/>
      </c>
      <c r="BS81" s="121">
        <f>IF(OR($C81="",$B$2="",$D$2=0),0,IF(BS$3&lt;0,0,N(INDEX('CURVA PREVISION'!$A$1:$KZ$3000,$C81,11+3*MIN(BS$3,$D$2-1)))))</f>
        <v/>
      </c>
      <c r="BT81" s="121">
        <f>IF(OR($C81="",$B$2="",$D$2=0),0,IF(BT$3&lt;0,0,N(INDEX('CURVA PREVISION'!$A$1:$KZ$3000,$C81,11+3*MIN(BT$3,$D$2-1)))))</f>
        <v/>
      </c>
      <c r="BU81" s="121">
        <f>IF(OR($C81="",$B$2="",$D$2=0),0,IF(BU$3&lt;0,0,N(INDEX('CURVA PREVISION'!$A$1:$KZ$3000,$C81,11+3*MIN(BU$3,$D$2-1)))))</f>
        <v/>
      </c>
      <c r="BV81" s="121">
        <f>IF(OR($C81="",$B$2="",$D$2=0),0,IF(BV$3&lt;0,0,N(INDEX('CURVA PREVISION'!$A$1:$KZ$3000,$C81,11+3*MIN(BV$3,$D$2-1)))))</f>
        <v/>
      </c>
      <c r="BW81" s="121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7">
        <f>C40</f>
        <v/>
      </c>
      <c r="D82" s="121">
        <f>IF(OR($C82="",$B$2="",$D$2=0),0,IF(D$3&lt;0,0,N(INDEX('CURVA PREVISION'!$A$1:$KZ$3000,$C82,11+3*MIN(D$3,$D$2-1)))))</f>
        <v/>
      </c>
      <c r="E82" s="121">
        <f>IF(OR($C82="",$B$2="",$D$2=0),0,IF(E$3&lt;0,0,N(INDEX('CURVA PREVISION'!$A$1:$KZ$3000,$C82,11+3*MIN(E$3,$D$2-1)))))</f>
        <v/>
      </c>
      <c r="F82" s="121">
        <f>IF(OR($C82="",$B$2="",$D$2=0),0,IF(F$3&lt;0,0,N(INDEX('CURVA PREVISION'!$A$1:$KZ$3000,$C82,11+3*MIN(F$3,$D$2-1)))))</f>
        <v/>
      </c>
      <c r="G82" s="121">
        <f>IF(OR($C82="",$B$2="",$D$2=0),0,IF(G$3&lt;0,0,N(INDEX('CURVA PREVISION'!$A$1:$KZ$3000,$C82,11+3*MIN(G$3,$D$2-1)))))</f>
        <v/>
      </c>
      <c r="H82" s="121">
        <f>IF(OR($C82="",$B$2="",$D$2=0),0,IF(H$3&lt;0,0,N(INDEX('CURVA PREVISION'!$A$1:$KZ$3000,$C82,11+3*MIN(H$3,$D$2-1)))))</f>
        <v/>
      </c>
      <c r="I82" s="121">
        <f>IF(OR($C82="",$B$2="",$D$2=0),0,IF(I$3&lt;0,0,N(INDEX('CURVA PREVISION'!$A$1:$KZ$3000,$C82,11+3*MIN(I$3,$D$2-1)))))</f>
        <v/>
      </c>
      <c r="J82" s="121">
        <f>IF(OR($C82="",$B$2="",$D$2=0),0,IF(J$3&lt;0,0,N(INDEX('CURVA PREVISION'!$A$1:$KZ$3000,$C82,11+3*MIN(J$3,$D$2-1)))))</f>
        <v/>
      </c>
      <c r="K82" s="121">
        <f>IF(OR($C82="",$B$2="",$D$2=0),0,IF(K$3&lt;0,0,N(INDEX('CURVA PREVISION'!$A$1:$KZ$3000,$C82,11+3*MIN(K$3,$D$2-1)))))</f>
        <v/>
      </c>
      <c r="L82" s="121">
        <f>IF(OR($C82="",$B$2="",$D$2=0),0,IF(L$3&lt;0,0,N(INDEX('CURVA PREVISION'!$A$1:$KZ$3000,$C82,11+3*MIN(L$3,$D$2-1)))))</f>
        <v/>
      </c>
      <c r="M82" s="121">
        <f>IF(OR($C82="",$B$2="",$D$2=0),0,IF(M$3&lt;0,0,N(INDEX('CURVA PREVISION'!$A$1:$KZ$3000,$C82,11+3*MIN(M$3,$D$2-1)))))</f>
        <v/>
      </c>
      <c r="N82" s="121">
        <f>IF(OR($C82="",$B$2="",$D$2=0),0,IF(N$3&lt;0,0,N(INDEX('CURVA PREVISION'!$A$1:$KZ$3000,$C82,11+3*MIN(N$3,$D$2-1)))))</f>
        <v/>
      </c>
      <c r="O82" s="121">
        <f>IF(OR($C82="",$B$2="",$D$2=0),0,IF(O$3&lt;0,0,N(INDEX('CURVA PREVISION'!$A$1:$KZ$3000,$C82,11+3*MIN(O$3,$D$2-1)))))</f>
        <v/>
      </c>
      <c r="P82" s="121">
        <f>IF(OR($C82="",$B$2="",$D$2=0),0,IF(P$3&lt;0,0,N(INDEX('CURVA PREVISION'!$A$1:$KZ$3000,$C82,11+3*MIN(P$3,$D$2-1)))))</f>
        <v/>
      </c>
      <c r="Q82" s="121">
        <f>IF(OR($C82="",$B$2="",$D$2=0),0,IF(Q$3&lt;0,0,N(INDEX('CURVA PREVISION'!$A$1:$KZ$3000,$C82,11+3*MIN(Q$3,$D$2-1)))))</f>
        <v/>
      </c>
      <c r="R82" s="121">
        <f>IF(OR($C82="",$B$2="",$D$2=0),0,IF(R$3&lt;0,0,N(INDEX('CURVA PREVISION'!$A$1:$KZ$3000,$C82,11+3*MIN(R$3,$D$2-1)))))</f>
        <v/>
      </c>
      <c r="S82" s="121">
        <f>IF(OR($C82="",$B$2="",$D$2=0),0,IF(S$3&lt;0,0,N(INDEX('CURVA PREVISION'!$A$1:$KZ$3000,$C82,11+3*MIN(S$3,$D$2-1)))))</f>
        <v/>
      </c>
      <c r="T82" s="121">
        <f>IF(OR($C82="",$B$2="",$D$2=0),0,IF(T$3&lt;0,0,N(INDEX('CURVA PREVISION'!$A$1:$KZ$3000,$C82,11+3*MIN(T$3,$D$2-1)))))</f>
        <v/>
      </c>
      <c r="U82" s="121">
        <f>IF(OR($C82="",$B$2="",$D$2=0),0,IF(U$3&lt;0,0,N(INDEX('CURVA PREVISION'!$A$1:$KZ$3000,$C82,11+3*MIN(U$3,$D$2-1)))))</f>
        <v/>
      </c>
      <c r="V82" s="121">
        <f>IF(OR($C82="",$B$2="",$D$2=0),0,IF(V$3&lt;0,0,N(INDEX('CURVA PREVISION'!$A$1:$KZ$3000,$C82,11+3*MIN(V$3,$D$2-1)))))</f>
        <v/>
      </c>
      <c r="W82" s="121">
        <f>IF(OR($C82="",$B$2="",$D$2=0),0,IF(W$3&lt;0,0,N(INDEX('CURVA PREVISION'!$A$1:$KZ$3000,$C82,11+3*MIN(W$3,$D$2-1)))))</f>
        <v/>
      </c>
      <c r="X82" s="121">
        <f>IF(OR($C82="",$B$2="",$D$2=0),0,IF(X$3&lt;0,0,N(INDEX('CURVA PREVISION'!$A$1:$KZ$3000,$C82,11+3*MIN(X$3,$D$2-1)))))</f>
        <v/>
      </c>
      <c r="Y82" s="121">
        <f>IF(OR($C82="",$B$2="",$D$2=0),0,IF(Y$3&lt;0,0,N(INDEX('CURVA PREVISION'!$A$1:$KZ$3000,$C82,11+3*MIN(Y$3,$D$2-1)))))</f>
        <v/>
      </c>
      <c r="Z82" s="121">
        <f>IF(OR($C82="",$B$2="",$D$2=0),0,IF(Z$3&lt;0,0,N(INDEX('CURVA PREVISION'!$A$1:$KZ$3000,$C82,11+3*MIN(Z$3,$D$2-1)))))</f>
        <v/>
      </c>
      <c r="AA82" s="121">
        <f>IF(OR($C82="",$B$2="",$D$2=0),0,IF(AA$3&lt;0,0,N(INDEX('CURVA PREVISION'!$A$1:$KZ$3000,$C82,11+3*MIN(AA$3,$D$2-1)))))</f>
        <v/>
      </c>
      <c r="AB82" s="121">
        <f>IF(OR($C82="",$B$2="",$D$2=0),0,IF(AB$3&lt;0,0,N(INDEX('CURVA PREVISION'!$A$1:$KZ$3000,$C82,11+3*MIN(AB$3,$D$2-1)))))</f>
        <v/>
      </c>
      <c r="AC82" s="121">
        <f>IF(OR($C82="",$B$2="",$D$2=0),0,IF(AC$3&lt;0,0,N(INDEX('CURVA PREVISION'!$A$1:$KZ$3000,$C82,11+3*MIN(AC$3,$D$2-1)))))</f>
        <v/>
      </c>
      <c r="AD82" s="121">
        <f>IF(OR($C82="",$B$2="",$D$2=0),0,IF(AD$3&lt;0,0,N(INDEX('CURVA PREVISION'!$A$1:$KZ$3000,$C82,11+3*MIN(AD$3,$D$2-1)))))</f>
        <v/>
      </c>
      <c r="AE82" s="121">
        <f>IF(OR($C82="",$B$2="",$D$2=0),0,IF(AE$3&lt;0,0,N(INDEX('CURVA PREVISION'!$A$1:$KZ$3000,$C82,11+3*MIN(AE$3,$D$2-1)))))</f>
        <v/>
      </c>
      <c r="AF82" s="121">
        <f>IF(OR($C82="",$B$2="",$D$2=0),0,IF(AF$3&lt;0,0,N(INDEX('CURVA PREVISION'!$A$1:$KZ$3000,$C82,11+3*MIN(AF$3,$D$2-1)))))</f>
        <v/>
      </c>
      <c r="AG82" s="121">
        <f>IF(OR($C82="",$B$2="",$D$2=0),0,IF(AG$3&lt;0,0,N(INDEX('CURVA PREVISION'!$A$1:$KZ$3000,$C82,11+3*MIN(AG$3,$D$2-1)))))</f>
        <v/>
      </c>
      <c r="AH82" s="121">
        <f>IF(OR($C82="",$B$2="",$D$2=0),0,IF(AH$3&lt;0,0,N(INDEX('CURVA PREVISION'!$A$1:$KZ$3000,$C82,11+3*MIN(AH$3,$D$2-1)))))</f>
        <v/>
      </c>
      <c r="AI82" s="121">
        <f>IF(OR($C82="",$B$2="",$D$2=0),0,IF(AI$3&lt;0,0,N(INDEX('CURVA PREVISION'!$A$1:$KZ$3000,$C82,11+3*MIN(AI$3,$D$2-1)))))</f>
        <v/>
      </c>
      <c r="AJ82" s="121">
        <f>IF(OR($C82="",$B$2="",$D$2=0),0,IF(AJ$3&lt;0,0,N(INDEX('CURVA PREVISION'!$A$1:$KZ$3000,$C82,11+3*MIN(AJ$3,$D$2-1)))))</f>
        <v/>
      </c>
      <c r="AK82" s="121">
        <f>IF(OR($C82="",$B$2="",$D$2=0),0,IF(AK$3&lt;0,0,N(INDEX('CURVA PREVISION'!$A$1:$KZ$3000,$C82,11+3*MIN(AK$3,$D$2-1)))))</f>
        <v/>
      </c>
      <c r="AL82" s="121">
        <f>IF(OR($C82="",$B$2="",$D$2=0),0,IF(AL$3&lt;0,0,N(INDEX('CURVA PREVISION'!$A$1:$KZ$3000,$C82,11+3*MIN(AL$3,$D$2-1)))))</f>
        <v/>
      </c>
      <c r="AM82" s="121">
        <f>IF(OR($C82="",$B$2="",$D$2=0),0,IF(AM$3&lt;0,0,N(INDEX('CURVA PREVISION'!$A$1:$KZ$3000,$C82,11+3*MIN(AM$3,$D$2-1)))))</f>
        <v/>
      </c>
      <c r="AN82" s="121">
        <f>IF(OR($C82="",$B$2="",$D$2=0),0,IF(AN$3&lt;0,0,N(INDEX('CURVA PREVISION'!$A$1:$KZ$3000,$C82,11+3*MIN(AN$3,$D$2-1)))))</f>
        <v/>
      </c>
      <c r="AO82" s="121">
        <f>IF(OR($C82="",$B$2="",$D$2=0),0,IF(AO$3&lt;0,0,N(INDEX('CURVA PREVISION'!$A$1:$KZ$3000,$C82,11+3*MIN(AO$3,$D$2-1)))))</f>
        <v/>
      </c>
      <c r="AP82" s="121">
        <f>IF(OR($C82="",$B$2="",$D$2=0),0,IF(AP$3&lt;0,0,N(INDEX('CURVA PREVISION'!$A$1:$KZ$3000,$C82,11+3*MIN(AP$3,$D$2-1)))))</f>
        <v/>
      </c>
      <c r="AQ82" s="121">
        <f>IF(OR($C82="",$B$2="",$D$2=0),0,IF(AQ$3&lt;0,0,N(INDEX('CURVA PREVISION'!$A$1:$KZ$3000,$C82,11+3*MIN(AQ$3,$D$2-1)))))</f>
        <v/>
      </c>
      <c r="AR82" s="121">
        <f>IF(OR($C82="",$B$2="",$D$2=0),0,IF(AR$3&lt;0,0,N(INDEX('CURVA PREVISION'!$A$1:$KZ$3000,$C82,11+3*MIN(AR$3,$D$2-1)))))</f>
        <v/>
      </c>
      <c r="AS82" s="121">
        <f>IF(OR($C82="",$B$2="",$D$2=0),0,IF(AS$3&lt;0,0,N(INDEX('CURVA PREVISION'!$A$1:$KZ$3000,$C82,11+3*MIN(AS$3,$D$2-1)))))</f>
        <v/>
      </c>
      <c r="AT82" s="121">
        <f>IF(OR($C82="",$B$2="",$D$2=0),0,IF(AT$3&lt;0,0,N(INDEX('CURVA PREVISION'!$A$1:$KZ$3000,$C82,11+3*MIN(AT$3,$D$2-1)))))</f>
        <v/>
      </c>
      <c r="AU82" s="121">
        <f>IF(OR($C82="",$B$2="",$D$2=0),0,IF(AU$3&lt;0,0,N(INDEX('CURVA PREVISION'!$A$1:$KZ$3000,$C82,11+3*MIN(AU$3,$D$2-1)))))</f>
        <v/>
      </c>
      <c r="AV82" s="121">
        <f>IF(OR($C82="",$B$2="",$D$2=0),0,IF(AV$3&lt;0,0,N(INDEX('CURVA PREVISION'!$A$1:$KZ$3000,$C82,11+3*MIN(AV$3,$D$2-1)))))</f>
        <v/>
      </c>
      <c r="AW82" s="121">
        <f>IF(OR($C82="",$B$2="",$D$2=0),0,IF(AW$3&lt;0,0,N(INDEX('CURVA PREVISION'!$A$1:$KZ$3000,$C82,11+3*MIN(AW$3,$D$2-1)))))</f>
        <v/>
      </c>
      <c r="AX82" s="121">
        <f>IF(OR($C82="",$B$2="",$D$2=0),0,IF(AX$3&lt;0,0,N(INDEX('CURVA PREVISION'!$A$1:$KZ$3000,$C82,11+3*MIN(AX$3,$D$2-1)))))</f>
        <v/>
      </c>
      <c r="AY82" s="121">
        <f>IF(OR($C82="",$B$2="",$D$2=0),0,IF(AY$3&lt;0,0,N(INDEX('CURVA PREVISION'!$A$1:$KZ$3000,$C82,11+3*MIN(AY$3,$D$2-1)))))</f>
        <v/>
      </c>
      <c r="AZ82" s="121">
        <f>IF(OR($C82="",$B$2="",$D$2=0),0,IF(AZ$3&lt;0,0,N(INDEX('CURVA PREVISION'!$A$1:$KZ$3000,$C82,11+3*MIN(AZ$3,$D$2-1)))))</f>
        <v/>
      </c>
      <c r="BA82" s="121">
        <f>IF(OR($C82="",$B$2="",$D$2=0),0,IF(BA$3&lt;0,0,N(INDEX('CURVA PREVISION'!$A$1:$KZ$3000,$C82,11+3*MIN(BA$3,$D$2-1)))))</f>
        <v/>
      </c>
      <c r="BB82" s="121">
        <f>IF(OR($C82="",$B$2="",$D$2=0),0,IF(BB$3&lt;0,0,N(INDEX('CURVA PREVISION'!$A$1:$KZ$3000,$C82,11+3*MIN(BB$3,$D$2-1)))))</f>
        <v/>
      </c>
      <c r="BC82" s="121">
        <f>IF(OR($C82="",$B$2="",$D$2=0),0,IF(BC$3&lt;0,0,N(INDEX('CURVA PREVISION'!$A$1:$KZ$3000,$C82,11+3*MIN(BC$3,$D$2-1)))))</f>
        <v/>
      </c>
      <c r="BD82" s="121">
        <f>IF(OR($C82="",$B$2="",$D$2=0),0,IF(BD$3&lt;0,0,N(INDEX('CURVA PREVISION'!$A$1:$KZ$3000,$C82,11+3*MIN(BD$3,$D$2-1)))))</f>
        <v/>
      </c>
      <c r="BE82" s="121">
        <f>IF(OR($C82="",$B$2="",$D$2=0),0,IF(BE$3&lt;0,0,N(INDEX('CURVA PREVISION'!$A$1:$KZ$3000,$C82,11+3*MIN(BE$3,$D$2-1)))))</f>
        <v/>
      </c>
      <c r="BF82" s="121">
        <f>IF(OR($C82="",$B$2="",$D$2=0),0,IF(BF$3&lt;0,0,N(INDEX('CURVA PREVISION'!$A$1:$KZ$3000,$C82,11+3*MIN(BF$3,$D$2-1)))))</f>
        <v/>
      </c>
      <c r="BG82" s="121">
        <f>IF(OR($C82="",$B$2="",$D$2=0),0,IF(BG$3&lt;0,0,N(INDEX('CURVA PREVISION'!$A$1:$KZ$3000,$C82,11+3*MIN(BG$3,$D$2-1)))))</f>
        <v/>
      </c>
      <c r="BH82" s="121">
        <f>IF(OR($C82="",$B$2="",$D$2=0),0,IF(BH$3&lt;0,0,N(INDEX('CURVA PREVISION'!$A$1:$KZ$3000,$C82,11+3*MIN(BH$3,$D$2-1)))))</f>
        <v/>
      </c>
      <c r="BI82" s="121">
        <f>IF(OR($C82="",$B$2="",$D$2=0),0,IF(BI$3&lt;0,0,N(INDEX('CURVA PREVISION'!$A$1:$KZ$3000,$C82,11+3*MIN(BI$3,$D$2-1)))))</f>
        <v/>
      </c>
      <c r="BJ82" s="121">
        <f>IF(OR($C82="",$B$2="",$D$2=0),0,IF(BJ$3&lt;0,0,N(INDEX('CURVA PREVISION'!$A$1:$KZ$3000,$C82,11+3*MIN(BJ$3,$D$2-1)))))</f>
        <v/>
      </c>
      <c r="BK82" s="121">
        <f>IF(OR($C82="",$B$2="",$D$2=0),0,IF(BK$3&lt;0,0,N(INDEX('CURVA PREVISION'!$A$1:$KZ$3000,$C82,11+3*MIN(BK$3,$D$2-1)))))</f>
        <v/>
      </c>
      <c r="BL82" s="121">
        <f>IF(OR($C82="",$B$2="",$D$2=0),0,IF(BL$3&lt;0,0,N(INDEX('CURVA PREVISION'!$A$1:$KZ$3000,$C82,11+3*MIN(BL$3,$D$2-1)))))</f>
        <v/>
      </c>
      <c r="BM82" s="121">
        <f>IF(OR($C82="",$B$2="",$D$2=0),0,IF(BM$3&lt;0,0,N(INDEX('CURVA PREVISION'!$A$1:$KZ$3000,$C82,11+3*MIN(BM$3,$D$2-1)))))</f>
        <v/>
      </c>
      <c r="BN82" s="121">
        <f>IF(OR($C82="",$B$2="",$D$2=0),0,IF(BN$3&lt;0,0,N(INDEX('CURVA PREVISION'!$A$1:$KZ$3000,$C82,11+3*MIN(BN$3,$D$2-1)))))</f>
        <v/>
      </c>
      <c r="BO82" s="121">
        <f>IF(OR($C82="",$B$2="",$D$2=0),0,IF(BO$3&lt;0,0,N(INDEX('CURVA PREVISION'!$A$1:$KZ$3000,$C82,11+3*MIN(BO$3,$D$2-1)))))</f>
        <v/>
      </c>
      <c r="BP82" s="121">
        <f>IF(OR($C82="",$B$2="",$D$2=0),0,IF(BP$3&lt;0,0,N(INDEX('CURVA PREVISION'!$A$1:$KZ$3000,$C82,11+3*MIN(BP$3,$D$2-1)))))</f>
        <v/>
      </c>
      <c r="BQ82" s="121">
        <f>IF(OR($C82="",$B$2="",$D$2=0),0,IF(BQ$3&lt;0,0,N(INDEX('CURVA PREVISION'!$A$1:$KZ$3000,$C82,11+3*MIN(BQ$3,$D$2-1)))))</f>
        <v/>
      </c>
      <c r="BR82" s="121">
        <f>IF(OR($C82="",$B$2="",$D$2=0),0,IF(BR$3&lt;0,0,N(INDEX('CURVA PREVISION'!$A$1:$KZ$3000,$C82,11+3*MIN(BR$3,$D$2-1)))))</f>
        <v/>
      </c>
      <c r="BS82" s="121">
        <f>IF(OR($C82="",$B$2="",$D$2=0),0,IF(BS$3&lt;0,0,N(INDEX('CURVA PREVISION'!$A$1:$KZ$3000,$C82,11+3*MIN(BS$3,$D$2-1)))))</f>
        <v/>
      </c>
      <c r="BT82" s="121">
        <f>IF(OR($C82="",$B$2="",$D$2=0),0,IF(BT$3&lt;0,0,N(INDEX('CURVA PREVISION'!$A$1:$KZ$3000,$C82,11+3*MIN(BT$3,$D$2-1)))))</f>
        <v/>
      </c>
      <c r="BU82" s="121">
        <f>IF(OR($C82="",$B$2="",$D$2=0),0,IF(BU$3&lt;0,0,N(INDEX('CURVA PREVISION'!$A$1:$KZ$3000,$C82,11+3*MIN(BU$3,$D$2-1)))))</f>
        <v/>
      </c>
      <c r="BV82" s="121">
        <f>IF(OR($C82="",$B$2="",$D$2=0),0,IF(BV$3&lt;0,0,N(INDEX('CURVA PREVISION'!$A$1:$KZ$3000,$C82,11+3*MIN(BV$3,$D$2-1)))))</f>
        <v/>
      </c>
      <c r="BW82" s="121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7">
        <f>C41</f>
        <v/>
      </c>
      <c r="D83" s="121">
        <f>IF(OR($C83="",$B$2="",$D$2=0),0,IF(D$3&lt;0,0,N(INDEX('CURVA PREVISION'!$A$1:$KZ$3000,$C83,11+3*MIN(D$3,$D$2-1)))))</f>
        <v/>
      </c>
      <c r="E83" s="121">
        <f>IF(OR($C83="",$B$2="",$D$2=0),0,IF(E$3&lt;0,0,N(INDEX('CURVA PREVISION'!$A$1:$KZ$3000,$C83,11+3*MIN(E$3,$D$2-1)))))</f>
        <v/>
      </c>
      <c r="F83" s="121">
        <f>IF(OR($C83="",$B$2="",$D$2=0),0,IF(F$3&lt;0,0,N(INDEX('CURVA PREVISION'!$A$1:$KZ$3000,$C83,11+3*MIN(F$3,$D$2-1)))))</f>
        <v/>
      </c>
      <c r="G83" s="121">
        <f>IF(OR($C83="",$B$2="",$D$2=0),0,IF(G$3&lt;0,0,N(INDEX('CURVA PREVISION'!$A$1:$KZ$3000,$C83,11+3*MIN(G$3,$D$2-1)))))</f>
        <v/>
      </c>
      <c r="H83" s="121">
        <f>IF(OR($C83="",$B$2="",$D$2=0),0,IF(H$3&lt;0,0,N(INDEX('CURVA PREVISION'!$A$1:$KZ$3000,$C83,11+3*MIN(H$3,$D$2-1)))))</f>
        <v/>
      </c>
      <c r="I83" s="121">
        <f>IF(OR($C83="",$B$2="",$D$2=0),0,IF(I$3&lt;0,0,N(INDEX('CURVA PREVISION'!$A$1:$KZ$3000,$C83,11+3*MIN(I$3,$D$2-1)))))</f>
        <v/>
      </c>
      <c r="J83" s="121">
        <f>IF(OR($C83="",$B$2="",$D$2=0),0,IF(J$3&lt;0,0,N(INDEX('CURVA PREVISION'!$A$1:$KZ$3000,$C83,11+3*MIN(J$3,$D$2-1)))))</f>
        <v/>
      </c>
      <c r="K83" s="121">
        <f>IF(OR($C83="",$B$2="",$D$2=0),0,IF(K$3&lt;0,0,N(INDEX('CURVA PREVISION'!$A$1:$KZ$3000,$C83,11+3*MIN(K$3,$D$2-1)))))</f>
        <v/>
      </c>
      <c r="L83" s="121">
        <f>IF(OR($C83="",$B$2="",$D$2=0),0,IF(L$3&lt;0,0,N(INDEX('CURVA PREVISION'!$A$1:$KZ$3000,$C83,11+3*MIN(L$3,$D$2-1)))))</f>
        <v/>
      </c>
      <c r="M83" s="121">
        <f>IF(OR($C83="",$B$2="",$D$2=0),0,IF(M$3&lt;0,0,N(INDEX('CURVA PREVISION'!$A$1:$KZ$3000,$C83,11+3*MIN(M$3,$D$2-1)))))</f>
        <v/>
      </c>
      <c r="N83" s="121">
        <f>IF(OR($C83="",$B$2="",$D$2=0),0,IF(N$3&lt;0,0,N(INDEX('CURVA PREVISION'!$A$1:$KZ$3000,$C83,11+3*MIN(N$3,$D$2-1)))))</f>
        <v/>
      </c>
      <c r="O83" s="121">
        <f>IF(OR($C83="",$B$2="",$D$2=0),0,IF(O$3&lt;0,0,N(INDEX('CURVA PREVISION'!$A$1:$KZ$3000,$C83,11+3*MIN(O$3,$D$2-1)))))</f>
        <v/>
      </c>
      <c r="P83" s="121">
        <f>IF(OR($C83="",$B$2="",$D$2=0),0,IF(P$3&lt;0,0,N(INDEX('CURVA PREVISION'!$A$1:$KZ$3000,$C83,11+3*MIN(P$3,$D$2-1)))))</f>
        <v/>
      </c>
      <c r="Q83" s="121">
        <f>IF(OR($C83="",$B$2="",$D$2=0),0,IF(Q$3&lt;0,0,N(INDEX('CURVA PREVISION'!$A$1:$KZ$3000,$C83,11+3*MIN(Q$3,$D$2-1)))))</f>
        <v/>
      </c>
      <c r="R83" s="121">
        <f>IF(OR($C83="",$B$2="",$D$2=0),0,IF(R$3&lt;0,0,N(INDEX('CURVA PREVISION'!$A$1:$KZ$3000,$C83,11+3*MIN(R$3,$D$2-1)))))</f>
        <v/>
      </c>
      <c r="S83" s="121">
        <f>IF(OR($C83="",$B$2="",$D$2=0),0,IF(S$3&lt;0,0,N(INDEX('CURVA PREVISION'!$A$1:$KZ$3000,$C83,11+3*MIN(S$3,$D$2-1)))))</f>
        <v/>
      </c>
      <c r="T83" s="121">
        <f>IF(OR($C83="",$B$2="",$D$2=0),0,IF(T$3&lt;0,0,N(INDEX('CURVA PREVISION'!$A$1:$KZ$3000,$C83,11+3*MIN(T$3,$D$2-1)))))</f>
        <v/>
      </c>
      <c r="U83" s="121">
        <f>IF(OR($C83="",$B$2="",$D$2=0),0,IF(U$3&lt;0,0,N(INDEX('CURVA PREVISION'!$A$1:$KZ$3000,$C83,11+3*MIN(U$3,$D$2-1)))))</f>
        <v/>
      </c>
      <c r="V83" s="121">
        <f>IF(OR($C83="",$B$2="",$D$2=0),0,IF(V$3&lt;0,0,N(INDEX('CURVA PREVISION'!$A$1:$KZ$3000,$C83,11+3*MIN(V$3,$D$2-1)))))</f>
        <v/>
      </c>
      <c r="W83" s="121">
        <f>IF(OR($C83="",$B$2="",$D$2=0),0,IF(W$3&lt;0,0,N(INDEX('CURVA PREVISION'!$A$1:$KZ$3000,$C83,11+3*MIN(W$3,$D$2-1)))))</f>
        <v/>
      </c>
      <c r="X83" s="121">
        <f>IF(OR($C83="",$B$2="",$D$2=0),0,IF(X$3&lt;0,0,N(INDEX('CURVA PREVISION'!$A$1:$KZ$3000,$C83,11+3*MIN(X$3,$D$2-1)))))</f>
        <v/>
      </c>
      <c r="Y83" s="121">
        <f>IF(OR($C83="",$B$2="",$D$2=0),0,IF(Y$3&lt;0,0,N(INDEX('CURVA PREVISION'!$A$1:$KZ$3000,$C83,11+3*MIN(Y$3,$D$2-1)))))</f>
        <v/>
      </c>
      <c r="Z83" s="121">
        <f>IF(OR($C83="",$B$2="",$D$2=0),0,IF(Z$3&lt;0,0,N(INDEX('CURVA PREVISION'!$A$1:$KZ$3000,$C83,11+3*MIN(Z$3,$D$2-1)))))</f>
        <v/>
      </c>
      <c r="AA83" s="121">
        <f>IF(OR($C83="",$B$2="",$D$2=0),0,IF(AA$3&lt;0,0,N(INDEX('CURVA PREVISION'!$A$1:$KZ$3000,$C83,11+3*MIN(AA$3,$D$2-1)))))</f>
        <v/>
      </c>
      <c r="AB83" s="121">
        <f>IF(OR($C83="",$B$2="",$D$2=0),0,IF(AB$3&lt;0,0,N(INDEX('CURVA PREVISION'!$A$1:$KZ$3000,$C83,11+3*MIN(AB$3,$D$2-1)))))</f>
        <v/>
      </c>
      <c r="AC83" s="121">
        <f>IF(OR($C83="",$B$2="",$D$2=0),0,IF(AC$3&lt;0,0,N(INDEX('CURVA PREVISION'!$A$1:$KZ$3000,$C83,11+3*MIN(AC$3,$D$2-1)))))</f>
        <v/>
      </c>
      <c r="AD83" s="121">
        <f>IF(OR($C83="",$B$2="",$D$2=0),0,IF(AD$3&lt;0,0,N(INDEX('CURVA PREVISION'!$A$1:$KZ$3000,$C83,11+3*MIN(AD$3,$D$2-1)))))</f>
        <v/>
      </c>
      <c r="AE83" s="121">
        <f>IF(OR($C83="",$B$2="",$D$2=0),0,IF(AE$3&lt;0,0,N(INDEX('CURVA PREVISION'!$A$1:$KZ$3000,$C83,11+3*MIN(AE$3,$D$2-1)))))</f>
        <v/>
      </c>
      <c r="AF83" s="121">
        <f>IF(OR($C83="",$B$2="",$D$2=0),0,IF(AF$3&lt;0,0,N(INDEX('CURVA PREVISION'!$A$1:$KZ$3000,$C83,11+3*MIN(AF$3,$D$2-1)))))</f>
        <v/>
      </c>
      <c r="AG83" s="121">
        <f>IF(OR($C83="",$B$2="",$D$2=0),0,IF(AG$3&lt;0,0,N(INDEX('CURVA PREVISION'!$A$1:$KZ$3000,$C83,11+3*MIN(AG$3,$D$2-1)))))</f>
        <v/>
      </c>
      <c r="AH83" s="121">
        <f>IF(OR($C83="",$B$2="",$D$2=0),0,IF(AH$3&lt;0,0,N(INDEX('CURVA PREVISION'!$A$1:$KZ$3000,$C83,11+3*MIN(AH$3,$D$2-1)))))</f>
        <v/>
      </c>
      <c r="AI83" s="121">
        <f>IF(OR($C83="",$B$2="",$D$2=0),0,IF(AI$3&lt;0,0,N(INDEX('CURVA PREVISION'!$A$1:$KZ$3000,$C83,11+3*MIN(AI$3,$D$2-1)))))</f>
        <v/>
      </c>
      <c r="AJ83" s="121">
        <f>IF(OR($C83="",$B$2="",$D$2=0),0,IF(AJ$3&lt;0,0,N(INDEX('CURVA PREVISION'!$A$1:$KZ$3000,$C83,11+3*MIN(AJ$3,$D$2-1)))))</f>
        <v/>
      </c>
      <c r="AK83" s="121">
        <f>IF(OR($C83="",$B$2="",$D$2=0),0,IF(AK$3&lt;0,0,N(INDEX('CURVA PREVISION'!$A$1:$KZ$3000,$C83,11+3*MIN(AK$3,$D$2-1)))))</f>
        <v/>
      </c>
      <c r="AL83" s="121">
        <f>IF(OR($C83="",$B$2="",$D$2=0),0,IF(AL$3&lt;0,0,N(INDEX('CURVA PREVISION'!$A$1:$KZ$3000,$C83,11+3*MIN(AL$3,$D$2-1)))))</f>
        <v/>
      </c>
      <c r="AM83" s="121">
        <f>IF(OR($C83="",$B$2="",$D$2=0),0,IF(AM$3&lt;0,0,N(INDEX('CURVA PREVISION'!$A$1:$KZ$3000,$C83,11+3*MIN(AM$3,$D$2-1)))))</f>
        <v/>
      </c>
      <c r="AN83" s="121">
        <f>IF(OR($C83="",$B$2="",$D$2=0),0,IF(AN$3&lt;0,0,N(INDEX('CURVA PREVISION'!$A$1:$KZ$3000,$C83,11+3*MIN(AN$3,$D$2-1)))))</f>
        <v/>
      </c>
      <c r="AO83" s="121">
        <f>IF(OR($C83="",$B$2="",$D$2=0),0,IF(AO$3&lt;0,0,N(INDEX('CURVA PREVISION'!$A$1:$KZ$3000,$C83,11+3*MIN(AO$3,$D$2-1)))))</f>
        <v/>
      </c>
      <c r="AP83" s="121">
        <f>IF(OR($C83="",$B$2="",$D$2=0),0,IF(AP$3&lt;0,0,N(INDEX('CURVA PREVISION'!$A$1:$KZ$3000,$C83,11+3*MIN(AP$3,$D$2-1)))))</f>
        <v/>
      </c>
      <c r="AQ83" s="121">
        <f>IF(OR($C83="",$B$2="",$D$2=0),0,IF(AQ$3&lt;0,0,N(INDEX('CURVA PREVISION'!$A$1:$KZ$3000,$C83,11+3*MIN(AQ$3,$D$2-1)))))</f>
        <v/>
      </c>
      <c r="AR83" s="121">
        <f>IF(OR($C83="",$B$2="",$D$2=0),0,IF(AR$3&lt;0,0,N(INDEX('CURVA PREVISION'!$A$1:$KZ$3000,$C83,11+3*MIN(AR$3,$D$2-1)))))</f>
        <v/>
      </c>
      <c r="AS83" s="121">
        <f>IF(OR($C83="",$B$2="",$D$2=0),0,IF(AS$3&lt;0,0,N(INDEX('CURVA PREVISION'!$A$1:$KZ$3000,$C83,11+3*MIN(AS$3,$D$2-1)))))</f>
        <v/>
      </c>
      <c r="AT83" s="121">
        <f>IF(OR($C83="",$B$2="",$D$2=0),0,IF(AT$3&lt;0,0,N(INDEX('CURVA PREVISION'!$A$1:$KZ$3000,$C83,11+3*MIN(AT$3,$D$2-1)))))</f>
        <v/>
      </c>
      <c r="AU83" s="121">
        <f>IF(OR($C83="",$B$2="",$D$2=0),0,IF(AU$3&lt;0,0,N(INDEX('CURVA PREVISION'!$A$1:$KZ$3000,$C83,11+3*MIN(AU$3,$D$2-1)))))</f>
        <v/>
      </c>
      <c r="AV83" s="121">
        <f>IF(OR($C83="",$B$2="",$D$2=0),0,IF(AV$3&lt;0,0,N(INDEX('CURVA PREVISION'!$A$1:$KZ$3000,$C83,11+3*MIN(AV$3,$D$2-1)))))</f>
        <v/>
      </c>
      <c r="AW83" s="121">
        <f>IF(OR($C83="",$B$2="",$D$2=0),0,IF(AW$3&lt;0,0,N(INDEX('CURVA PREVISION'!$A$1:$KZ$3000,$C83,11+3*MIN(AW$3,$D$2-1)))))</f>
        <v/>
      </c>
      <c r="AX83" s="121">
        <f>IF(OR($C83="",$B$2="",$D$2=0),0,IF(AX$3&lt;0,0,N(INDEX('CURVA PREVISION'!$A$1:$KZ$3000,$C83,11+3*MIN(AX$3,$D$2-1)))))</f>
        <v/>
      </c>
      <c r="AY83" s="121">
        <f>IF(OR($C83="",$B$2="",$D$2=0),0,IF(AY$3&lt;0,0,N(INDEX('CURVA PREVISION'!$A$1:$KZ$3000,$C83,11+3*MIN(AY$3,$D$2-1)))))</f>
        <v/>
      </c>
      <c r="AZ83" s="121">
        <f>IF(OR($C83="",$B$2="",$D$2=0),0,IF(AZ$3&lt;0,0,N(INDEX('CURVA PREVISION'!$A$1:$KZ$3000,$C83,11+3*MIN(AZ$3,$D$2-1)))))</f>
        <v/>
      </c>
      <c r="BA83" s="121">
        <f>IF(OR($C83="",$B$2="",$D$2=0),0,IF(BA$3&lt;0,0,N(INDEX('CURVA PREVISION'!$A$1:$KZ$3000,$C83,11+3*MIN(BA$3,$D$2-1)))))</f>
        <v/>
      </c>
      <c r="BB83" s="121">
        <f>IF(OR($C83="",$B$2="",$D$2=0),0,IF(BB$3&lt;0,0,N(INDEX('CURVA PREVISION'!$A$1:$KZ$3000,$C83,11+3*MIN(BB$3,$D$2-1)))))</f>
        <v/>
      </c>
      <c r="BC83" s="121">
        <f>IF(OR($C83="",$B$2="",$D$2=0),0,IF(BC$3&lt;0,0,N(INDEX('CURVA PREVISION'!$A$1:$KZ$3000,$C83,11+3*MIN(BC$3,$D$2-1)))))</f>
        <v/>
      </c>
      <c r="BD83" s="121">
        <f>IF(OR($C83="",$B$2="",$D$2=0),0,IF(BD$3&lt;0,0,N(INDEX('CURVA PREVISION'!$A$1:$KZ$3000,$C83,11+3*MIN(BD$3,$D$2-1)))))</f>
        <v/>
      </c>
      <c r="BE83" s="121">
        <f>IF(OR($C83="",$B$2="",$D$2=0),0,IF(BE$3&lt;0,0,N(INDEX('CURVA PREVISION'!$A$1:$KZ$3000,$C83,11+3*MIN(BE$3,$D$2-1)))))</f>
        <v/>
      </c>
      <c r="BF83" s="121">
        <f>IF(OR($C83="",$B$2="",$D$2=0),0,IF(BF$3&lt;0,0,N(INDEX('CURVA PREVISION'!$A$1:$KZ$3000,$C83,11+3*MIN(BF$3,$D$2-1)))))</f>
        <v/>
      </c>
      <c r="BG83" s="121">
        <f>IF(OR($C83="",$B$2="",$D$2=0),0,IF(BG$3&lt;0,0,N(INDEX('CURVA PREVISION'!$A$1:$KZ$3000,$C83,11+3*MIN(BG$3,$D$2-1)))))</f>
        <v/>
      </c>
      <c r="BH83" s="121">
        <f>IF(OR($C83="",$B$2="",$D$2=0),0,IF(BH$3&lt;0,0,N(INDEX('CURVA PREVISION'!$A$1:$KZ$3000,$C83,11+3*MIN(BH$3,$D$2-1)))))</f>
        <v/>
      </c>
      <c r="BI83" s="121">
        <f>IF(OR($C83="",$B$2="",$D$2=0),0,IF(BI$3&lt;0,0,N(INDEX('CURVA PREVISION'!$A$1:$KZ$3000,$C83,11+3*MIN(BI$3,$D$2-1)))))</f>
        <v/>
      </c>
      <c r="BJ83" s="121">
        <f>IF(OR($C83="",$B$2="",$D$2=0),0,IF(BJ$3&lt;0,0,N(INDEX('CURVA PREVISION'!$A$1:$KZ$3000,$C83,11+3*MIN(BJ$3,$D$2-1)))))</f>
        <v/>
      </c>
      <c r="BK83" s="121">
        <f>IF(OR($C83="",$B$2="",$D$2=0),0,IF(BK$3&lt;0,0,N(INDEX('CURVA PREVISION'!$A$1:$KZ$3000,$C83,11+3*MIN(BK$3,$D$2-1)))))</f>
        <v/>
      </c>
      <c r="BL83" s="121">
        <f>IF(OR($C83="",$B$2="",$D$2=0),0,IF(BL$3&lt;0,0,N(INDEX('CURVA PREVISION'!$A$1:$KZ$3000,$C83,11+3*MIN(BL$3,$D$2-1)))))</f>
        <v/>
      </c>
      <c r="BM83" s="121">
        <f>IF(OR($C83="",$B$2="",$D$2=0),0,IF(BM$3&lt;0,0,N(INDEX('CURVA PREVISION'!$A$1:$KZ$3000,$C83,11+3*MIN(BM$3,$D$2-1)))))</f>
        <v/>
      </c>
      <c r="BN83" s="121">
        <f>IF(OR($C83="",$B$2="",$D$2=0),0,IF(BN$3&lt;0,0,N(INDEX('CURVA PREVISION'!$A$1:$KZ$3000,$C83,11+3*MIN(BN$3,$D$2-1)))))</f>
        <v/>
      </c>
      <c r="BO83" s="121">
        <f>IF(OR($C83="",$B$2="",$D$2=0),0,IF(BO$3&lt;0,0,N(INDEX('CURVA PREVISION'!$A$1:$KZ$3000,$C83,11+3*MIN(BO$3,$D$2-1)))))</f>
        <v/>
      </c>
      <c r="BP83" s="121">
        <f>IF(OR($C83="",$B$2="",$D$2=0),0,IF(BP$3&lt;0,0,N(INDEX('CURVA PREVISION'!$A$1:$KZ$3000,$C83,11+3*MIN(BP$3,$D$2-1)))))</f>
        <v/>
      </c>
      <c r="BQ83" s="121">
        <f>IF(OR($C83="",$B$2="",$D$2=0),0,IF(BQ$3&lt;0,0,N(INDEX('CURVA PREVISION'!$A$1:$KZ$3000,$C83,11+3*MIN(BQ$3,$D$2-1)))))</f>
        <v/>
      </c>
      <c r="BR83" s="121">
        <f>IF(OR($C83="",$B$2="",$D$2=0),0,IF(BR$3&lt;0,0,N(INDEX('CURVA PREVISION'!$A$1:$KZ$3000,$C83,11+3*MIN(BR$3,$D$2-1)))))</f>
        <v/>
      </c>
      <c r="BS83" s="121">
        <f>IF(OR($C83="",$B$2="",$D$2=0),0,IF(BS$3&lt;0,0,N(INDEX('CURVA PREVISION'!$A$1:$KZ$3000,$C83,11+3*MIN(BS$3,$D$2-1)))))</f>
        <v/>
      </c>
      <c r="BT83" s="121">
        <f>IF(OR($C83="",$B$2="",$D$2=0),0,IF(BT$3&lt;0,0,N(INDEX('CURVA PREVISION'!$A$1:$KZ$3000,$C83,11+3*MIN(BT$3,$D$2-1)))))</f>
        <v/>
      </c>
      <c r="BU83" s="121">
        <f>IF(OR($C83="",$B$2="",$D$2=0),0,IF(BU$3&lt;0,0,N(INDEX('CURVA PREVISION'!$A$1:$KZ$3000,$C83,11+3*MIN(BU$3,$D$2-1)))))</f>
        <v/>
      </c>
      <c r="BV83" s="121">
        <f>IF(OR($C83="",$B$2="",$D$2=0),0,IF(BV$3&lt;0,0,N(INDEX('CURVA PREVISION'!$A$1:$KZ$3000,$C83,11+3*MIN(BV$3,$D$2-1)))))</f>
        <v/>
      </c>
      <c r="BW83" s="121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7">
        <f>C42</f>
        <v/>
      </c>
      <c r="D84" s="121">
        <f>IF(OR($C84="",$B$2="",$D$2=0),0,IF(D$3&lt;0,0,N(INDEX('CURVA PREVISION'!$A$1:$KZ$3000,$C84,11+3*MIN(D$3,$D$2-1)))))</f>
        <v/>
      </c>
      <c r="E84" s="121">
        <f>IF(OR($C84="",$B$2="",$D$2=0),0,IF(E$3&lt;0,0,N(INDEX('CURVA PREVISION'!$A$1:$KZ$3000,$C84,11+3*MIN(E$3,$D$2-1)))))</f>
        <v/>
      </c>
      <c r="F84" s="121">
        <f>IF(OR($C84="",$B$2="",$D$2=0),0,IF(F$3&lt;0,0,N(INDEX('CURVA PREVISION'!$A$1:$KZ$3000,$C84,11+3*MIN(F$3,$D$2-1)))))</f>
        <v/>
      </c>
      <c r="G84" s="121">
        <f>IF(OR($C84="",$B$2="",$D$2=0),0,IF(G$3&lt;0,0,N(INDEX('CURVA PREVISION'!$A$1:$KZ$3000,$C84,11+3*MIN(G$3,$D$2-1)))))</f>
        <v/>
      </c>
      <c r="H84" s="121">
        <f>IF(OR($C84="",$B$2="",$D$2=0),0,IF(H$3&lt;0,0,N(INDEX('CURVA PREVISION'!$A$1:$KZ$3000,$C84,11+3*MIN(H$3,$D$2-1)))))</f>
        <v/>
      </c>
      <c r="I84" s="121">
        <f>IF(OR($C84="",$B$2="",$D$2=0),0,IF(I$3&lt;0,0,N(INDEX('CURVA PREVISION'!$A$1:$KZ$3000,$C84,11+3*MIN(I$3,$D$2-1)))))</f>
        <v/>
      </c>
      <c r="J84" s="121">
        <f>IF(OR($C84="",$B$2="",$D$2=0),0,IF(J$3&lt;0,0,N(INDEX('CURVA PREVISION'!$A$1:$KZ$3000,$C84,11+3*MIN(J$3,$D$2-1)))))</f>
        <v/>
      </c>
      <c r="K84" s="121">
        <f>IF(OR($C84="",$B$2="",$D$2=0),0,IF(K$3&lt;0,0,N(INDEX('CURVA PREVISION'!$A$1:$KZ$3000,$C84,11+3*MIN(K$3,$D$2-1)))))</f>
        <v/>
      </c>
      <c r="L84" s="121">
        <f>IF(OR($C84="",$B$2="",$D$2=0),0,IF(L$3&lt;0,0,N(INDEX('CURVA PREVISION'!$A$1:$KZ$3000,$C84,11+3*MIN(L$3,$D$2-1)))))</f>
        <v/>
      </c>
      <c r="M84" s="121">
        <f>IF(OR($C84="",$B$2="",$D$2=0),0,IF(M$3&lt;0,0,N(INDEX('CURVA PREVISION'!$A$1:$KZ$3000,$C84,11+3*MIN(M$3,$D$2-1)))))</f>
        <v/>
      </c>
      <c r="N84" s="121">
        <f>IF(OR($C84="",$B$2="",$D$2=0),0,IF(N$3&lt;0,0,N(INDEX('CURVA PREVISION'!$A$1:$KZ$3000,$C84,11+3*MIN(N$3,$D$2-1)))))</f>
        <v/>
      </c>
      <c r="O84" s="121">
        <f>IF(OR($C84="",$B$2="",$D$2=0),0,IF(O$3&lt;0,0,N(INDEX('CURVA PREVISION'!$A$1:$KZ$3000,$C84,11+3*MIN(O$3,$D$2-1)))))</f>
        <v/>
      </c>
      <c r="P84" s="121">
        <f>IF(OR($C84="",$B$2="",$D$2=0),0,IF(P$3&lt;0,0,N(INDEX('CURVA PREVISION'!$A$1:$KZ$3000,$C84,11+3*MIN(P$3,$D$2-1)))))</f>
        <v/>
      </c>
      <c r="Q84" s="121">
        <f>IF(OR($C84="",$B$2="",$D$2=0),0,IF(Q$3&lt;0,0,N(INDEX('CURVA PREVISION'!$A$1:$KZ$3000,$C84,11+3*MIN(Q$3,$D$2-1)))))</f>
        <v/>
      </c>
      <c r="R84" s="121">
        <f>IF(OR($C84="",$B$2="",$D$2=0),0,IF(R$3&lt;0,0,N(INDEX('CURVA PREVISION'!$A$1:$KZ$3000,$C84,11+3*MIN(R$3,$D$2-1)))))</f>
        <v/>
      </c>
      <c r="S84" s="121">
        <f>IF(OR($C84="",$B$2="",$D$2=0),0,IF(S$3&lt;0,0,N(INDEX('CURVA PREVISION'!$A$1:$KZ$3000,$C84,11+3*MIN(S$3,$D$2-1)))))</f>
        <v/>
      </c>
      <c r="T84" s="121">
        <f>IF(OR($C84="",$B$2="",$D$2=0),0,IF(T$3&lt;0,0,N(INDEX('CURVA PREVISION'!$A$1:$KZ$3000,$C84,11+3*MIN(T$3,$D$2-1)))))</f>
        <v/>
      </c>
      <c r="U84" s="121">
        <f>IF(OR($C84="",$B$2="",$D$2=0),0,IF(U$3&lt;0,0,N(INDEX('CURVA PREVISION'!$A$1:$KZ$3000,$C84,11+3*MIN(U$3,$D$2-1)))))</f>
        <v/>
      </c>
      <c r="V84" s="121">
        <f>IF(OR($C84="",$B$2="",$D$2=0),0,IF(V$3&lt;0,0,N(INDEX('CURVA PREVISION'!$A$1:$KZ$3000,$C84,11+3*MIN(V$3,$D$2-1)))))</f>
        <v/>
      </c>
      <c r="W84" s="121">
        <f>IF(OR($C84="",$B$2="",$D$2=0),0,IF(W$3&lt;0,0,N(INDEX('CURVA PREVISION'!$A$1:$KZ$3000,$C84,11+3*MIN(W$3,$D$2-1)))))</f>
        <v/>
      </c>
      <c r="X84" s="121">
        <f>IF(OR($C84="",$B$2="",$D$2=0),0,IF(X$3&lt;0,0,N(INDEX('CURVA PREVISION'!$A$1:$KZ$3000,$C84,11+3*MIN(X$3,$D$2-1)))))</f>
        <v/>
      </c>
      <c r="Y84" s="121">
        <f>IF(OR($C84="",$B$2="",$D$2=0),0,IF(Y$3&lt;0,0,N(INDEX('CURVA PREVISION'!$A$1:$KZ$3000,$C84,11+3*MIN(Y$3,$D$2-1)))))</f>
        <v/>
      </c>
      <c r="Z84" s="121">
        <f>IF(OR($C84="",$B$2="",$D$2=0),0,IF(Z$3&lt;0,0,N(INDEX('CURVA PREVISION'!$A$1:$KZ$3000,$C84,11+3*MIN(Z$3,$D$2-1)))))</f>
        <v/>
      </c>
      <c r="AA84" s="121">
        <f>IF(OR($C84="",$B$2="",$D$2=0),0,IF(AA$3&lt;0,0,N(INDEX('CURVA PREVISION'!$A$1:$KZ$3000,$C84,11+3*MIN(AA$3,$D$2-1)))))</f>
        <v/>
      </c>
      <c r="AB84" s="121">
        <f>IF(OR($C84="",$B$2="",$D$2=0),0,IF(AB$3&lt;0,0,N(INDEX('CURVA PREVISION'!$A$1:$KZ$3000,$C84,11+3*MIN(AB$3,$D$2-1)))))</f>
        <v/>
      </c>
      <c r="AC84" s="121">
        <f>IF(OR($C84="",$B$2="",$D$2=0),0,IF(AC$3&lt;0,0,N(INDEX('CURVA PREVISION'!$A$1:$KZ$3000,$C84,11+3*MIN(AC$3,$D$2-1)))))</f>
        <v/>
      </c>
      <c r="AD84" s="121">
        <f>IF(OR($C84="",$B$2="",$D$2=0),0,IF(AD$3&lt;0,0,N(INDEX('CURVA PREVISION'!$A$1:$KZ$3000,$C84,11+3*MIN(AD$3,$D$2-1)))))</f>
        <v/>
      </c>
      <c r="AE84" s="121">
        <f>IF(OR($C84="",$B$2="",$D$2=0),0,IF(AE$3&lt;0,0,N(INDEX('CURVA PREVISION'!$A$1:$KZ$3000,$C84,11+3*MIN(AE$3,$D$2-1)))))</f>
        <v/>
      </c>
      <c r="AF84" s="121">
        <f>IF(OR($C84="",$B$2="",$D$2=0),0,IF(AF$3&lt;0,0,N(INDEX('CURVA PREVISION'!$A$1:$KZ$3000,$C84,11+3*MIN(AF$3,$D$2-1)))))</f>
        <v/>
      </c>
      <c r="AG84" s="121">
        <f>IF(OR($C84="",$B$2="",$D$2=0),0,IF(AG$3&lt;0,0,N(INDEX('CURVA PREVISION'!$A$1:$KZ$3000,$C84,11+3*MIN(AG$3,$D$2-1)))))</f>
        <v/>
      </c>
      <c r="AH84" s="121">
        <f>IF(OR($C84="",$B$2="",$D$2=0),0,IF(AH$3&lt;0,0,N(INDEX('CURVA PREVISION'!$A$1:$KZ$3000,$C84,11+3*MIN(AH$3,$D$2-1)))))</f>
        <v/>
      </c>
      <c r="AI84" s="121">
        <f>IF(OR($C84="",$B$2="",$D$2=0),0,IF(AI$3&lt;0,0,N(INDEX('CURVA PREVISION'!$A$1:$KZ$3000,$C84,11+3*MIN(AI$3,$D$2-1)))))</f>
        <v/>
      </c>
      <c r="AJ84" s="121">
        <f>IF(OR($C84="",$B$2="",$D$2=0),0,IF(AJ$3&lt;0,0,N(INDEX('CURVA PREVISION'!$A$1:$KZ$3000,$C84,11+3*MIN(AJ$3,$D$2-1)))))</f>
        <v/>
      </c>
      <c r="AK84" s="121">
        <f>IF(OR($C84="",$B$2="",$D$2=0),0,IF(AK$3&lt;0,0,N(INDEX('CURVA PREVISION'!$A$1:$KZ$3000,$C84,11+3*MIN(AK$3,$D$2-1)))))</f>
        <v/>
      </c>
      <c r="AL84" s="121">
        <f>IF(OR($C84="",$B$2="",$D$2=0),0,IF(AL$3&lt;0,0,N(INDEX('CURVA PREVISION'!$A$1:$KZ$3000,$C84,11+3*MIN(AL$3,$D$2-1)))))</f>
        <v/>
      </c>
      <c r="AM84" s="121">
        <f>IF(OR($C84="",$B$2="",$D$2=0),0,IF(AM$3&lt;0,0,N(INDEX('CURVA PREVISION'!$A$1:$KZ$3000,$C84,11+3*MIN(AM$3,$D$2-1)))))</f>
        <v/>
      </c>
      <c r="AN84" s="121">
        <f>IF(OR($C84="",$B$2="",$D$2=0),0,IF(AN$3&lt;0,0,N(INDEX('CURVA PREVISION'!$A$1:$KZ$3000,$C84,11+3*MIN(AN$3,$D$2-1)))))</f>
        <v/>
      </c>
      <c r="AO84" s="121">
        <f>IF(OR($C84="",$B$2="",$D$2=0),0,IF(AO$3&lt;0,0,N(INDEX('CURVA PREVISION'!$A$1:$KZ$3000,$C84,11+3*MIN(AO$3,$D$2-1)))))</f>
        <v/>
      </c>
      <c r="AP84" s="121">
        <f>IF(OR($C84="",$B$2="",$D$2=0),0,IF(AP$3&lt;0,0,N(INDEX('CURVA PREVISION'!$A$1:$KZ$3000,$C84,11+3*MIN(AP$3,$D$2-1)))))</f>
        <v/>
      </c>
      <c r="AQ84" s="121">
        <f>IF(OR($C84="",$B$2="",$D$2=0),0,IF(AQ$3&lt;0,0,N(INDEX('CURVA PREVISION'!$A$1:$KZ$3000,$C84,11+3*MIN(AQ$3,$D$2-1)))))</f>
        <v/>
      </c>
      <c r="AR84" s="121">
        <f>IF(OR($C84="",$B$2="",$D$2=0),0,IF(AR$3&lt;0,0,N(INDEX('CURVA PREVISION'!$A$1:$KZ$3000,$C84,11+3*MIN(AR$3,$D$2-1)))))</f>
        <v/>
      </c>
      <c r="AS84" s="121">
        <f>IF(OR($C84="",$B$2="",$D$2=0),0,IF(AS$3&lt;0,0,N(INDEX('CURVA PREVISION'!$A$1:$KZ$3000,$C84,11+3*MIN(AS$3,$D$2-1)))))</f>
        <v/>
      </c>
      <c r="AT84" s="121">
        <f>IF(OR($C84="",$B$2="",$D$2=0),0,IF(AT$3&lt;0,0,N(INDEX('CURVA PREVISION'!$A$1:$KZ$3000,$C84,11+3*MIN(AT$3,$D$2-1)))))</f>
        <v/>
      </c>
      <c r="AU84" s="121">
        <f>IF(OR($C84="",$B$2="",$D$2=0),0,IF(AU$3&lt;0,0,N(INDEX('CURVA PREVISION'!$A$1:$KZ$3000,$C84,11+3*MIN(AU$3,$D$2-1)))))</f>
        <v/>
      </c>
      <c r="AV84" s="121">
        <f>IF(OR($C84="",$B$2="",$D$2=0),0,IF(AV$3&lt;0,0,N(INDEX('CURVA PREVISION'!$A$1:$KZ$3000,$C84,11+3*MIN(AV$3,$D$2-1)))))</f>
        <v/>
      </c>
      <c r="AW84" s="121">
        <f>IF(OR($C84="",$B$2="",$D$2=0),0,IF(AW$3&lt;0,0,N(INDEX('CURVA PREVISION'!$A$1:$KZ$3000,$C84,11+3*MIN(AW$3,$D$2-1)))))</f>
        <v/>
      </c>
      <c r="AX84" s="121">
        <f>IF(OR($C84="",$B$2="",$D$2=0),0,IF(AX$3&lt;0,0,N(INDEX('CURVA PREVISION'!$A$1:$KZ$3000,$C84,11+3*MIN(AX$3,$D$2-1)))))</f>
        <v/>
      </c>
      <c r="AY84" s="121">
        <f>IF(OR($C84="",$B$2="",$D$2=0),0,IF(AY$3&lt;0,0,N(INDEX('CURVA PREVISION'!$A$1:$KZ$3000,$C84,11+3*MIN(AY$3,$D$2-1)))))</f>
        <v/>
      </c>
      <c r="AZ84" s="121">
        <f>IF(OR($C84="",$B$2="",$D$2=0),0,IF(AZ$3&lt;0,0,N(INDEX('CURVA PREVISION'!$A$1:$KZ$3000,$C84,11+3*MIN(AZ$3,$D$2-1)))))</f>
        <v/>
      </c>
      <c r="BA84" s="121">
        <f>IF(OR($C84="",$B$2="",$D$2=0),0,IF(BA$3&lt;0,0,N(INDEX('CURVA PREVISION'!$A$1:$KZ$3000,$C84,11+3*MIN(BA$3,$D$2-1)))))</f>
        <v/>
      </c>
      <c r="BB84" s="121">
        <f>IF(OR($C84="",$B$2="",$D$2=0),0,IF(BB$3&lt;0,0,N(INDEX('CURVA PREVISION'!$A$1:$KZ$3000,$C84,11+3*MIN(BB$3,$D$2-1)))))</f>
        <v/>
      </c>
      <c r="BC84" s="121">
        <f>IF(OR($C84="",$B$2="",$D$2=0),0,IF(BC$3&lt;0,0,N(INDEX('CURVA PREVISION'!$A$1:$KZ$3000,$C84,11+3*MIN(BC$3,$D$2-1)))))</f>
        <v/>
      </c>
      <c r="BD84" s="121">
        <f>IF(OR($C84="",$B$2="",$D$2=0),0,IF(BD$3&lt;0,0,N(INDEX('CURVA PREVISION'!$A$1:$KZ$3000,$C84,11+3*MIN(BD$3,$D$2-1)))))</f>
        <v/>
      </c>
      <c r="BE84" s="121">
        <f>IF(OR($C84="",$B$2="",$D$2=0),0,IF(BE$3&lt;0,0,N(INDEX('CURVA PREVISION'!$A$1:$KZ$3000,$C84,11+3*MIN(BE$3,$D$2-1)))))</f>
        <v/>
      </c>
      <c r="BF84" s="121">
        <f>IF(OR($C84="",$B$2="",$D$2=0),0,IF(BF$3&lt;0,0,N(INDEX('CURVA PREVISION'!$A$1:$KZ$3000,$C84,11+3*MIN(BF$3,$D$2-1)))))</f>
        <v/>
      </c>
      <c r="BG84" s="121">
        <f>IF(OR($C84="",$B$2="",$D$2=0),0,IF(BG$3&lt;0,0,N(INDEX('CURVA PREVISION'!$A$1:$KZ$3000,$C84,11+3*MIN(BG$3,$D$2-1)))))</f>
        <v/>
      </c>
      <c r="BH84" s="121">
        <f>IF(OR($C84="",$B$2="",$D$2=0),0,IF(BH$3&lt;0,0,N(INDEX('CURVA PREVISION'!$A$1:$KZ$3000,$C84,11+3*MIN(BH$3,$D$2-1)))))</f>
        <v/>
      </c>
      <c r="BI84" s="121">
        <f>IF(OR($C84="",$B$2="",$D$2=0),0,IF(BI$3&lt;0,0,N(INDEX('CURVA PREVISION'!$A$1:$KZ$3000,$C84,11+3*MIN(BI$3,$D$2-1)))))</f>
        <v/>
      </c>
      <c r="BJ84" s="121">
        <f>IF(OR($C84="",$B$2="",$D$2=0),0,IF(BJ$3&lt;0,0,N(INDEX('CURVA PREVISION'!$A$1:$KZ$3000,$C84,11+3*MIN(BJ$3,$D$2-1)))))</f>
        <v/>
      </c>
      <c r="BK84" s="121">
        <f>IF(OR($C84="",$B$2="",$D$2=0),0,IF(BK$3&lt;0,0,N(INDEX('CURVA PREVISION'!$A$1:$KZ$3000,$C84,11+3*MIN(BK$3,$D$2-1)))))</f>
        <v/>
      </c>
      <c r="BL84" s="121">
        <f>IF(OR($C84="",$B$2="",$D$2=0),0,IF(BL$3&lt;0,0,N(INDEX('CURVA PREVISION'!$A$1:$KZ$3000,$C84,11+3*MIN(BL$3,$D$2-1)))))</f>
        <v/>
      </c>
      <c r="BM84" s="121">
        <f>IF(OR($C84="",$B$2="",$D$2=0),0,IF(BM$3&lt;0,0,N(INDEX('CURVA PREVISION'!$A$1:$KZ$3000,$C84,11+3*MIN(BM$3,$D$2-1)))))</f>
        <v/>
      </c>
      <c r="BN84" s="121">
        <f>IF(OR($C84="",$B$2="",$D$2=0),0,IF(BN$3&lt;0,0,N(INDEX('CURVA PREVISION'!$A$1:$KZ$3000,$C84,11+3*MIN(BN$3,$D$2-1)))))</f>
        <v/>
      </c>
      <c r="BO84" s="121">
        <f>IF(OR($C84="",$B$2="",$D$2=0),0,IF(BO$3&lt;0,0,N(INDEX('CURVA PREVISION'!$A$1:$KZ$3000,$C84,11+3*MIN(BO$3,$D$2-1)))))</f>
        <v/>
      </c>
      <c r="BP84" s="121">
        <f>IF(OR($C84="",$B$2="",$D$2=0),0,IF(BP$3&lt;0,0,N(INDEX('CURVA PREVISION'!$A$1:$KZ$3000,$C84,11+3*MIN(BP$3,$D$2-1)))))</f>
        <v/>
      </c>
      <c r="BQ84" s="121">
        <f>IF(OR($C84="",$B$2="",$D$2=0),0,IF(BQ$3&lt;0,0,N(INDEX('CURVA PREVISION'!$A$1:$KZ$3000,$C84,11+3*MIN(BQ$3,$D$2-1)))))</f>
        <v/>
      </c>
      <c r="BR84" s="121">
        <f>IF(OR($C84="",$B$2="",$D$2=0),0,IF(BR$3&lt;0,0,N(INDEX('CURVA PREVISION'!$A$1:$KZ$3000,$C84,11+3*MIN(BR$3,$D$2-1)))))</f>
        <v/>
      </c>
      <c r="BS84" s="121">
        <f>IF(OR($C84="",$B$2="",$D$2=0),0,IF(BS$3&lt;0,0,N(INDEX('CURVA PREVISION'!$A$1:$KZ$3000,$C84,11+3*MIN(BS$3,$D$2-1)))))</f>
        <v/>
      </c>
      <c r="BT84" s="121">
        <f>IF(OR($C84="",$B$2="",$D$2=0),0,IF(BT$3&lt;0,0,N(INDEX('CURVA PREVISION'!$A$1:$KZ$3000,$C84,11+3*MIN(BT$3,$D$2-1)))))</f>
        <v/>
      </c>
      <c r="BU84" s="121">
        <f>IF(OR($C84="",$B$2="",$D$2=0),0,IF(BU$3&lt;0,0,N(INDEX('CURVA PREVISION'!$A$1:$KZ$3000,$C84,11+3*MIN(BU$3,$D$2-1)))))</f>
        <v/>
      </c>
      <c r="BV84" s="121">
        <f>IF(OR($C84="",$B$2="",$D$2=0),0,IF(BV$3&lt;0,0,N(INDEX('CURVA PREVISION'!$A$1:$KZ$3000,$C84,11+3*MIN(BV$3,$D$2-1)))))</f>
        <v/>
      </c>
      <c r="BW84" s="12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0">
        <f>'MODELO PARA BI'!H1</f>
        <v/>
      </c>
      <c r="E4" s="120">
        <f>'MODELO PARA BI'!I1</f>
        <v/>
      </c>
      <c r="F4" s="120">
        <f>'MODELO PARA BI'!J1</f>
        <v/>
      </c>
      <c r="G4" s="120">
        <f>'MODELO PARA BI'!K1</f>
        <v/>
      </c>
      <c r="H4" s="120">
        <f>'MODELO PARA BI'!L1</f>
        <v/>
      </c>
      <c r="I4" s="120">
        <f>'MODELO PARA BI'!M1</f>
        <v/>
      </c>
      <c r="J4" s="120">
        <f>'MODELO PARA BI'!N1</f>
        <v/>
      </c>
      <c r="K4" s="120">
        <f>'MODELO PARA BI'!O1</f>
        <v/>
      </c>
      <c r="L4" s="120">
        <f>'MODELO PARA BI'!P1</f>
        <v/>
      </c>
      <c r="M4" s="120">
        <f>'MODELO PARA BI'!Q1</f>
        <v/>
      </c>
      <c r="N4" s="120">
        <f>'MODELO PARA BI'!R1</f>
        <v/>
      </c>
      <c r="O4" s="120">
        <f>'MODELO PARA BI'!S1</f>
        <v/>
      </c>
      <c r="P4" s="120">
        <f>'MODELO PARA BI'!T1</f>
        <v/>
      </c>
      <c r="Q4" s="120">
        <f>'MODELO PARA BI'!U1</f>
        <v/>
      </c>
      <c r="R4" s="120">
        <f>'MODELO PARA BI'!V1</f>
        <v/>
      </c>
      <c r="S4" s="120">
        <f>'MODELO PARA BI'!W1</f>
        <v/>
      </c>
      <c r="T4" s="120">
        <f>'MODELO PARA BI'!X1</f>
        <v/>
      </c>
      <c r="U4" s="120">
        <f>'MODELO PARA BI'!Y1</f>
        <v/>
      </c>
      <c r="V4" s="120">
        <f>'MODELO PARA BI'!Z1</f>
        <v/>
      </c>
      <c r="W4" s="120">
        <f>'MODELO PARA BI'!AA1</f>
        <v/>
      </c>
      <c r="X4" s="120">
        <f>'MODELO PARA BI'!AB1</f>
        <v/>
      </c>
      <c r="Y4" s="120">
        <f>'MODELO PARA BI'!AC1</f>
        <v/>
      </c>
      <c r="Z4" s="120">
        <f>'MODELO PARA BI'!AD1</f>
        <v/>
      </c>
      <c r="AA4" s="120">
        <f>'MODELO PARA BI'!AE1</f>
        <v/>
      </c>
      <c r="AB4" s="120">
        <f>'MODELO PARA BI'!AF1</f>
        <v/>
      </c>
      <c r="AC4" s="120">
        <f>'MODELO PARA BI'!AG1</f>
        <v/>
      </c>
      <c r="AD4" s="120">
        <f>'MODELO PARA BI'!AH1</f>
        <v/>
      </c>
      <c r="AE4" s="120">
        <f>'MODELO PARA BI'!AI1</f>
        <v/>
      </c>
      <c r="AF4" s="120">
        <f>'MODELO PARA BI'!AJ1</f>
        <v/>
      </c>
      <c r="AG4" s="120">
        <f>'MODELO PARA BI'!AK1</f>
        <v/>
      </c>
      <c r="AH4" s="120">
        <f>'MODELO PARA BI'!AL1</f>
        <v/>
      </c>
      <c r="AI4" s="120">
        <f>'MODELO PARA BI'!AM1</f>
        <v/>
      </c>
      <c r="AJ4" s="120">
        <f>'MODELO PARA BI'!AN1</f>
        <v/>
      </c>
      <c r="AK4" s="120">
        <f>'MODELO PARA BI'!AO1</f>
        <v/>
      </c>
      <c r="AL4" s="120">
        <f>'MODELO PARA BI'!AP1</f>
        <v/>
      </c>
      <c r="AM4" s="120">
        <f>'MODELO PARA BI'!AQ1</f>
        <v/>
      </c>
      <c r="AN4" s="120">
        <f>'MODELO PARA BI'!AR1</f>
        <v/>
      </c>
      <c r="AO4" s="120">
        <f>'MODELO PARA BI'!AS1</f>
        <v/>
      </c>
      <c r="AP4" s="120">
        <f>'MODELO PARA BI'!AT1</f>
        <v/>
      </c>
      <c r="AQ4" s="120">
        <f>'MODELO PARA BI'!AU1</f>
        <v/>
      </c>
      <c r="AR4" s="120">
        <f>'MODELO PARA BI'!AV1</f>
        <v/>
      </c>
      <c r="AS4" s="120">
        <f>'MODELO PARA BI'!AW1</f>
        <v/>
      </c>
      <c r="AT4" s="120">
        <f>'MODELO PARA BI'!AX1</f>
        <v/>
      </c>
      <c r="AU4" s="120">
        <f>'MODELO PARA BI'!AY1</f>
        <v/>
      </c>
      <c r="AV4" s="120">
        <f>'MODELO PARA BI'!AZ1</f>
        <v/>
      </c>
      <c r="AW4" s="120">
        <f>'MODELO PARA BI'!BA1</f>
        <v/>
      </c>
      <c r="AX4" s="120">
        <f>'MODELO PARA BI'!BB1</f>
        <v/>
      </c>
      <c r="AY4" s="120">
        <f>'MODELO PARA BI'!BC1</f>
        <v/>
      </c>
      <c r="AZ4" s="120">
        <f>'MODELO PARA BI'!BD1</f>
        <v/>
      </c>
      <c r="BA4" s="120">
        <f>'MODELO PARA BI'!BE1</f>
        <v/>
      </c>
      <c r="BB4" s="120">
        <f>'MODELO PARA BI'!BF1</f>
        <v/>
      </c>
      <c r="BC4" s="120">
        <f>'MODELO PARA BI'!BG1</f>
        <v/>
      </c>
      <c r="BD4" s="120">
        <f>'MODELO PARA BI'!BH1</f>
        <v/>
      </c>
      <c r="BE4" s="120">
        <f>'MODELO PARA BI'!BI1</f>
        <v/>
      </c>
      <c r="BF4" s="120">
        <f>'MODELO PARA BI'!BJ1</f>
        <v/>
      </c>
      <c r="BG4" s="120">
        <f>'MODELO PARA BI'!BK1</f>
        <v/>
      </c>
      <c r="BH4" s="120">
        <f>'MODELO PARA BI'!BL1</f>
        <v/>
      </c>
      <c r="BI4" s="120">
        <f>'MODELO PARA BI'!BM1</f>
        <v/>
      </c>
      <c r="BJ4" s="120">
        <f>'MODELO PARA BI'!BN1</f>
        <v/>
      </c>
      <c r="BK4" s="120">
        <f>'MODELO PARA BI'!BO1</f>
        <v/>
      </c>
      <c r="BL4" s="120">
        <f>'MODELO PARA BI'!BP1</f>
        <v/>
      </c>
      <c r="BM4" s="120">
        <f>'MODELO PARA BI'!BQ1</f>
        <v/>
      </c>
      <c r="BN4" s="120">
        <f>'MODELO PARA BI'!BR1</f>
        <v/>
      </c>
      <c r="BO4" s="120">
        <f>'MODELO PARA BI'!BS1</f>
        <v/>
      </c>
      <c r="BP4" s="120">
        <f>'MODELO PARA BI'!BT1</f>
        <v/>
      </c>
      <c r="BQ4" s="120">
        <f>'MODELO PARA BI'!BU1</f>
        <v/>
      </c>
      <c r="BR4" s="120">
        <f>'MODELO PARA BI'!BV1</f>
        <v/>
      </c>
      <c r="BS4" s="120">
        <f>'MODELO PARA BI'!BW1</f>
        <v/>
      </c>
      <c r="BT4" s="120">
        <f>'MODELO PARA BI'!BX1</f>
        <v/>
      </c>
      <c r="BU4" s="120">
        <f>'MODELO PARA BI'!BY1</f>
        <v/>
      </c>
      <c r="BV4" s="120">
        <f>'MODELO PARA BI'!BZ1</f>
        <v/>
      </c>
      <c r="BW4" s="120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2">
        <f>IF(OR(CB$4="",$B5=""),0,SUMIF('DADOS BRUTOS'!$A$3:$A$500,$B5,'DADOS BRUTOS'!B$3:B$500)+IF($C5="",0,SUMIF('DADOS BRUTOS'!$A$3:$A$500,$C5,'DADOS BRUTOS'!B$3:B$500)))</f>
        <v/>
      </c>
      <c r="CC5" s="122">
        <f>IF(OR(CC$4="",$B5=""),0,SUMIF('DADOS BRUTOS'!$A$3:$A$500,$B5,'DADOS BRUTOS'!C$3:C$500)+IF($C5="",0,SUMIF('DADOS BRUTOS'!$A$3:$A$500,$C5,'DADOS BRUTOS'!C$3:C$500)))</f>
        <v/>
      </c>
      <c r="CD5" s="122">
        <f>IF(OR(CD$4="",$B5=""),0,SUMIF('DADOS BRUTOS'!$A$3:$A$500,$B5,'DADOS BRUTOS'!D$3:D$500)+IF($C5="",0,SUMIF('DADOS BRUTOS'!$A$3:$A$500,$C5,'DADOS BRUTOS'!D$3:D$500)))</f>
        <v/>
      </c>
      <c r="CE5" s="122">
        <f>IF(OR(CE$4="",$B5=""),0,SUMIF('DADOS BRUTOS'!$A$3:$A$500,$B5,'DADOS BRUTOS'!E$3:E$500)+IF($C5="",0,SUMIF('DADOS BRUTOS'!$A$3:$A$500,$C5,'DADOS BRUTOS'!E$3:E$500)))</f>
        <v/>
      </c>
      <c r="CF5" s="122">
        <f>IF(OR(CF$4="",$B5=""),0,SUMIF('DADOS BRUTOS'!$A$3:$A$500,$B5,'DADOS BRUTOS'!F$3:F$500)+IF($C5="",0,SUMIF('DADOS BRUTOS'!$A$3:$A$500,$C5,'DADOS BRUTOS'!F$3:F$500)))</f>
        <v/>
      </c>
      <c r="CG5" s="122">
        <f>IF(OR(CG$4="",$B5=""),0,SUMIF('DADOS BRUTOS'!$A$3:$A$500,$B5,'DADOS BRUTOS'!G$3:G$500)+IF($C5="",0,SUMIF('DADOS BRUTOS'!$A$3:$A$500,$C5,'DADOS BRUTOS'!G$3:G$500)))</f>
        <v/>
      </c>
      <c r="CH5" s="122">
        <f>IF(OR(CH$4="",$B5=""),0,SUMIF('DADOS BRUTOS'!$A$3:$A$500,$B5,'DADOS BRUTOS'!H$3:H$500)+IF($C5="",0,SUMIF('DADOS BRUTOS'!$A$3:$A$500,$C5,'DADOS BRUTOS'!H$3:H$500)))</f>
        <v/>
      </c>
      <c r="CI5" s="122">
        <f>IF(OR(CI$4="",$B5=""),0,SUMIF('DADOS BRUTOS'!$A$3:$A$500,$B5,'DADOS BRUTOS'!I$3:I$500)+IF($C5="",0,SUMIF('DADOS BRUTOS'!$A$3:$A$500,$C5,'DADOS BRUTOS'!I$3:I$500)))</f>
        <v/>
      </c>
      <c r="CJ5" s="122">
        <f>IF(OR(CJ$4="",$B5=""),0,SUMIF('DADOS BRUTOS'!$A$3:$A$500,$B5,'DADOS BRUTOS'!J$3:J$500)+IF($C5="",0,SUMIF('DADOS BRUTOS'!$A$3:$A$500,$C5,'DADOS BRUTOS'!J$3:J$500)))</f>
        <v/>
      </c>
      <c r="CK5" s="122">
        <f>IF(OR(CK$4="",$B5=""),0,SUMIF('DADOS BRUTOS'!$A$3:$A$500,$B5,'DADOS BRUTOS'!K$3:K$500)+IF($C5="",0,SUMIF('DADOS BRUTOS'!$A$3:$A$500,$C5,'DADOS BRUTOS'!K$3:K$500)))</f>
        <v/>
      </c>
      <c r="CL5" s="122">
        <f>IF(OR(CL$4="",$B5=""),0,SUMIF('DADOS BRUTOS'!$A$3:$A$500,$B5,'DADOS BRUTOS'!L$3:L$500)+IF($C5="",0,SUMIF('DADOS BRUTOS'!$A$3:$A$500,$C5,'DADOS BRUTOS'!L$3:L$500)))</f>
        <v/>
      </c>
      <c r="CM5" s="122">
        <f>IF(OR(CM$4="",$B5=""),0,SUMIF('DADOS BRUTOS'!$A$3:$A$500,$B5,'DADOS BRUTOS'!M$3:M$500)+IF($C5="",0,SUMIF('DADOS BRUTOS'!$A$3:$A$500,$C5,'DADOS BRUTOS'!M$3:M$500)))</f>
        <v/>
      </c>
      <c r="CN5" s="122">
        <f>IF(OR(CN$4="",$B5=""),0,SUMIF('DADOS BRUTOS'!$A$3:$A$500,$B5,'DADOS BRUTOS'!N$3:N$500)+IF($C5="",0,SUMIF('DADOS BRUTOS'!$A$3:$A$500,$C5,'DADOS BRUTOS'!N$3:N$500)))</f>
        <v/>
      </c>
      <c r="CO5" s="122">
        <f>IF(OR(CO$4="",$B5=""),0,SUMIF('DADOS BRUTOS'!$A$3:$A$500,$B5,'DADOS BRUTOS'!O$3:O$500)+IF($C5="",0,SUMIF('DADOS BRUTOS'!$A$3:$A$500,$C5,'DADOS BRUTOS'!O$3:O$500)))</f>
        <v/>
      </c>
      <c r="CP5" s="122">
        <f>IF(OR(CP$4="",$B5=""),0,SUMIF('DADOS BRUTOS'!$A$3:$A$500,$B5,'DADOS BRUTOS'!P$3:P$500)+IF($C5="",0,SUMIF('DADOS BRUTOS'!$A$3:$A$500,$C5,'DADOS BRUTOS'!P$3:P$500)))</f>
        <v/>
      </c>
      <c r="CQ5" s="122">
        <f>IF(OR(CQ$4="",$B5=""),0,SUMIF('DADOS BRUTOS'!$A$3:$A$500,$B5,'DADOS BRUTOS'!Q$3:Q$500)+IF($C5="",0,SUMIF('DADOS BRUTOS'!$A$3:$A$500,$C5,'DADOS BRUTOS'!Q$3:Q$500)))</f>
        <v/>
      </c>
      <c r="CR5" s="122">
        <f>IF(OR(CR$4="",$B5=""),0,SUMIF('DADOS BRUTOS'!$A$3:$A$500,$B5,'DADOS BRUTOS'!R$3:R$500)+IF($C5="",0,SUMIF('DADOS BRUTOS'!$A$3:$A$500,$C5,'DADOS BRUTOS'!R$3:R$500)))</f>
        <v/>
      </c>
      <c r="CS5" s="122">
        <f>IF(OR(CS$4="",$B5=""),0,SUMIF('DADOS BRUTOS'!$A$3:$A$500,$B5,'DADOS BRUTOS'!S$3:S$500)+IF($C5="",0,SUMIF('DADOS BRUTOS'!$A$3:$A$500,$C5,'DADOS BRUTOS'!S$3:S$500)))</f>
        <v/>
      </c>
      <c r="CT5" s="122">
        <f>IF(OR(CT$4="",$B5=""),0,SUMIF('DADOS BRUTOS'!$A$3:$A$500,$B5,'DADOS BRUTOS'!T$3:T$500)+IF($C5="",0,SUMIF('DADOS BRUTOS'!$A$3:$A$500,$C5,'DADOS BRUTOS'!T$3:T$500)))</f>
        <v/>
      </c>
      <c r="CU5" s="122">
        <f>IF(OR(CU$4="",$B5=""),0,SUMIF('DADOS BRUTOS'!$A$3:$A$500,$B5,'DADOS BRUTOS'!U$3:U$500)+IF($C5="",0,SUMIF('DADOS BRUTOS'!$A$3:$A$500,$C5,'DADOS BRUTOS'!U$3:U$500)))</f>
        <v/>
      </c>
      <c r="CV5" s="122">
        <f>IF(OR(CV$4="",$B5=""),0,SUMIF('DADOS BRUTOS'!$A$3:$A$500,$B5,'DADOS BRUTOS'!V$3:V$500)+IF($C5="",0,SUMIF('DADOS BRUTOS'!$A$3:$A$500,$C5,'DADOS BRUTOS'!V$3:V$500)))</f>
        <v/>
      </c>
      <c r="CW5" s="122">
        <f>IF(OR(CW$4="",$B5=""),0,SUMIF('DADOS BRUTOS'!$A$3:$A$500,$B5,'DADOS BRUTOS'!W$3:W$500)+IF($C5="",0,SUMIF('DADOS BRUTOS'!$A$3:$A$500,$C5,'DADOS BRUTOS'!W$3:W$500)))</f>
        <v/>
      </c>
      <c r="CX5" s="122">
        <f>IF(OR(CX$4="",$B5=""),0,SUMIF('DADOS BRUTOS'!$A$3:$A$500,$B5,'DADOS BRUTOS'!X$3:X$500)+IF($C5="",0,SUMIF('DADOS BRUTOS'!$A$3:$A$500,$C5,'DADOS BRUTOS'!X$3:X$500)))</f>
        <v/>
      </c>
      <c r="CY5" s="122">
        <f>IF(OR(CY$4="",$B5=""),0,SUMIF('DADOS BRUTOS'!$A$3:$A$500,$B5,'DADOS BRUTOS'!Y$3:Y$500)+IF($C5="",0,SUMIF('DADOS BRUTOS'!$A$3:$A$500,$C5,'DADOS BRUTOS'!Y$3:Y$500)))</f>
        <v/>
      </c>
      <c r="CZ5" s="122">
        <f>IF(OR(CZ$4="",$B5=""),0,SUMIF('DADOS BRUTOS'!$A$3:$A$500,$B5,'DADOS BRUTOS'!Z$3:Z$500)+IF($C5="",0,SUMIF('DADOS BRUTOS'!$A$3:$A$500,$C5,'DADOS BRUTOS'!Z$3:Z$500)))</f>
        <v/>
      </c>
      <c r="DA5" s="122">
        <f>IF(OR(DA$4="",$B5=""),0,SUMIF('DADOS BRUTOS'!$A$3:$A$500,$B5,'DADOS BRUTOS'!AA$3:AA$500)+IF($C5="",0,SUMIF('DADOS BRUTOS'!$A$3:$A$500,$C5,'DADOS BRUTOS'!AA$3:AA$500)))</f>
        <v/>
      </c>
      <c r="DB5" s="122">
        <f>IF(OR(DB$4="",$B5=""),0,SUMIF('DADOS BRUTOS'!$A$3:$A$500,$B5,'DADOS BRUTOS'!AB$3:AB$500)+IF($C5="",0,SUMIF('DADOS BRUTOS'!$A$3:$A$500,$C5,'DADOS BRUTOS'!AB$3:AB$500)))</f>
        <v/>
      </c>
      <c r="DC5" s="122">
        <f>IF(OR(DC$4="",$B5=""),0,SUMIF('DADOS BRUTOS'!$A$3:$A$500,$B5,'DADOS BRUTOS'!AC$3:AC$500)+IF($C5="",0,SUMIF('DADOS BRUTOS'!$A$3:$A$500,$C5,'DADOS BRUTOS'!AC$3:AC$500)))</f>
        <v/>
      </c>
      <c r="DD5" s="122">
        <f>IF(OR(DD$4="",$B5=""),0,SUMIF('DADOS BRUTOS'!$A$3:$A$500,$B5,'DADOS BRUTOS'!AD$3:AD$500)+IF($C5="",0,SUMIF('DADOS BRUTOS'!$A$3:$A$500,$C5,'DADOS BRUTOS'!AD$3:AD$500)))</f>
        <v/>
      </c>
      <c r="DE5" s="122">
        <f>IF(OR(DE$4="",$B5=""),0,SUMIF('DADOS BRUTOS'!$A$3:$A$500,$B5,'DADOS BRUTOS'!AE$3:AE$500)+IF($C5="",0,SUMIF('DADOS BRUTOS'!$A$3:$A$500,$C5,'DADOS BRUTOS'!AE$3:AE$500)))</f>
        <v/>
      </c>
      <c r="DF5" s="122">
        <f>IF(OR(DF$4="",$B5=""),0,SUMIF('DADOS BRUTOS'!$A$3:$A$500,$B5,'DADOS BRUTOS'!AF$3:AF$500)+IF($C5="",0,SUMIF('DADOS BRUTOS'!$A$3:$A$500,$C5,'DADOS BRUTOS'!AF$3:AF$500)))</f>
        <v/>
      </c>
      <c r="DG5" s="122">
        <f>IF(OR(DG$4="",$B5=""),0,SUMIF('DADOS BRUTOS'!$A$3:$A$500,$B5,'DADOS BRUTOS'!AG$3:AG$500)+IF($C5="",0,SUMIF('DADOS BRUTOS'!$A$3:$A$500,$C5,'DADOS BRUTOS'!AG$3:AG$500)))</f>
        <v/>
      </c>
      <c r="DH5" s="122">
        <f>IF(OR(DH$4="",$B5=""),0,SUMIF('DADOS BRUTOS'!$A$3:$A$500,$B5,'DADOS BRUTOS'!AH$3:AH$500)+IF($C5="",0,SUMIF('DADOS BRUTOS'!$A$3:$A$500,$C5,'DADOS BRUTOS'!AH$3:AH$500)))</f>
        <v/>
      </c>
      <c r="DI5" s="122">
        <f>IF(OR(DI$4="",$B5=""),0,SUMIF('DADOS BRUTOS'!$A$3:$A$500,$B5,'DADOS BRUTOS'!AI$3:AI$500)+IF($C5="",0,SUMIF('DADOS BRUTOS'!$A$3:$A$500,$C5,'DADOS BRUTOS'!AI$3:AI$500)))</f>
        <v/>
      </c>
      <c r="DJ5" s="122">
        <f>IF(OR(DJ$4="",$B5=""),0,SUMIF('DADOS BRUTOS'!$A$3:$A$500,$B5,'DADOS BRUTOS'!AJ$3:AJ$500)+IF($C5="",0,SUMIF('DADOS BRUTOS'!$A$3:$A$500,$C5,'DADOS BRUTOS'!AJ$3:AJ$500)))</f>
        <v/>
      </c>
      <c r="DK5" s="122">
        <f>IF(OR(DK$4="",$B5=""),0,SUMIF('DADOS BRUTOS'!$A$3:$A$500,$B5,'DADOS BRUTOS'!AK$3:AK$500)+IF($C5="",0,SUMIF('DADOS BRUTOS'!$A$3:$A$500,$C5,'DADOS BRUTOS'!AK$3:AK$500)))</f>
        <v/>
      </c>
      <c r="DL5" s="122">
        <f>IF(OR(DL$4="",$B5=""),0,SUMIF('DADOS BRUTOS'!$A$3:$A$500,$B5,'DADOS BRUTOS'!AL$3:AL$500)+IF($C5="",0,SUMIF('DADOS BRUTOS'!$A$3:$A$500,$C5,'DADOS BRUTOS'!AL$3:AL$500)))</f>
        <v/>
      </c>
      <c r="DM5" s="122">
        <f>IF(OR(DM$4="",$B5=""),0,SUMIF('DADOS BRUTOS'!$A$3:$A$500,$B5,'DADOS BRUTOS'!AM$3:AM$500)+IF($C5="",0,SUMIF('DADOS BRUTOS'!$A$3:$A$500,$C5,'DADOS BRUTOS'!AM$3:AM$500)))</f>
        <v/>
      </c>
      <c r="DN5" s="122">
        <f>IF(OR(DN$4="",$B5=""),0,SUMIF('DADOS BRUTOS'!$A$3:$A$500,$B5,'DADOS BRUTOS'!AN$3:AN$500)+IF($C5="",0,SUMIF('DADOS BRUTOS'!$A$3:$A$500,$C5,'DADOS BRUTOS'!AN$3:AN$500)))</f>
        <v/>
      </c>
      <c r="DO5" s="122">
        <f>IF(OR(DO$4="",$B5=""),0,SUMIF('DADOS BRUTOS'!$A$3:$A$500,$B5,'DADOS BRUTOS'!AO$3:AO$500)+IF($C5="",0,SUMIF('DADOS BRUTOS'!$A$3:$A$500,$C5,'DADOS BRUTOS'!AO$3:AO$500)))</f>
        <v/>
      </c>
      <c r="DP5" s="122">
        <f>IF(OR(DP$4="",$B5=""),0,SUMIF('DADOS BRUTOS'!$A$3:$A$500,$B5,'DADOS BRUTOS'!AP$3:AP$500)+IF($C5="",0,SUMIF('DADOS BRUTOS'!$A$3:$A$500,$C5,'DADOS BRUTOS'!AP$3:AP$500)))</f>
        <v/>
      </c>
      <c r="DQ5" s="122">
        <f>IF(OR(DQ$4="",$B5=""),0,SUMIF('DADOS BRUTOS'!$A$3:$A$500,$B5,'DADOS BRUTOS'!AQ$3:AQ$500)+IF($C5="",0,SUMIF('DADOS BRUTOS'!$A$3:$A$500,$C5,'DADOS BRUTOS'!AQ$3:AQ$500)))</f>
        <v/>
      </c>
      <c r="DR5" s="122">
        <f>IF(OR(DR$4="",$B5=""),0,SUMIF('DADOS BRUTOS'!$A$3:$A$500,$B5,'DADOS BRUTOS'!AR$3:AR$500)+IF($C5="",0,SUMIF('DADOS BRUTOS'!$A$3:$A$500,$C5,'DADOS BRUTOS'!AR$3:AR$500)))</f>
        <v/>
      </c>
      <c r="DS5" s="122">
        <f>IF(OR(DS$4="",$B5=""),0,SUMIF('DADOS BRUTOS'!$A$3:$A$500,$B5,'DADOS BRUTOS'!AS$3:AS$500)+IF($C5="",0,SUMIF('DADOS BRUTOS'!$A$3:$A$500,$C5,'DADOS BRUTOS'!AS$3:AS$500)))</f>
        <v/>
      </c>
      <c r="DT5" s="122">
        <f>IF(OR(DT$4="",$B5=""),0,SUMIF('DADOS BRUTOS'!$A$3:$A$500,$B5,'DADOS BRUTOS'!AT$3:AT$500)+IF($C5="",0,SUMIF('DADOS BRUTOS'!$A$3:$A$500,$C5,'DADOS BRUTOS'!AT$3:AT$500)))</f>
        <v/>
      </c>
      <c r="DU5" s="122">
        <f>IF(OR(DU$4="",$B5=""),0,SUMIF('DADOS BRUTOS'!$A$3:$A$500,$B5,'DADOS BRUTOS'!AU$3:AU$500)+IF($C5="",0,SUMIF('DADOS BRUTOS'!$A$3:$A$500,$C5,'DADOS BRUTOS'!AU$3:AU$500)))</f>
        <v/>
      </c>
      <c r="DV5" s="122">
        <f>IF(OR(DV$4="",$B5=""),0,SUMIF('DADOS BRUTOS'!$A$3:$A$500,$B5,'DADOS BRUTOS'!AV$3:AV$500)+IF($C5="",0,SUMIF('DADOS BRUTOS'!$A$3:$A$500,$C5,'DADOS BRUTOS'!AV$3:AV$500)))</f>
        <v/>
      </c>
      <c r="DW5" s="122">
        <f>IF(OR(DW$4="",$B5=""),0,SUMIF('DADOS BRUTOS'!$A$3:$A$500,$B5,'DADOS BRUTOS'!AW$3:AW$500)+IF($C5="",0,SUMIF('DADOS BRUTOS'!$A$3:$A$500,$C5,'DADOS BRUTOS'!AW$3:AW$500)))</f>
        <v/>
      </c>
      <c r="DX5" s="122">
        <f>IF(OR(DX$4="",$B5=""),0,SUMIF('DADOS BRUTOS'!$A$3:$A$500,$B5,'DADOS BRUTOS'!AX$3:AX$500)+IF($C5="",0,SUMIF('DADOS BRUTOS'!$A$3:$A$500,$C5,'DADOS BRUTOS'!AX$3:AX$500)))</f>
        <v/>
      </c>
      <c r="DY5" s="122">
        <f>IF(OR(DY$4="",$B5=""),0,SUMIF('DADOS BRUTOS'!$A$3:$A$500,$B5,'DADOS BRUTOS'!AY$3:AY$500)+IF($C5="",0,SUMIF('DADOS BRUTOS'!$A$3:$A$500,$C5,'DADOS BRUTOS'!AY$3:AY$500)))</f>
        <v/>
      </c>
      <c r="DZ5" s="122">
        <f>IF(OR(DZ$4="",$B5=""),0,SUMIF('DADOS BRUTOS'!$A$3:$A$500,$B5,'DADOS BRUTOS'!AZ$3:AZ$500)+IF($C5="",0,SUMIF('DADOS BRUTOS'!$A$3:$A$500,$C5,'DADOS BRUTOS'!AZ$3:AZ$500)))</f>
        <v/>
      </c>
      <c r="EA5" s="122">
        <f>IF(OR(EA$4="",$B5=""),0,SUMIF('DADOS BRUTOS'!$A$3:$A$500,$B5,'DADOS BRUTOS'!BA$3:BA$500)+IF($C5="",0,SUMIF('DADOS BRUTOS'!$A$3:$A$500,$C5,'DADOS BRUTOS'!BA$3:BA$500)))</f>
        <v/>
      </c>
      <c r="EB5" s="122">
        <f>IF(OR(EB$4="",$B5=""),0,SUMIF('DADOS BRUTOS'!$A$3:$A$500,$B5,'DADOS BRUTOS'!BB$3:BB$500)+IF($C5="",0,SUMIF('DADOS BRUTOS'!$A$3:$A$500,$C5,'DADOS BRUTOS'!BB$3:BB$500)))</f>
        <v/>
      </c>
      <c r="EC5" s="122">
        <f>IF(OR(EC$4="",$B5=""),0,SUMIF('DADOS BRUTOS'!$A$3:$A$500,$B5,'DADOS BRUTOS'!BC$3:BC$500)+IF($C5="",0,SUMIF('DADOS BRUTOS'!$A$3:$A$500,$C5,'DADOS BRUTOS'!BC$3:BC$500)))</f>
        <v/>
      </c>
      <c r="ED5" s="122">
        <f>IF(OR(ED$4="",$B5=""),0,SUMIF('DADOS BRUTOS'!$A$3:$A$500,$B5,'DADOS BRUTOS'!BD$3:BD$500)+IF($C5="",0,SUMIF('DADOS BRUTOS'!$A$3:$A$500,$C5,'DADOS BRUTOS'!BD$3:BD$500)))</f>
        <v/>
      </c>
      <c r="EE5" s="122">
        <f>IF(OR(EE$4="",$B5=""),0,SUMIF('DADOS BRUTOS'!$A$3:$A$500,$B5,'DADOS BRUTOS'!BE$3:BE$500)+IF($C5="",0,SUMIF('DADOS BRUTOS'!$A$3:$A$500,$C5,'DADOS BRUTOS'!BE$3:BE$500)))</f>
        <v/>
      </c>
      <c r="EF5" s="122">
        <f>IF(OR(EF$4="",$B5=""),0,SUMIF('DADOS BRUTOS'!$A$3:$A$500,$B5,'DADOS BRUTOS'!BF$3:BF$500)+IF($C5="",0,SUMIF('DADOS BRUTOS'!$A$3:$A$500,$C5,'DADOS BRUTOS'!BF$3:BF$500)))</f>
        <v/>
      </c>
      <c r="EG5" s="122">
        <f>IF(OR(EG$4="",$B5=""),0,SUMIF('DADOS BRUTOS'!$A$3:$A$500,$B5,'DADOS BRUTOS'!BG$3:BG$500)+IF($C5="",0,SUMIF('DADOS BRUTOS'!$A$3:$A$500,$C5,'DADOS BRUTOS'!BG$3:BG$500)))</f>
        <v/>
      </c>
      <c r="EH5" s="122">
        <f>IF(OR(EH$4="",$B5=""),0,SUMIF('DADOS BRUTOS'!$A$3:$A$500,$B5,'DADOS BRUTOS'!BH$3:BH$500)+IF($C5="",0,SUMIF('DADOS BRUTOS'!$A$3:$A$500,$C5,'DADOS BRUTOS'!BH$3:BH$500)))</f>
        <v/>
      </c>
      <c r="EI5" s="122">
        <f>IF(OR(EI$4="",$B5=""),0,SUMIF('DADOS BRUTOS'!$A$3:$A$500,$B5,'DADOS BRUTOS'!BI$3:BI$500)+IF($C5="",0,SUMIF('DADOS BRUTOS'!$A$3:$A$500,$C5,'DADOS BRUTOS'!BI$3:BI$500)))</f>
        <v/>
      </c>
      <c r="EJ5" s="122">
        <f>IF(OR(EJ$4="",$B5=""),0,SUMIF('DADOS BRUTOS'!$A$3:$A$500,$B5,'DADOS BRUTOS'!BJ$3:BJ$500)+IF($C5="",0,SUMIF('DADOS BRUTOS'!$A$3:$A$500,$C5,'DADOS BRUTOS'!BJ$3:BJ$500)))</f>
        <v/>
      </c>
      <c r="EK5" s="122">
        <f>IF(OR(EK$4="",$B5=""),0,SUMIF('DADOS BRUTOS'!$A$3:$A$500,$B5,'DADOS BRUTOS'!BK$3:BK$500)+IF($C5="",0,SUMIF('DADOS BRUTOS'!$A$3:$A$500,$C5,'DADOS BRUTOS'!BK$3:BK$500)))</f>
        <v/>
      </c>
      <c r="EL5" s="122">
        <f>IF(OR(EL$4="",$B5=""),0,SUMIF('DADOS BRUTOS'!$A$3:$A$500,$B5,'DADOS BRUTOS'!BL$3:BL$500)+IF($C5="",0,SUMIF('DADOS BRUTOS'!$A$3:$A$500,$C5,'DADOS BRUTOS'!BL$3:BL$500)))</f>
        <v/>
      </c>
      <c r="EM5" s="122">
        <f>IF(OR(EM$4="",$B5=""),0,SUMIF('DADOS BRUTOS'!$A$3:$A$500,$B5,'DADOS BRUTOS'!BM$3:BM$500)+IF($C5="",0,SUMIF('DADOS BRUTOS'!$A$3:$A$500,$C5,'DADOS BRUTOS'!BM$3:BM$500)))</f>
        <v/>
      </c>
      <c r="EN5" s="122">
        <f>IF(OR(EN$4="",$B5=""),0,SUMIF('DADOS BRUTOS'!$A$3:$A$500,$B5,'DADOS BRUTOS'!BN$3:BN$500)+IF($C5="",0,SUMIF('DADOS BRUTOS'!$A$3:$A$500,$C5,'DADOS BRUTOS'!BN$3:BN$500)))</f>
        <v/>
      </c>
      <c r="EO5" s="122">
        <f>IF(OR(EO$4="",$B5=""),0,SUMIF('DADOS BRUTOS'!$A$3:$A$500,$B5,'DADOS BRUTOS'!BO$3:BO$500)+IF($C5="",0,SUMIF('DADOS BRUTOS'!$A$3:$A$500,$C5,'DADOS BRUTOS'!BO$3:BO$500)))</f>
        <v/>
      </c>
      <c r="EP5" s="122">
        <f>IF(OR(EP$4="",$B5=""),0,SUMIF('DADOS BRUTOS'!$A$3:$A$500,$B5,'DADOS BRUTOS'!BP$3:BP$500)+IF($C5="",0,SUMIF('DADOS BRUTOS'!$A$3:$A$500,$C5,'DADOS BRUTOS'!BP$3:BP$500)))</f>
        <v/>
      </c>
      <c r="EQ5" s="122">
        <f>IF(OR(EQ$4="",$B5=""),0,SUMIF('DADOS BRUTOS'!$A$3:$A$500,$B5,'DADOS BRUTOS'!BQ$3:BQ$500)+IF($C5="",0,SUMIF('DADOS BRUTOS'!$A$3:$A$500,$C5,'DADOS BRUTOS'!BQ$3:BQ$500)))</f>
        <v/>
      </c>
      <c r="ER5" s="122">
        <f>IF(OR(ER$4="",$B5=""),0,SUMIF('DADOS BRUTOS'!$A$3:$A$500,$B5,'DADOS BRUTOS'!BR$3:BR$500)+IF($C5="",0,SUMIF('DADOS BRUTOS'!$A$3:$A$500,$C5,'DADOS BRUTOS'!BR$3:BR$500)))</f>
        <v/>
      </c>
      <c r="ES5" s="122">
        <f>IF(OR(ES$4="",$B5=""),0,SUMIF('DADOS BRUTOS'!$A$3:$A$500,$B5,'DADOS BRUTOS'!BS$3:BS$500)+IF($C5="",0,SUMIF('DADOS BRUTOS'!$A$3:$A$500,$C5,'DADOS BRUTOS'!BS$3:BS$500)))</f>
        <v/>
      </c>
      <c r="ET5" s="122">
        <f>IF(OR(ET$4="",$B5=""),0,SUMIF('DADOS BRUTOS'!$A$3:$A$500,$B5,'DADOS BRUTOS'!BT$3:BT$500)+IF($C5="",0,SUMIF('DADOS BRUTOS'!$A$3:$A$500,$C5,'DADOS BRUTOS'!BT$3:BT$500)))</f>
        <v/>
      </c>
      <c r="EU5" s="122">
        <f>IF(OR(EU$4="",$B5=""),0,SUMIF('DADOS BRUTOS'!$A$3:$A$500,$B5,'DADOS BRUTOS'!BU$3:BU$500)+IF($C5="",0,SUMIF('DADOS BRUTOS'!$A$3:$A$500,$C5,'DADOS BRUTOS'!BU$3:BU$500)))</f>
        <v/>
      </c>
      <c r="EV5" s="122">
        <f>IF(OR(EV$4="",$B5=""),0,SUMIF('DADOS BRUTOS'!$A$3:$A$500,$B5,'DADOS BRUTOS'!BV$3:BV$500)+IF($C5="",0,SUMIF('DADOS BRUTOS'!$A$3:$A$500,$C5,'DADOS BRUTOS'!BV$3:BV$500)))</f>
        <v/>
      </c>
      <c r="EW5" s="122">
        <f>IF(OR(EW$4="",$B5=""),0,SUMIF('DADOS BRUTOS'!$A$3:$A$500,$B5,'DADOS BRUTOS'!BW$3:BW$500)+IF($C5="",0,SUMIF('DADOS BRUTOS'!$A$3:$A$500,$C5,'DADOS BRUTOS'!BW$3:BW$500)))</f>
        <v/>
      </c>
      <c r="EX5" s="122">
        <f>IF(OR(EX$4="",$B5=""),0,SUMIF('DADOS BRUTOS'!$A$3:$A$500,$B5,'DADOS BRUTOS'!BX$3:BX$500)+IF($C5="",0,SUMIF('DADOS BRUTOS'!$A$3:$A$500,$C5,'DADOS BRUTOS'!BX$3:BX$500)))</f>
        <v/>
      </c>
      <c r="EY5" s="122">
        <f>IF(OR(EY$4="",$B5=""),0,SUMIF('DADOS BRUTOS'!$A$3:$A$500,$B5,'DADOS BRUTOS'!BY$3:BY$500)+IF($C5="",0,SUMIF('DADOS BRUTOS'!$A$3:$A$500,$C5,'DADOS BRUTOS'!BY$3:BY$500)))</f>
        <v/>
      </c>
      <c r="EZ5" s="122">
        <f>IF(OR(EZ$4="",$B5=""),0,SUMIF('DADOS BRUTOS'!$A$3:$A$500,$B5,'DADOS BRUTOS'!BZ$3:BZ$500)+IF($C5="",0,SUMIF('DADOS BRUTOS'!$A$3:$A$500,$C5,'DADOS BRUTOS'!BZ$3:BZ$500)))</f>
        <v/>
      </c>
      <c r="FA5" s="122">
        <f>IF(OR(FA$4="",$B5=""),0,SUMIF('DADOS BRUTOS'!$A$3:$A$500,$B5,'DADOS BRUTOS'!CA$3:CA$500)+IF($C5="",0,SUMIF('DADOS BRUTOS'!$A$3:$A$500,$C5,'DADOS BRUTOS'!CA$3:CA$500)))</f>
        <v/>
      </c>
      <c r="FB5" s="122">
        <f>IF(OR(FB$4="",$B5=""),0,SUMIF('DADOS BRUTOS'!$A$3:$A$500,$B5,'DADOS BRUTOS'!CB$3:CB$500)+IF($C5="",0,SUMIF('DADOS BRUTOS'!$A$3:$A$500,$C5,'DADOS BRUTOS'!CB$3:CB$500)))</f>
        <v/>
      </c>
      <c r="FC5" s="122">
        <f>IF(OR(FC$4="",$B5=""),0,SUMIF('DADOS BRUTOS'!$A$3:$A$500,$B5,'DADOS BRUTOS'!CC$3:CC$500)+IF($C5="",0,SUMIF('DADOS BRUTOS'!$A$3:$A$500,$C5,'DADOS BRUTOS'!CC$3:CC$500)))</f>
        <v/>
      </c>
      <c r="FD5" s="122">
        <f>IF(OR(FD$4="",$B5=""),0,SUMIF('DADOS BRUTOS'!$A$3:$A$500,$B5,'DADOS BRUTOS'!CD$3:CD$500)+IF($C5="",0,SUMIF('DADOS BRUTOS'!$A$3:$A$500,$C5,'DADOS BRUTOS'!CD$3:CD$500)))</f>
        <v/>
      </c>
      <c r="FE5" s="122">
        <f>IF(OR(FE$4="",$B5=""),0,SUMIF('DADOS BRUTOS'!$A$3:$A$500,$B5,'DADOS BRUTOS'!CE$3:CE$500)+IF($C5="",0,SUMIF('DADOS BRUTOS'!$A$3:$A$500,$C5,'DADOS BRUTOS'!CE$3:CE$500)))</f>
        <v/>
      </c>
      <c r="FF5" s="122">
        <f>IF(OR(FF$4="",$B5=""),0,SUMIF('DADOS BRUTOS'!$A$3:$A$500,$B5,'DADOS BRUTOS'!CF$3:CF$500)+IF($C5="",0,SUMIF('DADOS BRUTOS'!$A$3:$A$500,$C5,'DADOS BRUTOS'!CF$3:CF$500)))</f>
        <v/>
      </c>
      <c r="FG5" s="122">
        <f>IF(OR(FG$4="",$B5=""),0,SUMIF('DADOS BRUTOS'!$A$3:$A$500,$B5,'DADOS BRUTOS'!CG$3:CG$500)+IF($C5="",0,SUMIF('DADOS BRUTOS'!$A$3:$A$500,$C5,'DADOS BRUTOS'!CG$3:CG$500)))</f>
        <v/>
      </c>
      <c r="FH5" s="122">
        <f>IF(OR(FH$4="",$B5=""),0,SUMIF('DADOS BRUTOS'!$A$3:$A$500,$B5,'DADOS BRUTOS'!CH$3:CH$500)+IF($C5="",0,SUMIF('DADOS BRUTOS'!$A$3:$A$500,$C5,'DADOS BRUTOS'!CH$3:CH$500)))</f>
        <v/>
      </c>
      <c r="FI5" s="122">
        <f>IF(OR(FI$4="",$B5=""),0,SUMIF('DADOS BRUTOS'!$A$3:$A$500,$B5,'DADOS BRUTOS'!CI$3:CI$500)+IF($C5="",0,SUMIF('DADOS BRUTOS'!$A$3:$A$500,$C5,'DADOS BRUTOS'!CI$3:CI$500)))</f>
        <v/>
      </c>
      <c r="FJ5" s="122">
        <f>IF(OR(FJ$4="",$B5=""),0,SUMIF('DADOS BRUTOS'!$A$3:$A$500,$B5,'DADOS BRUTOS'!CJ$3:CJ$500)+IF($C5="",0,SUMIF('DADOS BRUTOS'!$A$3:$A$500,$C5,'DADOS BRUTOS'!CJ$3:CJ$500)))</f>
        <v/>
      </c>
      <c r="FK5" s="122">
        <f>IF(OR(FK$4="",$B5=""),0,SUMIF('DADOS BRUTOS'!$A$3:$A$500,$B5,'DADOS BRUTOS'!CK$3:CK$500)+IF($C5="",0,SUMIF('DADOS BRUTOS'!$A$3:$A$500,$C5,'DADOS BRUTOS'!CK$3:CK$500)))</f>
        <v/>
      </c>
      <c r="FL5" s="122">
        <f>IF(OR(FL$4="",$B5=""),0,SUMIF('DADOS BRUTOS'!$A$3:$A$500,$B5,'DADOS BRUTOS'!CL$3:CL$500)+IF($C5="",0,SUMIF('DADOS BRUTOS'!$A$3:$A$500,$C5,'DADOS BRUTOS'!CL$3:CL$500)))</f>
        <v/>
      </c>
      <c r="FM5" s="122">
        <f>IF(OR(FM$4="",$B5=""),0,SUMIF('DADOS BRUTOS'!$A$3:$A$500,$B5,'DADOS BRUTOS'!CM$3:CM$500)+IF($C5="",0,SUMIF('DADOS BRUTOS'!$A$3:$A$500,$C5,'DADOS BRUTOS'!CM$3:CM$500)))</f>
        <v/>
      </c>
      <c r="FN5" s="122">
        <f>IF(OR(FN$4="",$B5=""),0,SUMIF('DADOS BRUTOS'!$A$3:$A$500,$B5,'DADOS BRUTOS'!CN$3:CN$500)+IF($C5="",0,SUMIF('DADOS BRUTOS'!$A$3:$A$500,$C5,'DADOS BRUTOS'!CN$3:CN$500)))</f>
        <v/>
      </c>
      <c r="FO5" s="122">
        <f>IF(OR(FO$4="",$B5=""),0,SUMIF('DADOS BRUTOS'!$A$3:$A$500,$B5,'DADOS BRUTOS'!CO$3:CO$500)+IF($C5="",0,SUMIF('DADOS BRUTOS'!$A$3:$A$500,$C5,'DADOS BRUTOS'!CO$3:CO$500)))</f>
        <v/>
      </c>
      <c r="FP5" s="122">
        <f>IF(OR(FP$4="",$B5=""),0,SUMIF('DADOS BRUTOS'!$A$3:$A$500,$B5,'DADOS BRUTOS'!CP$3:CP$500)+IF($C5="",0,SUMIF('DADOS BRUTOS'!$A$3:$A$500,$C5,'DADOS BRUTOS'!CP$3:CP$500)))</f>
        <v/>
      </c>
      <c r="FQ5" s="122">
        <f>IF(OR(FQ$4="",$B5=""),0,SUMIF('DADOS BRUTOS'!$A$3:$A$500,$B5,'DADOS BRUTOS'!CQ$3:CQ$500)+IF($C5="",0,SUMIF('DADOS BRUTOS'!$A$3:$A$500,$C5,'DADOS BRUTOS'!CQ$3:CQ$500)))</f>
        <v/>
      </c>
      <c r="FR5" s="122">
        <f>IF(OR(FR$4="",$B5=""),0,SUMIF('DADOS BRUTOS'!$A$3:$A$500,$B5,'DADOS BRUTOS'!CR$3:CR$500)+IF($C5="",0,SUMIF('DADOS BRUTOS'!$A$3:$A$500,$C5,'DADOS BRUTOS'!CR$3:CR$500)))</f>
        <v/>
      </c>
      <c r="FS5" s="122">
        <f>IF(OR(FS$4="",$B5=""),0,SUMIF('DADOS BRUTOS'!$A$3:$A$500,$B5,'DADOS BRUTOS'!CS$3:CS$500)+IF($C5="",0,SUMIF('DADOS BRUTOS'!$A$3:$A$500,$C5,'DADOS BRUTOS'!CS$3:CS$500)))</f>
        <v/>
      </c>
      <c r="FT5" s="122">
        <f>IF(OR(FT$4="",$B5=""),0,SUMIF('DADOS BRUTOS'!$A$3:$A$500,$B5,'DADOS BRUTOS'!CT$3:CT$500)+IF($C5="",0,SUMIF('DADOS BRUTOS'!$A$3:$A$500,$C5,'DADOS BRUTOS'!CT$3:CT$500)))</f>
        <v/>
      </c>
      <c r="FU5" s="122">
        <f>IF(OR(FU$4="",$B5=""),0,SUMIF('DADOS BRUTOS'!$A$3:$A$500,$B5,'DADOS BRUTOS'!CU$3:CU$500)+IF($C5="",0,SUMIF('DADOS BRUTOS'!$A$3:$A$500,$C5,'DADOS BRUTOS'!CU$3:CU$500)))</f>
        <v/>
      </c>
      <c r="FV5" s="122">
        <f>IF(OR(FV$4="",$B5=""),0,SUMIF('DADOS BRUTOS'!$A$3:$A$500,$B5,'DADOS BRUTOS'!CV$3:CV$500)+IF($C5="",0,SUMIF('DADOS BRUTOS'!$A$3:$A$500,$C5,'DADOS BRUTOS'!CV$3:CV$500)))</f>
        <v/>
      </c>
      <c r="FW5" s="122">
        <f>IF(OR(FW$4="",$B5=""),0,SUMIF('DADOS BRUTOS'!$A$3:$A$500,$B5,'DADOS BRUTOS'!CW$3:CW$500)+IF($C5="",0,SUMIF('DADOS BRUTOS'!$A$3:$A$500,$C5,'DADOS BRUTOS'!CW$3:CW$500)))</f>
        <v/>
      </c>
      <c r="FX5" s="122">
        <f>IF(OR(FX$4="",$B5=""),0,SUMIF('DADOS BRUTOS'!$A$3:$A$500,$B5,'DADOS BRUTOS'!CX$3:CX$500)+IF($C5="",0,SUMIF('DADOS BRUTOS'!$A$3:$A$500,$C5,'DADOS BRUTOS'!CX$3:CX$500)))</f>
        <v/>
      </c>
      <c r="FY5" s="122">
        <f>IF(OR(FY$4="",$B5=""),0,SUMIF('DADOS BRUTOS'!$A$3:$A$500,$B5,'DADOS BRUTOS'!CY$3:CY$500)+IF($C5="",0,SUMIF('DADOS BRUTOS'!$A$3:$A$500,$C5,'DADOS BRUTOS'!CY$3:CY$500)))</f>
        <v/>
      </c>
      <c r="FZ5" s="122">
        <f>IF(OR(FZ$4="",$B5=""),0,SUMIF('DADOS BRUTOS'!$A$3:$A$500,$B5,'DADOS BRUTOS'!CZ$3:CZ$500)+IF($C5="",0,SUMIF('DADOS BRUTOS'!$A$3:$A$500,$C5,'DADOS BRUTOS'!CZ$3:CZ$500)))</f>
        <v/>
      </c>
      <c r="GA5" s="122">
        <f>IF(OR(GA$4="",$B5=""),0,SUMIF('DADOS BRUTOS'!$A$3:$A$500,$B5,'DADOS BRUTOS'!DA$3:DA$500)+IF($C5="",0,SUMIF('DADOS BRUTOS'!$A$3:$A$500,$C5,'DADOS BRUTOS'!DA$3:DA$500)))</f>
        <v/>
      </c>
      <c r="GB5" s="122">
        <f>IF(OR(GB$4="",$B5=""),0,SUMIF('DADOS BRUTOS'!$A$3:$A$500,$B5,'DADOS BRUTOS'!DB$3:DB$500)+IF($C5="",0,SUMIF('DADOS BRUTOS'!$A$3:$A$500,$C5,'DADOS BRUTOS'!DB$3:DB$500)))</f>
        <v/>
      </c>
      <c r="GC5" s="122">
        <f>IF(OR(GC$4="",$B5=""),0,SUMIF('DADOS BRUTOS'!$A$3:$A$500,$B5,'DADOS BRUTOS'!DC$3:DC$500)+IF($C5="",0,SUMIF('DADOS BRUTOS'!$A$3:$A$500,$C5,'DADOS BRUTOS'!DC$3:DC$500)))</f>
        <v/>
      </c>
      <c r="GD5" s="122">
        <f>IF(OR(GD$4="",$B5=""),0,SUMIF('DADOS BRUTOS'!$A$3:$A$500,$B5,'DADOS BRUTOS'!DD$3:DD$500)+IF($C5="",0,SUMIF('DADOS BRUTOS'!$A$3:$A$500,$C5,'DADOS BRUTOS'!DD$3:DD$500)))</f>
        <v/>
      </c>
      <c r="GE5" s="122">
        <f>IF(OR(GE$4="",$B5=""),0,SUMIF('DADOS BRUTOS'!$A$3:$A$500,$B5,'DADOS BRUTOS'!DE$3:DE$500)+IF($C5="",0,SUMIF('DADOS BRUTOS'!$A$3:$A$500,$C5,'DADOS BRUTOS'!DE$3:DE$500)))</f>
        <v/>
      </c>
      <c r="GF5" s="122">
        <f>IF(OR(GF$4="",$B5=""),0,SUMIF('DADOS BRUTOS'!$A$3:$A$500,$B5,'DADOS BRUTOS'!DF$3:DF$500)+IF($C5="",0,SUMIF('DADOS BRUTOS'!$A$3:$A$500,$C5,'DADOS BRUTOS'!DF$3:DF$500)))</f>
        <v/>
      </c>
      <c r="GG5" s="122">
        <f>IF(OR(GG$4="",$B5=""),0,SUMIF('DADOS BRUTOS'!$A$3:$A$500,$B5,'DADOS BRUTOS'!DG$3:DG$500)+IF($C5="",0,SUMIF('DADOS BRUTOS'!$A$3:$A$500,$C5,'DADOS BRUTOS'!DG$3:DG$500)))</f>
        <v/>
      </c>
      <c r="GH5" s="122">
        <f>IF(OR(GH$4="",$B5=""),0,SUMIF('DADOS BRUTOS'!$A$3:$A$500,$B5,'DADOS BRUTOS'!DH$3:DH$500)+IF($C5="",0,SUMIF('DADOS BRUTOS'!$A$3:$A$500,$C5,'DADOS BRUTOS'!DH$3:DH$500)))</f>
        <v/>
      </c>
      <c r="GI5" s="122">
        <f>IF(OR(GI$4="",$B5=""),0,SUMIF('DADOS BRUTOS'!$A$3:$A$500,$B5,'DADOS BRUTOS'!DI$3:DI$500)+IF($C5="",0,SUMIF('DADOS BRUTOS'!$A$3:$A$500,$C5,'DADOS BRUTOS'!DI$3:DI$500)))</f>
        <v/>
      </c>
      <c r="GJ5" s="122">
        <f>IF(OR(GJ$4="",$B5=""),0,SUMIF('DADOS BRUTOS'!$A$3:$A$500,$B5,'DADOS BRUTOS'!DJ$3:DJ$500)+IF($C5="",0,SUMIF('DADOS BRUTOS'!$A$3:$A$500,$C5,'DADOS BRUTOS'!DJ$3:DJ$500)))</f>
        <v/>
      </c>
      <c r="GK5" s="122">
        <f>IF(OR(GK$4="",$B5=""),0,SUMIF('DADOS BRUTOS'!$A$3:$A$500,$B5,'DADOS BRUTOS'!DK$3:DK$500)+IF($C5="",0,SUMIF('DADOS BRUTOS'!$A$3:$A$500,$C5,'DADOS BRUTOS'!DK$3:DK$500)))</f>
        <v/>
      </c>
      <c r="GL5" s="122">
        <f>IF(OR(GL$4="",$B5=""),0,SUMIF('DADOS BRUTOS'!$A$3:$A$500,$B5,'DADOS BRUTOS'!DL$3:DL$500)+IF($C5="",0,SUMIF('DADOS BRUTOS'!$A$3:$A$500,$C5,'DADOS BRUTOS'!DL$3:DL$500)))</f>
        <v/>
      </c>
      <c r="GM5" s="122">
        <f>IF(OR(GM$4="",$B5=""),0,SUMIF('DADOS BRUTOS'!$A$3:$A$500,$B5,'DADOS BRUTOS'!DM$3:DM$500)+IF($C5="",0,SUMIF('DADOS BRUTOS'!$A$3:$A$500,$C5,'DADOS BRUTOS'!DM$3:DM$500)))</f>
        <v/>
      </c>
      <c r="GN5" s="122">
        <f>IF(OR(GN$4="",$B5=""),0,SUMIF('DADOS BRUTOS'!$A$3:$A$500,$B5,'DADOS BRUTOS'!DN$3:DN$500)+IF($C5="",0,SUMIF('DADOS BRUTOS'!$A$3:$A$500,$C5,'DADOS BRUTOS'!DN$3:DN$500)))</f>
        <v/>
      </c>
      <c r="GO5" s="122">
        <f>IF(OR(GO$4="",$B5=""),0,SUMIF('DADOS BRUTOS'!$A$3:$A$500,$B5,'DADOS BRUTOS'!DO$3:DO$500)+IF($C5="",0,SUMIF('DADOS BRUTOS'!$A$3:$A$500,$C5,'DADOS BRUTOS'!DO$3:DO$500)))</f>
        <v/>
      </c>
      <c r="GP5" s="122">
        <f>IF(OR(GP$4="",$B5=""),0,SUMIF('DADOS BRUTOS'!$A$3:$A$500,$B5,'DADOS BRUTOS'!DP$3:DP$500)+IF($C5="",0,SUMIF('DADOS BRUTOS'!$A$3:$A$500,$C5,'DADOS BRUTOS'!DP$3:DP$500)))</f>
        <v/>
      </c>
      <c r="GQ5" s="122">
        <f>IF(OR(GQ$4="",$B5=""),0,SUMIF('DADOS BRUTOS'!$A$3:$A$500,$B5,'DADOS BRUTOS'!DQ$3:DQ$500)+IF($C5="",0,SUMIF('DADOS BRUTOS'!$A$3:$A$500,$C5,'DADOS BRUTOS'!DQ$3:DQ$500)))</f>
        <v/>
      </c>
      <c r="GR5" s="122">
        <f>IF(OR(GR$4="",$B5=""),0,SUMIF('DADOS BRUTOS'!$A$3:$A$500,$B5,'DADOS BRUTOS'!DR$3:DR$500)+IF($C5="",0,SUMIF('DADOS BRUTOS'!$A$3:$A$500,$C5,'DADOS BRUTOS'!DR$3:DR$500)))</f>
        <v/>
      </c>
      <c r="GS5" s="122">
        <f>IF(OR(GS$4="",$B5=""),0,SUMIF('DADOS BRUTOS'!$A$3:$A$500,$B5,'DADOS BRUTOS'!DS$3:DS$500)+IF($C5="",0,SUMIF('DADOS BRUTOS'!$A$3:$A$500,$C5,'DADOS BRUTOS'!DS$3:DS$500)))</f>
        <v/>
      </c>
      <c r="GT5" s="122">
        <f>IF(OR(GT$4="",$B5=""),0,SUMIF('DADOS BRUTOS'!$A$3:$A$500,$B5,'DADOS BRUTOS'!DT$3:DT$500)+IF($C5="",0,SUMIF('DADOS BRUTOS'!$A$3:$A$500,$C5,'DADOS BRUTOS'!DT$3:DT$500)))</f>
        <v/>
      </c>
      <c r="GU5" s="122">
        <f>IF(OR(GU$4="",$B5=""),0,SUMIF('DADOS BRUTOS'!$A$3:$A$500,$B5,'DADOS BRUTOS'!DU$3:DU$500)+IF($C5="",0,SUMIF('DADOS BRUTOS'!$A$3:$A$500,$C5,'DADOS BRUTOS'!DU$3:DU$500)))</f>
        <v/>
      </c>
      <c r="GV5" s="122">
        <f>IF(OR(GV$4="",$B5=""),0,SUMIF('DADOS BRUTOS'!$A$3:$A$500,$B5,'DADOS BRUTOS'!DV$3:DV$500)+IF($C5="",0,SUMIF('DADOS BRUTOS'!$A$3:$A$500,$C5,'DADOS BRUTOS'!DV$3:DV$500)))</f>
        <v/>
      </c>
      <c r="GW5" s="122">
        <f>IF(OR(GW$4="",$B5=""),0,SUMIF('DADOS BRUTOS'!$A$3:$A$500,$B5,'DADOS BRUTOS'!DW$3:DW$500)+IF($C5="",0,SUMIF('DADOS BRUTOS'!$A$3:$A$500,$C5,'DADOS BRUTOS'!DW$3:DW$500)))</f>
        <v/>
      </c>
      <c r="GX5" s="122">
        <f>IF(OR(GX$4="",$B5=""),0,SUMIF('DADOS BRUTOS'!$A$3:$A$500,$B5,'DADOS BRUTOS'!DX$3:DX$500)+IF($C5="",0,SUMIF('DADOS BRUTOS'!$A$3:$A$500,$C5,'DADOS BRUTOS'!DX$3:DX$500)))</f>
        <v/>
      </c>
      <c r="GY5" s="122">
        <f>IF(OR(GY$4="",$B5=""),0,SUMIF('DADOS BRUTOS'!$A$3:$A$500,$B5,'DADOS BRUTOS'!DY$3:DY$500)+IF($C5="",0,SUMIF('DADOS BRUTOS'!$A$3:$A$500,$C5,'DADOS BRUTOS'!DY$3:DY$500)))</f>
        <v/>
      </c>
      <c r="GZ5" s="122">
        <f>IF(OR(GZ$4="",$B5=""),0,SUMIF('DADOS BRUTOS'!$A$3:$A$500,$B5,'DADOS BRUTOS'!DZ$3:DZ$500)+IF($C5="",0,SUMIF('DADOS BRUTOS'!$A$3:$A$500,$C5,'DADOS BRUTOS'!DZ$3:DZ$500)))</f>
        <v/>
      </c>
      <c r="HA5" s="122">
        <f>IF(OR(HA$4="",$B5=""),0,SUMIF('DADOS BRUTOS'!$A$3:$A$500,$B5,'DADOS BRUTOS'!EA$3:EA$500)+IF($C5="",0,SUMIF('DADOS BRUTOS'!$A$3:$A$500,$C5,'DADOS BRUTOS'!EA$3:EA$500)))</f>
        <v/>
      </c>
      <c r="HB5" s="122">
        <f>IF(OR(HB$4="",$B5=""),0,SUMIF('DADOS BRUTOS'!$A$3:$A$500,$B5,'DADOS BRUTOS'!EB$3:EB$500)+IF($C5="",0,SUMIF('DADOS BRUTOS'!$A$3:$A$500,$C5,'DADOS BRUTOS'!EB$3:EB$500)))</f>
        <v/>
      </c>
      <c r="HC5" s="122">
        <f>IF(OR(HC$4="",$B5=""),0,SUMIF('DADOS BRUTOS'!$A$3:$A$500,$B5,'DADOS BRUTOS'!EC$3:EC$500)+IF($C5="",0,SUMIF('DADOS BRUTOS'!$A$3:$A$500,$C5,'DADOS BRUTOS'!EC$3:EC$500)))</f>
        <v/>
      </c>
      <c r="HD5" s="122">
        <f>IF(OR(HD$4="",$B5=""),0,SUMIF('DADOS BRUTOS'!$A$3:$A$500,$B5,'DADOS BRUTOS'!ED$3:ED$500)+IF($C5="",0,SUMIF('DADOS BRUTOS'!$A$3:$A$500,$C5,'DADOS BRUTOS'!ED$3:ED$500)))</f>
        <v/>
      </c>
      <c r="HE5" s="122">
        <f>IF(OR(HE$4="",$B5=""),0,SUMIF('DADOS BRUTOS'!$A$3:$A$500,$B5,'DADOS BRUTOS'!EE$3:EE$500)+IF($C5="",0,SUMIF('DADOS BRUTOS'!$A$3:$A$500,$C5,'DADOS BRUTOS'!EE$3:EE$500)))</f>
        <v/>
      </c>
      <c r="HF5" s="122">
        <f>IF(OR(HF$4="",$B5=""),0,SUMIF('DADOS BRUTOS'!$A$3:$A$500,$B5,'DADOS BRUTOS'!EF$3:EF$500)+IF($C5="",0,SUMIF('DADOS BRUTOS'!$A$3:$A$500,$C5,'DADOS BRUTOS'!EF$3:EF$500)))</f>
        <v/>
      </c>
      <c r="HG5" s="122">
        <f>IF(OR(HG$4="",$B5=""),0,SUMIF('DADOS BRUTOS'!$A$3:$A$500,$B5,'DADOS BRUTOS'!EG$3:EG$500)+IF($C5="",0,SUMIF('DADOS BRUTOS'!$A$3:$A$500,$C5,'DADOS BRUTOS'!EG$3:EG$500)))</f>
        <v/>
      </c>
      <c r="HH5" s="122">
        <f>IF(OR(HH$4="",$B5=""),0,SUMIF('DADOS BRUTOS'!$A$3:$A$500,$B5,'DADOS BRUTOS'!EH$3:EH$500)+IF($C5="",0,SUMIF('DADOS BRUTOS'!$A$3:$A$500,$C5,'DADOS BRUTOS'!EH$3:EH$500)))</f>
        <v/>
      </c>
      <c r="HI5" s="122">
        <f>IF(OR(HI$4="",$B5=""),0,SUMIF('DADOS BRUTOS'!$A$3:$A$500,$B5,'DADOS BRUTOS'!EI$3:EI$500)+IF($C5="",0,SUMIF('DADOS BRUTOS'!$A$3:$A$500,$C5,'DADOS BRUTOS'!EI$3:EI$500)))</f>
        <v/>
      </c>
      <c r="HJ5" s="122">
        <f>IF(OR(HJ$4="",$B5=""),0,SUMIF('DADOS BRUTOS'!$A$3:$A$500,$B5,'DADOS BRUTOS'!EJ$3:EJ$500)+IF($C5="",0,SUMIF('DADOS BRUTOS'!$A$3:$A$500,$C5,'DADOS BRUTOS'!EJ$3:EJ$500)))</f>
        <v/>
      </c>
      <c r="HK5" s="122">
        <f>IF(OR(HK$4="",$B5=""),0,SUMIF('DADOS BRUTOS'!$A$3:$A$500,$B5,'DADOS BRUTOS'!EK$3:EK$500)+IF($C5="",0,SUMIF('DADOS BRUTOS'!$A$3:$A$500,$C5,'DADOS BRUTOS'!EK$3:EK$500)))</f>
        <v/>
      </c>
      <c r="HL5" s="122">
        <f>IF(OR(HL$4="",$B5=""),0,SUMIF('DADOS BRUTOS'!$A$3:$A$500,$B5,'DADOS BRUTOS'!EL$3:EL$500)+IF($C5="",0,SUMIF('DADOS BRUTOS'!$A$3:$A$500,$C5,'DADOS BRUTOS'!EL$3:EL$500)))</f>
        <v/>
      </c>
      <c r="HM5" s="122">
        <f>IF(OR(HM$4="",$B5=""),0,SUMIF('DADOS BRUTOS'!$A$3:$A$500,$B5,'DADOS BRUTOS'!EM$3:EM$500)+IF($C5="",0,SUMIF('DADOS BRUTOS'!$A$3:$A$500,$C5,'DADOS BRUTOS'!EM$3:EM$500)))</f>
        <v/>
      </c>
      <c r="HN5" s="122">
        <f>IF(OR(HN$4="",$B5=""),0,SUMIF('DADOS BRUTOS'!$A$3:$A$500,$B5,'DADOS BRUTOS'!EN$3:EN$500)+IF($C5="",0,SUMIF('DADOS BRUTOS'!$A$3:$A$500,$C5,'DADOS BRUTOS'!EN$3:EN$500)))</f>
        <v/>
      </c>
      <c r="HO5" s="122">
        <f>IF(OR(HO$4="",$B5=""),0,SUMIF('DADOS BRUTOS'!$A$3:$A$500,$B5,'DADOS BRUTOS'!EO$3:EO$500)+IF($C5="",0,SUMIF('DADOS BRUTOS'!$A$3:$A$500,$C5,'DADOS BRUTOS'!EO$3:EO$500)))</f>
        <v/>
      </c>
      <c r="HP5" s="122">
        <f>IF(OR(HP$4="",$B5=""),0,SUMIF('DADOS BRUTOS'!$A$3:$A$500,$B5,'DADOS BRUTOS'!EP$3:EP$500)+IF($C5="",0,SUMIF('DADOS BRUTOS'!$A$3:$A$500,$C5,'DADOS BRUTOS'!EP$3:EP$500)))</f>
        <v/>
      </c>
      <c r="HQ5" s="122">
        <f>IF(OR(HQ$4="",$B5=""),0,SUMIF('DADOS BRUTOS'!$A$3:$A$500,$B5,'DADOS BRUTOS'!EQ$3:EQ$500)+IF($C5="",0,SUMIF('DADOS BRUTOS'!$A$3:$A$500,$C5,'DADOS BRUTOS'!EQ$3:EQ$500)))</f>
        <v/>
      </c>
      <c r="HR5" s="122">
        <f>IF(OR(HR$4="",$B5=""),0,SUMIF('DADOS BRUTOS'!$A$3:$A$500,$B5,'DADOS BRUTOS'!ER$3:ER$500)+IF($C5="",0,SUMIF('DADOS BRUTOS'!$A$3:$A$500,$C5,'DADOS BRUTOS'!ER$3:ER$500)))</f>
        <v/>
      </c>
      <c r="HS5" s="122">
        <f>IF(OR(HS$4="",$B5=""),0,SUMIF('DADOS BRUTOS'!$A$3:$A$500,$B5,'DADOS BRUTOS'!ES$3:ES$500)+IF($C5="",0,SUMIF('DADOS BRUTOS'!$A$3:$A$500,$C5,'DADOS BRUTOS'!ES$3:ES$500)))</f>
        <v/>
      </c>
      <c r="HT5" s="122">
        <f>IF(OR(HT$4="",$B5=""),0,SUMIF('DADOS BRUTOS'!$A$3:$A$500,$B5,'DADOS BRUTOS'!ET$3:ET$500)+IF($C5="",0,SUMIF('DADOS BRUTOS'!$A$3:$A$500,$C5,'DADOS BRUTOS'!ET$3:ET$500)))</f>
        <v/>
      </c>
      <c r="HU5" s="122">
        <f>IF(OR(HU$4="",$B5=""),0,SUMIF('DADOS BRUTOS'!$A$3:$A$500,$B5,'DADOS BRUTOS'!EU$3:EU$500)+IF($C5="",0,SUMIF('DADOS BRUTOS'!$A$3:$A$500,$C5,'DADOS BRUTOS'!EU$3:EU$500)))</f>
        <v/>
      </c>
      <c r="HV5" s="122">
        <f>IF(OR(HV$4="",$B5=""),0,SUMIF('DADOS BRUTOS'!$A$3:$A$500,$B5,'DADOS BRUTOS'!EV$3:EV$500)+IF($C5="",0,SUMIF('DADOS BRUTOS'!$A$3:$A$500,$C5,'DADOS BRUTOS'!EV$3:EV$500)))</f>
        <v/>
      </c>
      <c r="HW5" s="122">
        <f>IF(OR(HW$4="",$B5=""),0,SUMIF('DADOS BRUTOS'!$A$3:$A$500,$B5,'DADOS BRUTOS'!EW$3:EW$500)+IF($C5="",0,SUMIF('DADOS BRUTOS'!$A$3:$A$500,$C5,'DADOS BRUTOS'!EW$3:EW$500)))</f>
        <v/>
      </c>
      <c r="HX5" s="122">
        <f>IF(OR(HX$4="",$B5=""),0,SUMIF('DADOS BRUTOS'!$A$3:$A$500,$B5,'DADOS BRUTOS'!EX$3:EX$500)+IF($C5="",0,SUMIF('DADOS BRUTOS'!$A$3:$A$500,$C5,'DADOS BRUTOS'!EX$3:EX$500)))</f>
        <v/>
      </c>
      <c r="HY5" s="122">
        <f>IF(OR(HY$4="",$B5=""),0,SUMIF('DADOS BRUTOS'!$A$3:$A$500,$B5,'DADOS BRUTOS'!EY$3:EY$500)+IF($C5="",0,SUMIF('DADOS BRUTOS'!$A$3:$A$500,$C5,'DADOS BRUTOS'!EY$3:EY$500)))</f>
        <v/>
      </c>
      <c r="HZ5" s="122">
        <f>IF(OR(HZ$4="",$B5=""),0,SUMIF('DADOS BRUTOS'!$A$3:$A$500,$B5,'DADOS BRUTOS'!EZ$3:EZ$500)+IF($C5="",0,SUMIF('DADOS BRUTOS'!$A$3:$A$500,$C5,'DADOS BRUTOS'!EZ$3:EZ$500)))</f>
        <v/>
      </c>
      <c r="IA5" s="122">
        <f>IF(OR(IA$4="",$B5=""),0,SUMIF('DADOS BRUTOS'!$A$3:$A$500,$B5,'DADOS BRUTOS'!FA$3:FA$500)+IF($C5="",0,SUMIF('DADOS BRUTOS'!$A$3:$A$500,$C5,'DADOS BRUTOS'!FA$3:FA$500)))</f>
        <v/>
      </c>
      <c r="IB5" s="122">
        <f>IF(OR(IB$4="",$B5=""),0,SUMIF('DADOS BRUTOS'!$A$3:$A$500,$B5,'DADOS BRUTOS'!FB$3:FB$500)+IF($C5="",0,SUMIF('DADOS BRUTOS'!$A$3:$A$500,$C5,'DADOS BRUTOS'!FB$3:FB$500)))</f>
        <v/>
      </c>
      <c r="IC5" s="122">
        <f>IF(OR(IC$4="",$B5=""),0,SUMIF('DADOS BRUTOS'!$A$3:$A$500,$B5,'DADOS BRUTOS'!FC$3:FC$500)+IF($C5="",0,SUMIF('DADOS BRUTOS'!$A$3:$A$500,$C5,'DADOS BRUTOS'!FC$3:FC$500)))</f>
        <v/>
      </c>
      <c r="ID5" s="122">
        <f>IF(OR(ID$4="",$B5=""),0,SUMIF('DADOS BRUTOS'!$A$3:$A$500,$B5,'DADOS BRUTOS'!FD$3:FD$500)+IF($C5="",0,SUMIF('DADOS BRUTOS'!$A$3:$A$500,$C5,'DADOS BRUTOS'!FD$3:FD$500)))</f>
        <v/>
      </c>
      <c r="IE5" s="122">
        <f>IF(OR(IE$4="",$B5=""),0,SUMIF('DADOS BRUTOS'!$A$3:$A$500,$B5,'DADOS BRUTOS'!FE$3:FE$500)+IF($C5="",0,SUMIF('DADOS BRUTOS'!$A$3:$A$500,$C5,'DADOS BRUTOS'!FE$3:FE$500)))</f>
        <v/>
      </c>
      <c r="IF5" s="122">
        <f>IF(OR(IF$4="",$B5=""),0,SUMIF('DADOS BRUTOS'!$A$3:$A$500,$B5,'DADOS BRUTOS'!FF$3:FF$500)+IF($C5="",0,SUMIF('DADOS BRUTOS'!$A$3:$A$500,$C5,'DADOS BRUTOS'!FF$3:FF$500)))</f>
        <v/>
      </c>
      <c r="IG5" s="122">
        <f>IF(OR(IG$4="",$B5=""),0,SUMIF('DADOS BRUTOS'!$A$3:$A$500,$B5,'DADOS BRUTOS'!FG$3:FG$500)+IF($C5="",0,SUMIF('DADOS BRUTOS'!$A$3:$A$500,$C5,'DADOS BRUTOS'!FG$3:FG$500)))</f>
        <v/>
      </c>
      <c r="IH5" s="122">
        <f>IF(OR(IH$4="",$B5=""),0,SUMIF('DADOS BRUTOS'!$A$3:$A$500,$B5,'DADOS BRUTOS'!FH$3:FH$500)+IF($C5="",0,SUMIF('DADOS BRUTOS'!$A$3:$A$500,$C5,'DADOS BRUTOS'!FH$3:FH$500)))</f>
        <v/>
      </c>
      <c r="II5" s="122">
        <f>IF(OR(II$4="",$B5=""),0,SUMIF('DADOS BRUTOS'!$A$3:$A$500,$B5,'DADOS BRUTOS'!FI$3:FI$500)+IF($C5="",0,SUMIF('DADOS BRUTOS'!$A$3:$A$500,$C5,'DADOS BRUTOS'!FI$3:FI$500)))</f>
        <v/>
      </c>
      <c r="IJ5" s="122">
        <f>IF(OR(IJ$4="",$B5=""),0,SUMIF('DADOS BRUTOS'!$A$3:$A$500,$B5,'DADOS BRUTOS'!FJ$3:FJ$500)+IF($C5="",0,SUMIF('DADOS BRUTOS'!$A$3:$A$500,$C5,'DADOS BRUTOS'!FJ$3:FJ$500)))</f>
        <v/>
      </c>
      <c r="IK5" s="122">
        <f>IF(OR(IK$4="",$B5=""),0,SUMIF('DADOS BRUTOS'!$A$3:$A$500,$B5,'DADOS BRUTOS'!FK$3:FK$500)+IF($C5="",0,SUMIF('DADOS BRUTOS'!$A$3:$A$500,$C5,'DADOS BRUTOS'!FK$3:FK$500)))</f>
        <v/>
      </c>
      <c r="IL5" s="122">
        <f>IF(OR(IL$4="",$B5=""),0,SUMIF('DADOS BRUTOS'!$A$3:$A$500,$B5,'DADOS BRUTOS'!FL$3:FL$500)+IF($C5="",0,SUMIF('DADOS BRUTOS'!$A$3:$A$500,$C5,'DADOS BRUTOS'!FL$3:FL$500)))</f>
        <v/>
      </c>
      <c r="IM5" s="122">
        <f>IF(OR(IM$4="",$B5=""),0,SUMIF('DADOS BRUTOS'!$A$3:$A$500,$B5,'DADOS BRUTOS'!FM$3:FM$500)+IF($C5="",0,SUMIF('DADOS BRUTOS'!$A$3:$A$500,$C5,'DADOS BRUTOS'!FM$3:FM$500)))</f>
        <v/>
      </c>
      <c r="IN5" s="122">
        <f>IF(OR(IN$4="",$B5=""),0,SUMIF('DADOS BRUTOS'!$A$3:$A$500,$B5,'DADOS BRUTOS'!FN$3:FN$500)+IF($C5="",0,SUMIF('DADOS BRUTOS'!$A$3:$A$500,$C5,'DADOS BRUTOS'!FN$3:FN$500)))</f>
        <v/>
      </c>
      <c r="IO5" s="122">
        <f>IF(OR(IO$4="",$B5=""),0,SUMIF('DADOS BRUTOS'!$A$3:$A$500,$B5,'DADOS BRUTOS'!FO$3:FO$500)+IF($C5="",0,SUMIF('DADOS BRUTOS'!$A$3:$A$500,$C5,'DADOS BRUTOS'!FO$3:FO$500)))</f>
        <v/>
      </c>
      <c r="IP5" s="122">
        <f>IF(OR(IP$4="",$B5=""),0,SUMIF('DADOS BRUTOS'!$A$3:$A$500,$B5,'DADOS BRUTOS'!FP$3:FP$500)+IF($C5="",0,SUMIF('DADOS BRUTOS'!$A$3:$A$500,$C5,'DADOS BRUTOS'!FP$3:FP$500)))</f>
        <v/>
      </c>
      <c r="IQ5" s="122">
        <f>IF(OR(IQ$4="",$B5=""),0,SUMIF('DADOS BRUTOS'!$A$3:$A$500,$B5,'DADOS BRUTOS'!FQ$3:FQ$500)+IF($C5="",0,SUMIF('DADOS BRUTOS'!$A$3:$A$500,$C5,'DADOS BRUTOS'!FQ$3:FQ$500)))</f>
        <v/>
      </c>
      <c r="IR5" s="122">
        <f>IF(OR(IR$4="",$B5=""),0,SUMIF('DADOS BRUTOS'!$A$3:$A$500,$B5,'DADOS BRUTOS'!FR$3:FR$500)+IF($C5="",0,SUMIF('DADOS BRUTOS'!$A$3:$A$500,$C5,'DADOS BRUTOS'!FR$3:FR$500)))</f>
        <v/>
      </c>
      <c r="IS5" s="122">
        <f>IF(OR(IS$4="",$B5=""),0,SUMIF('DADOS BRUTOS'!$A$3:$A$500,$B5,'DADOS BRUTOS'!FS$3:FS$500)+IF($C5="",0,SUMIF('DADOS BRUTOS'!$A$3:$A$500,$C5,'DADOS BRUTOS'!FS$3:FS$500)))</f>
        <v/>
      </c>
      <c r="IT5" s="122">
        <f>IF(OR(IT$4="",$B5=""),0,SUMIF('DADOS BRUTOS'!$A$3:$A$500,$B5,'DADOS BRUTOS'!FT$3:FT$500)+IF($C5="",0,SUMIF('DADOS BRUTOS'!$A$3:$A$500,$C5,'DADOS BRUTOS'!FT$3:FT$500)))</f>
        <v/>
      </c>
      <c r="IU5" s="122">
        <f>IF(OR(IU$4="",$B5=""),0,SUMIF('DADOS BRUTOS'!$A$3:$A$500,$B5,'DADOS BRUTOS'!FU$3:FU$500)+IF($C5="",0,SUMIF('DADOS BRUTOS'!$A$3:$A$500,$C5,'DADOS BRUTOS'!FU$3:FU$500)))</f>
        <v/>
      </c>
      <c r="IV5" s="122">
        <f>IF(OR(IV$4="",$B5=""),0,SUMIF('DADOS BRUTOS'!$A$3:$A$500,$B5,'DADOS BRUTOS'!FV$3:FV$500)+IF($C5="",0,SUMIF('DADOS BRUTOS'!$A$3:$A$500,$C5,'DADOS BRUTOS'!FV$3:FV$500)))</f>
        <v/>
      </c>
      <c r="IW5" s="122">
        <f>IF(OR(IW$4="",$B5=""),0,SUMIF('DADOS BRUTOS'!$A$3:$A$500,$B5,'DADOS BRUTOS'!FW$3:FW$500)+IF($C5="",0,SUMIF('DADOS BRUTOS'!$A$3:$A$500,$C5,'DADOS BRUTOS'!FW$3:FW$500)))</f>
        <v/>
      </c>
      <c r="IX5" s="122">
        <f>IF(OR(IX$4="",$B5=""),0,SUMIF('DADOS BRUTOS'!$A$3:$A$500,$B5,'DADOS BRUTOS'!FX$3:FX$500)+IF($C5="",0,SUMIF('DADOS BRUTOS'!$A$3:$A$500,$C5,'DADOS BRUTOS'!FX$3:FX$500)))</f>
        <v/>
      </c>
      <c r="IY5" s="122">
        <f>IF(OR(IY$4="",$B5=""),0,SUMIF('DADOS BRUTOS'!$A$3:$A$500,$B5,'DADOS BRUTOS'!FY$3:FY$500)+IF($C5="",0,SUMIF('DADOS BRUTOS'!$A$3:$A$500,$C5,'DADOS BRUTOS'!FY$3:FY$500)))</f>
        <v/>
      </c>
      <c r="IZ5" s="122">
        <f>IF(OR(IZ$4="",$B5=""),0,SUMIF('DADOS BRUTOS'!$A$3:$A$500,$B5,'DADOS BRUTOS'!FZ$3:FZ$500)+IF($C5="",0,SUMIF('DADOS BRUTOS'!$A$3:$A$500,$C5,'DADOS BRUTOS'!FZ$3:FZ$500)))</f>
        <v/>
      </c>
      <c r="JA5" s="122">
        <f>IF(OR(JA$4="",$B5=""),0,SUMIF('DADOS BRUTOS'!$A$3:$A$500,$B5,'DADOS BRUTOS'!GA$3:GA$500)+IF($C5="",0,SUMIF('DADOS BRUTOS'!$A$3:$A$500,$C5,'DADOS BRUTOS'!GA$3:GA$500)))</f>
        <v/>
      </c>
      <c r="JB5" s="122">
        <f>IF(OR(JB$4="",$B5=""),0,SUMIF('DADOS BRUTOS'!$A$3:$A$500,$B5,'DADOS BRUTOS'!GB$3:GB$500)+IF($C5="",0,SUMIF('DADOS BRUTOS'!$A$3:$A$500,$C5,'DADOS BRUTOS'!GB$3:GB$500)))</f>
        <v/>
      </c>
      <c r="JC5" s="122">
        <f>IF(OR(JC$4="",$B5=""),0,SUMIF('DADOS BRUTOS'!$A$3:$A$500,$B5,'DADOS BRUTOS'!GC$3:GC$500)+IF($C5="",0,SUMIF('DADOS BRUTOS'!$A$3:$A$500,$C5,'DADOS BRUTOS'!GC$3:GC$500)))</f>
        <v/>
      </c>
      <c r="JD5" s="122">
        <f>IF(OR(JD$4="",$B5=""),0,SUMIF('DADOS BRUTOS'!$A$3:$A$500,$B5,'DADOS BRUTOS'!GD$3:GD$500)+IF($C5="",0,SUMIF('DADOS BRUTOS'!$A$3:$A$500,$C5,'DADOS BRUTOS'!GD$3:GD$500)))</f>
        <v/>
      </c>
      <c r="JE5" s="122">
        <f>IF(OR(JE$4="",$B5=""),0,SUMIF('DADOS BRUTOS'!$A$3:$A$500,$B5,'DADOS BRUTOS'!GE$3:GE$500)+IF($C5="",0,SUMIF('DADOS BRUTOS'!$A$3:$A$500,$C5,'DADOS BRUTOS'!GE$3:GE$500)))</f>
        <v/>
      </c>
      <c r="JF5" s="122">
        <f>IF(OR(JF$4="",$B5=""),0,SUMIF('DADOS BRUTOS'!$A$3:$A$500,$B5,'DADOS BRUTOS'!GF$3:GF$500)+IF($C5="",0,SUMIF('DADOS BRUTOS'!$A$3:$A$500,$C5,'DADOS BRUTOS'!GF$3:GF$500)))</f>
        <v/>
      </c>
      <c r="JG5" s="122">
        <f>IF(OR(JG$4="",$B5=""),0,SUMIF('DADOS BRUTOS'!$A$3:$A$500,$B5,'DADOS BRUTOS'!GG$3:GG$500)+IF($C5="",0,SUMIF('DADOS BRUTOS'!$A$3:$A$500,$C5,'DADOS BRUTOS'!GG$3:GG$500)))</f>
        <v/>
      </c>
      <c r="JH5" s="122">
        <f>IF(OR(JH$4="",$B5=""),0,SUMIF('DADOS BRUTOS'!$A$3:$A$500,$B5,'DADOS BRUTOS'!GH$3:GH$500)+IF($C5="",0,SUMIF('DADOS BRUTOS'!$A$3:$A$500,$C5,'DADOS BRUTOS'!GH$3:GH$500)))</f>
        <v/>
      </c>
      <c r="JI5" s="122">
        <f>IF(OR(JI$4="",$B5=""),0,SUMIF('DADOS BRUTOS'!$A$3:$A$500,$B5,'DADOS BRUTOS'!GI$3:GI$500)+IF($C5="",0,SUMIF('DADOS BRUTOS'!$A$3:$A$500,$C5,'DADOS BRUTOS'!GI$3:GI$500)))</f>
        <v/>
      </c>
      <c r="JJ5" s="122">
        <f>IF(OR(JJ$4="",$B5=""),0,SUMIF('DADOS BRUTOS'!$A$3:$A$500,$B5,'DADOS BRUTOS'!GJ$3:GJ$500)+IF($C5="",0,SUMIF('DADOS BRUTOS'!$A$3:$A$500,$C5,'DADOS BRUTOS'!GJ$3:GJ$500)))</f>
        <v/>
      </c>
      <c r="JK5" s="122">
        <f>IF(OR(JK$4="",$B5=""),0,SUMIF('DADOS BRUTOS'!$A$3:$A$500,$B5,'DADOS BRUTOS'!GK$3:GK$500)+IF($C5="",0,SUMIF('DADOS BRUTOS'!$A$3:$A$500,$C5,'DADOS BRUTOS'!GK$3:GK$500)))</f>
        <v/>
      </c>
      <c r="JL5" s="122">
        <f>IF(OR(JL$4="",$B5=""),0,SUMIF('DADOS BRUTOS'!$A$3:$A$500,$B5,'DADOS BRUTOS'!GL$3:GL$500)+IF($C5="",0,SUMIF('DADOS BRUTOS'!$A$3:$A$500,$C5,'DADOS BRUTOS'!GL$3:GL$500)))</f>
        <v/>
      </c>
      <c r="JM5" s="122">
        <f>IF(OR(JM$4="",$B5=""),0,SUMIF('DADOS BRUTOS'!$A$3:$A$500,$B5,'DADOS BRUTOS'!GM$3:GM$500)+IF($C5="",0,SUMIF('DADOS BRUTOS'!$A$3:$A$500,$C5,'DADOS BRUTOS'!GM$3:GM$500)))</f>
        <v/>
      </c>
      <c r="JN5" s="122">
        <f>IF(OR(JN$4="",$B5=""),0,SUMIF('DADOS BRUTOS'!$A$3:$A$500,$B5,'DADOS BRUTOS'!GN$3:GN$500)+IF($C5="",0,SUMIF('DADOS BRUTOS'!$A$3:$A$500,$C5,'DADOS BRUTOS'!GN$3:GN$500)))</f>
        <v/>
      </c>
      <c r="JO5" s="122">
        <f>IF(OR(JO$4="",$B5=""),0,SUMIF('DADOS BRUTOS'!$A$3:$A$500,$B5,'DADOS BRUTOS'!GO$3:GO$500)+IF($C5="",0,SUMIF('DADOS BRUTOS'!$A$3:$A$500,$C5,'DADOS BRUTOS'!GO$3:GO$500)))</f>
        <v/>
      </c>
      <c r="JP5" s="122">
        <f>IF(OR(JP$4="",$B5=""),0,SUMIF('DADOS BRUTOS'!$A$3:$A$500,$B5,'DADOS BRUTOS'!GP$3:GP$500)+IF($C5="",0,SUMIF('DADOS BRUTOS'!$A$3:$A$500,$C5,'DADOS BRUTOS'!GP$3:GP$500)))</f>
        <v/>
      </c>
      <c r="JQ5" s="122">
        <f>IF(OR(JQ$4="",$B5=""),0,SUMIF('DADOS BRUTOS'!$A$3:$A$500,$B5,'DADOS BRUTOS'!GQ$3:GQ$500)+IF($C5="",0,SUMIF('DADOS BRUTOS'!$A$3:$A$500,$C5,'DADOS BRUTOS'!GQ$3:GQ$500)))</f>
        <v/>
      </c>
      <c r="JR5" s="122">
        <f>IF(OR(JR$4="",$B5=""),0,SUMIF('DADOS BRUTOS'!$A$3:$A$500,$B5,'DADOS BRUTOS'!GR$3:GR$500)+IF($C5="",0,SUMIF('DADOS BRUTOS'!$A$3:$A$500,$C5,'DADOS BRUTOS'!GR$3:GR$500)))</f>
        <v/>
      </c>
      <c r="JS5" s="122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2">
        <f>IF(OR(CB$4="",$B6=""),0,SUMIF('DADOS BRUTOS'!$A$3:$A$500,$B6,'DADOS BRUTOS'!B$3:B$500)+IF($C6="",0,SUMIF('DADOS BRUTOS'!$A$3:$A$500,$C6,'DADOS BRUTOS'!B$3:B$500)))</f>
        <v/>
      </c>
      <c r="CC6" s="122">
        <f>IF(OR(CC$4="",$B6=""),0,SUMIF('DADOS BRUTOS'!$A$3:$A$500,$B6,'DADOS BRUTOS'!C$3:C$500)+IF($C6="",0,SUMIF('DADOS BRUTOS'!$A$3:$A$500,$C6,'DADOS BRUTOS'!C$3:C$500)))</f>
        <v/>
      </c>
      <c r="CD6" s="122">
        <f>IF(OR(CD$4="",$B6=""),0,SUMIF('DADOS BRUTOS'!$A$3:$A$500,$B6,'DADOS BRUTOS'!D$3:D$500)+IF($C6="",0,SUMIF('DADOS BRUTOS'!$A$3:$A$500,$C6,'DADOS BRUTOS'!D$3:D$500)))</f>
        <v/>
      </c>
      <c r="CE6" s="122">
        <f>IF(OR(CE$4="",$B6=""),0,SUMIF('DADOS BRUTOS'!$A$3:$A$500,$B6,'DADOS BRUTOS'!E$3:E$500)+IF($C6="",0,SUMIF('DADOS BRUTOS'!$A$3:$A$500,$C6,'DADOS BRUTOS'!E$3:E$500)))</f>
        <v/>
      </c>
      <c r="CF6" s="122">
        <f>IF(OR(CF$4="",$B6=""),0,SUMIF('DADOS BRUTOS'!$A$3:$A$500,$B6,'DADOS BRUTOS'!F$3:F$500)+IF($C6="",0,SUMIF('DADOS BRUTOS'!$A$3:$A$500,$C6,'DADOS BRUTOS'!F$3:F$500)))</f>
        <v/>
      </c>
      <c r="CG6" s="122">
        <f>IF(OR(CG$4="",$B6=""),0,SUMIF('DADOS BRUTOS'!$A$3:$A$500,$B6,'DADOS BRUTOS'!G$3:G$500)+IF($C6="",0,SUMIF('DADOS BRUTOS'!$A$3:$A$500,$C6,'DADOS BRUTOS'!G$3:G$500)))</f>
        <v/>
      </c>
      <c r="CH6" s="122">
        <f>IF(OR(CH$4="",$B6=""),0,SUMIF('DADOS BRUTOS'!$A$3:$A$500,$B6,'DADOS BRUTOS'!H$3:H$500)+IF($C6="",0,SUMIF('DADOS BRUTOS'!$A$3:$A$500,$C6,'DADOS BRUTOS'!H$3:H$500)))</f>
        <v/>
      </c>
      <c r="CI6" s="122">
        <f>IF(OR(CI$4="",$B6=""),0,SUMIF('DADOS BRUTOS'!$A$3:$A$500,$B6,'DADOS BRUTOS'!I$3:I$500)+IF($C6="",0,SUMIF('DADOS BRUTOS'!$A$3:$A$500,$C6,'DADOS BRUTOS'!I$3:I$500)))</f>
        <v/>
      </c>
      <c r="CJ6" s="122">
        <f>IF(OR(CJ$4="",$B6=""),0,SUMIF('DADOS BRUTOS'!$A$3:$A$500,$B6,'DADOS BRUTOS'!J$3:J$500)+IF($C6="",0,SUMIF('DADOS BRUTOS'!$A$3:$A$500,$C6,'DADOS BRUTOS'!J$3:J$500)))</f>
        <v/>
      </c>
      <c r="CK6" s="122">
        <f>IF(OR(CK$4="",$B6=""),0,SUMIF('DADOS BRUTOS'!$A$3:$A$500,$B6,'DADOS BRUTOS'!K$3:K$500)+IF($C6="",0,SUMIF('DADOS BRUTOS'!$A$3:$A$500,$C6,'DADOS BRUTOS'!K$3:K$500)))</f>
        <v/>
      </c>
      <c r="CL6" s="122">
        <f>IF(OR(CL$4="",$B6=""),0,SUMIF('DADOS BRUTOS'!$A$3:$A$500,$B6,'DADOS BRUTOS'!L$3:L$500)+IF($C6="",0,SUMIF('DADOS BRUTOS'!$A$3:$A$500,$C6,'DADOS BRUTOS'!L$3:L$500)))</f>
        <v/>
      </c>
      <c r="CM6" s="122">
        <f>IF(OR(CM$4="",$B6=""),0,SUMIF('DADOS BRUTOS'!$A$3:$A$500,$B6,'DADOS BRUTOS'!M$3:M$500)+IF($C6="",0,SUMIF('DADOS BRUTOS'!$A$3:$A$500,$C6,'DADOS BRUTOS'!M$3:M$500)))</f>
        <v/>
      </c>
      <c r="CN6" s="122">
        <f>IF(OR(CN$4="",$B6=""),0,SUMIF('DADOS BRUTOS'!$A$3:$A$500,$B6,'DADOS BRUTOS'!N$3:N$500)+IF($C6="",0,SUMIF('DADOS BRUTOS'!$A$3:$A$500,$C6,'DADOS BRUTOS'!N$3:N$500)))</f>
        <v/>
      </c>
      <c r="CO6" s="122">
        <f>IF(OR(CO$4="",$B6=""),0,SUMIF('DADOS BRUTOS'!$A$3:$A$500,$B6,'DADOS BRUTOS'!O$3:O$500)+IF($C6="",0,SUMIF('DADOS BRUTOS'!$A$3:$A$500,$C6,'DADOS BRUTOS'!O$3:O$500)))</f>
        <v/>
      </c>
      <c r="CP6" s="122">
        <f>IF(OR(CP$4="",$B6=""),0,SUMIF('DADOS BRUTOS'!$A$3:$A$500,$B6,'DADOS BRUTOS'!P$3:P$500)+IF($C6="",0,SUMIF('DADOS BRUTOS'!$A$3:$A$500,$C6,'DADOS BRUTOS'!P$3:P$500)))</f>
        <v/>
      </c>
      <c r="CQ6" s="122">
        <f>IF(OR(CQ$4="",$B6=""),0,SUMIF('DADOS BRUTOS'!$A$3:$A$500,$B6,'DADOS BRUTOS'!Q$3:Q$500)+IF($C6="",0,SUMIF('DADOS BRUTOS'!$A$3:$A$500,$C6,'DADOS BRUTOS'!Q$3:Q$500)))</f>
        <v/>
      </c>
      <c r="CR6" s="122">
        <f>IF(OR(CR$4="",$B6=""),0,SUMIF('DADOS BRUTOS'!$A$3:$A$500,$B6,'DADOS BRUTOS'!R$3:R$500)+IF($C6="",0,SUMIF('DADOS BRUTOS'!$A$3:$A$500,$C6,'DADOS BRUTOS'!R$3:R$500)))</f>
        <v/>
      </c>
      <c r="CS6" s="122">
        <f>IF(OR(CS$4="",$B6=""),0,SUMIF('DADOS BRUTOS'!$A$3:$A$500,$B6,'DADOS BRUTOS'!S$3:S$500)+IF($C6="",0,SUMIF('DADOS BRUTOS'!$A$3:$A$500,$C6,'DADOS BRUTOS'!S$3:S$500)))</f>
        <v/>
      </c>
      <c r="CT6" s="122">
        <f>IF(OR(CT$4="",$B6=""),0,SUMIF('DADOS BRUTOS'!$A$3:$A$500,$B6,'DADOS BRUTOS'!T$3:T$500)+IF($C6="",0,SUMIF('DADOS BRUTOS'!$A$3:$A$500,$C6,'DADOS BRUTOS'!T$3:T$500)))</f>
        <v/>
      </c>
      <c r="CU6" s="122">
        <f>IF(OR(CU$4="",$B6=""),0,SUMIF('DADOS BRUTOS'!$A$3:$A$500,$B6,'DADOS BRUTOS'!U$3:U$500)+IF($C6="",0,SUMIF('DADOS BRUTOS'!$A$3:$A$500,$C6,'DADOS BRUTOS'!U$3:U$500)))</f>
        <v/>
      </c>
      <c r="CV6" s="122">
        <f>IF(OR(CV$4="",$B6=""),0,SUMIF('DADOS BRUTOS'!$A$3:$A$500,$B6,'DADOS BRUTOS'!V$3:V$500)+IF($C6="",0,SUMIF('DADOS BRUTOS'!$A$3:$A$500,$C6,'DADOS BRUTOS'!V$3:V$500)))</f>
        <v/>
      </c>
      <c r="CW6" s="122">
        <f>IF(OR(CW$4="",$B6=""),0,SUMIF('DADOS BRUTOS'!$A$3:$A$500,$B6,'DADOS BRUTOS'!W$3:W$500)+IF($C6="",0,SUMIF('DADOS BRUTOS'!$A$3:$A$500,$C6,'DADOS BRUTOS'!W$3:W$500)))</f>
        <v/>
      </c>
      <c r="CX6" s="122">
        <f>IF(OR(CX$4="",$B6=""),0,SUMIF('DADOS BRUTOS'!$A$3:$A$500,$B6,'DADOS BRUTOS'!X$3:X$500)+IF($C6="",0,SUMIF('DADOS BRUTOS'!$A$3:$A$500,$C6,'DADOS BRUTOS'!X$3:X$500)))</f>
        <v/>
      </c>
      <c r="CY6" s="122">
        <f>IF(OR(CY$4="",$B6=""),0,SUMIF('DADOS BRUTOS'!$A$3:$A$500,$B6,'DADOS BRUTOS'!Y$3:Y$500)+IF($C6="",0,SUMIF('DADOS BRUTOS'!$A$3:$A$500,$C6,'DADOS BRUTOS'!Y$3:Y$500)))</f>
        <v/>
      </c>
      <c r="CZ6" s="122">
        <f>IF(OR(CZ$4="",$B6=""),0,SUMIF('DADOS BRUTOS'!$A$3:$A$500,$B6,'DADOS BRUTOS'!Z$3:Z$500)+IF($C6="",0,SUMIF('DADOS BRUTOS'!$A$3:$A$500,$C6,'DADOS BRUTOS'!Z$3:Z$500)))</f>
        <v/>
      </c>
      <c r="DA6" s="122">
        <f>IF(OR(DA$4="",$B6=""),0,SUMIF('DADOS BRUTOS'!$A$3:$A$500,$B6,'DADOS BRUTOS'!AA$3:AA$500)+IF($C6="",0,SUMIF('DADOS BRUTOS'!$A$3:$A$500,$C6,'DADOS BRUTOS'!AA$3:AA$500)))</f>
        <v/>
      </c>
      <c r="DB6" s="122">
        <f>IF(OR(DB$4="",$B6=""),0,SUMIF('DADOS BRUTOS'!$A$3:$A$500,$B6,'DADOS BRUTOS'!AB$3:AB$500)+IF($C6="",0,SUMIF('DADOS BRUTOS'!$A$3:$A$500,$C6,'DADOS BRUTOS'!AB$3:AB$500)))</f>
        <v/>
      </c>
      <c r="DC6" s="122">
        <f>IF(OR(DC$4="",$B6=""),0,SUMIF('DADOS BRUTOS'!$A$3:$A$500,$B6,'DADOS BRUTOS'!AC$3:AC$500)+IF($C6="",0,SUMIF('DADOS BRUTOS'!$A$3:$A$500,$C6,'DADOS BRUTOS'!AC$3:AC$500)))</f>
        <v/>
      </c>
      <c r="DD6" s="122">
        <f>IF(OR(DD$4="",$B6=""),0,SUMIF('DADOS BRUTOS'!$A$3:$A$500,$B6,'DADOS BRUTOS'!AD$3:AD$500)+IF($C6="",0,SUMIF('DADOS BRUTOS'!$A$3:$A$500,$C6,'DADOS BRUTOS'!AD$3:AD$500)))</f>
        <v/>
      </c>
      <c r="DE6" s="122">
        <f>IF(OR(DE$4="",$B6=""),0,SUMIF('DADOS BRUTOS'!$A$3:$A$500,$B6,'DADOS BRUTOS'!AE$3:AE$500)+IF($C6="",0,SUMIF('DADOS BRUTOS'!$A$3:$A$500,$C6,'DADOS BRUTOS'!AE$3:AE$500)))</f>
        <v/>
      </c>
      <c r="DF6" s="122">
        <f>IF(OR(DF$4="",$B6=""),0,SUMIF('DADOS BRUTOS'!$A$3:$A$500,$B6,'DADOS BRUTOS'!AF$3:AF$500)+IF($C6="",0,SUMIF('DADOS BRUTOS'!$A$3:$A$500,$C6,'DADOS BRUTOS'!AF$3:AF$500)))</f>
        <v/>
      </c>
      <c r="DG6" s="122">
        <f>IF(OR(DG$4="",$B6=""),0,SUMIF('DADOS BRUTOS'!$A$3:$A$500,$B6,'DADOS BRUTOS'!AG$3:AG$500)+IF($C6="",0,SUMIF('DADOS BRUTOS'!$A$3:$A$500,$C6,'DADOS BRUTOS'!AG$3:AG$500)))</f>
        <v/>
      </c>
      <c r="DH6" s="122">
        <f>IF(OR(DH$4="",$B6=""),0,SUMIF('DADOS BRUTOS'!$A$3:$A$500,$B6,'DADOS BRUTOS'!AH$3:AH$500)+IF($C6="",0,SUMIF('DADOS BRUTOS'!$A$3:$A$500,$C6,'DADOS BRUTOS'!AH$3:AH$500)))</f>
        <v/>
      </c>
      <c r="DI6" s="122">
        <f>IF(OR(DI$4="",$B6=""),0,SUMIF('DADOS BRUTOS'!$A$3:$A$500,$B6,'DADOS BRUTOS'!AI$3:AI$500)+IF($C6="",0,SUMIF('DADOS BRUTOS'!$A$3:$A$500,$C6,'DADOS BRUTOS'!AI$3:AI$500)))</f>
        <v/>
      </c>
      <c r="DJ6" s="122">
        <f>IF(OR(DJ$4="",$B6=""),0,SUMIF('DADOS BRUTOS'!$A$3:$A$500,$B6,'DADOS BRUTOS'!AJ$3:AJ$500)+IF($C6="",0,SUMIF('DADOS BRUTOS'!$A$3:$A$500,$C6,'DADOS BRUTOS'!AJ$3:AJ$500)))</f>
        <v/>
      </c>
      <c r="DK6" s="122">
        <f>IF(OR(DK$4="",$B6=""),0,SUMIF('DADOS BRUTOS'!$A$3:$A$500,$B6,'DADOS BRUTOS'!AK$3:AK$500)+IF($C6="",0,SUMIF('DADOS BRUTOS'!$A$3:$A$500,$C6,'DADOS BRUTOS'!AK$3:AK$500)))</f>
        <v/>
      </c>
      <c r="DL6" s="122">
        <f>IF(OR(DL$4="",$B6=""),0,SUMIF('DADOS BRUTOS'!$A$3:$A$500,$B6,'DADOS BRUTOS'!AL$3:AL$500)+IF($C6="",0,SUMIF('DADOS BRUTOS'!$A$3:$A$500,$C6,'DADOS BRUTOS'!AL$3:AL$500)))</f>
        <v/>
      </c>
      <c r="DM6" s="122">
        <f>IF(OR(DM$4="",$B6=""),0,SUMIF('DADOS BRUTOS'!$A$3:$A$500,$B6,'DADOS BRUTOS'!AM$3:AM$500)+IF($C6="",0,SUMIF('DADOS BRUTOS'!$A$3:$A$500,$C6,'DADOS BRUTOS'!AM$3:AM$500)))</f>
        <v/>
      </c>
      <c r="DN6" s="122">
        <f>IF(OR(DN$4="",$B6=""),0,SUMIF('DADOS BRUTOS'!$A$3:$A$500,$B6,'DADOS BRUTOS'!AN$3:AN$500)+IF($C6="",0,SUMIF('DADOS BRUTOS'!$A$3:$A$500,$C6,'DADOS BRUTOS'!AN$3:AN$500)))</f>
        <v/>
      </c>
      <c r="DO6" s="122">
        <f>IF(OR(DO$4="",$B6=""),0,SUMIF('DADOS BRUTOS'!$A$3:$A$500,$B6,'DADOS BRUTOS'!AO$3:AO$500)+IF($C6="",0,SUMIF('DADOS BRUTOS'!$A$3:$A$500,$C6,'DADOS BRUTOS'!AO$3:AO$500)))</f>
        <v/>
      </c>
      <c r="DP6" s="122">
        <f>IF(OR(DP$4="",$B6=""),0,SUMIF('DADOS BRUTOS'!$A$3:$A$500,$B6,'DADOS BRUTOS'!AP$3:AP$500)+IF($C6="",0,SUMIF('DADOS BRUTOS'!$A$3:$A$500,$C6,'DADOS BRUTOS'!AP$3:AP$500)))</f>
        <v/>
      </c>
      <c r="DQ6" s="122">
        <f>IF(OR(DQ$4="",$B6=""),0,SUMIF('DADOS BRUTOS'!$A$3:$A$500,$B6,'DADOS BRUTOS'!AQ$3:AQ$500)+IF($C6="",0,SUMIF('DADOS BRUTOS'!$A$3:$A$500,$C6,'DADOS BRUTOS'!AQ$3:AQ$500)))</f>
        <v/>
      </c>
      <c r="DR6" s="122">
        <f>IF(OR(DR$4="",$B6=""),0,SUMIF('DADOS BRUTOS'!$A$3:$A$500,$B6,'DADOS BRUTOS'!AR$3:AR$500)+IF($C6="",0,SUMIF('DADOS BRUTOS'!$A$3:$A$500,$C6,'DADOS BRUTOS'!AR$3:AR$500)))</f>
        <v/>
      </c>
      <c r="DS6" s="122">
        <f>IF(OR(DS$4="",$B6=""),0,SUMIF('DADOS BRUTOS'!$A$3:$A$500,$B6,'DADOS BRUTOS'!AS$3:AS$500)+IF($C6="",0,SUMIF('DADOS BRUTOS'!$A$3:$A$500,$C6,'DADOS BRUTOS'!AS$3:AS$500)))</f>
        <v/>
      </c>
      <c r="DT6" s="122">
        <f>IF(OR(DT$4="",$B6=""),0,SUMIF('DADOS BRUTOS'!$A$3:$A$500,$B6,'DADOS BRUTOS'!AT$3:AT$500)+IF($C6="",0,SUMIF('DADOS BRUTOS'!$A$3:$A$500,$C6,'DADOS BRUTOS'!AT$3:AT$500)))</f>
        <v/>
      </c>
      <c r="DU6" s="122">
        <f>IF(OR(DU$4="",$B6=""),0,SUMIF('DADOS BRUTOS'!$A$3:$A$500,$B6,'DADOS BRUTOS'!AU$3:AU$500)+IF($C6="",0,SUMIF('DADOS BRUTOS'!$A$3:$A$500,$C6,'DADOS BRUTOS'!AU$3:AU$500)))</f>
        <v/>
      </c>
      <c r="DV6" s="122">
        <f>IF(OR(DV$4="",$B6=""),0,SUMIF('DADOS BRUTOS'!$A$3:$A$500,$B6,'DADOS BRUTOS'!AV$3:AV$500)+IF($C6="",0,SUMIF('DADOS BRUTOS'!$A$3:$A$500,$C6,'DADOS BRUTOS'!AV$3:AV$500)))</f>
        <v/>
      </c>
      <c r="DW6" s="122">
        <f>IF(OR(DW$4="",$B6=""),0,SUMIF('DADOS BRUTOS'!$A$3:$A$500,$B6,'DADOS BRUTOS'!AW$3:AW$500)+IF($C6="",0,SUMIF('DADOS BRUTOS'!$A$3:$A$500,$C6,'DADOS BRUTOS'!AW$3:AW$500)))</f>
        <v/>
      </c>
      <c r="DX6" s="122">
        <f>IF(OR(DX$4="",$B6=""),0,SUMIF('DADOS BRUTOS'!$A$3:$A$500,$B6,'DADOS BRUTOS'!AX$3:AX$500)+IF($C6="",0,SUMIF('DADOS BRUTOS'!$A$3:$A$500,$C6,'DADOS BRUTOS'!AX$3:AX$500)))</f>
        <v/>
      </c>
      <c r="DY6" s="122">
        <f>IF(OR(DY$4="",$B6=""),0,SUMIF('DADOS BRUTOS'!$A$3:$A$500,$B6,'DADOS BRUTOS'!AY$3:AY$500)+IF($C6="",0,SUMIF('DADOS BRUTOS'!$A$3:$A$500,$C6,'DADOS BRUTOS'!AY$3:AY$500)))</f>
        <v/>
      </c>
      <c r="DZ6" s="122">
        <f>IF(OR(DZ$4="",$B6=""),0,SUMIF('DADOS BRUTOS'!$A$3:$A$500,$B6,'DADOS BRUTOS'!AZ$3:AZ$500)+IF($C6="",0,SUMIF('DADOS BRUTOS'!$A$3:$A$500,$C6,'DADOS BRUTOS'!AZ$3:AZ$500)))</f>
        <v/>
      </c>
      <c r="EA6" s="122">
        <f>IF(OR(EA$4="",$B6=""),0,SUMIF('DADOS BRUTOS'!$A$3:$A$500,$B6,'DADOS BRUTOS'!BA$3:BA$500)+IF($C6="",0,SUMIF('DADOS BRUTOS'!$A$3:$A$500,$C6,'DADOS BRUTOS'!BA$3:BA$500)))</f>
        <v/>
      </c>
      <c r="EB6" s="122">
        <f>IF(OR(EB$4="",$B6=""),0,SUMIF('DADOS BRUTOS'!$A$3:$A$500,$B6,'DADOS BRUTOS'!BB$3:BB$500)+IF($C6="",0,SUMIF('DADOS BRUTOS'!$A$3:$A$500,$C6,'DADOS BRUTOS'!BB$3:BB$500)))</f>
        <v/>
      </c>
      <c r="EC6" s="122">
        <f>IF(OR(EC$4="",$B6=""),0,SUMIF('DADOS BRUTOS'!$A$3:$A$500,$B6,'DADOS BRUTOS'!BC$3:BC$500)+IF($C6="",0,SUMIF('DADOS BRUTOS'!$A$3:$A$500,$C6,'DADOS BRUTOS'!BC$3:BC$500)))</f>
        <v/>
      </c>
      <c r="ED6" s="122">
        <f>IF(OR(ED$4="",$B6=""),0,SUMIF('DADOS BRUTOS'!$A$3:$A$500,$B6,'DADOS BRUTOS'!BD$3:BD$500)+IF($C6="",0,SUMIF('DADOS BRUTOS'!$A$3:$A$500,$C6,'DADOS BRUTOS'!BD$3:BD$500)))</f>
        <v/>
      </c>
      <c r="EE6" s="122">
        <f>IF(OR(EE$4="",$B6=""),0,SUMIF('DADOS BRUTOS'!$A$3:$A$500,$B6,'DADOS BRUTOS'!BE$3:BE$500)+IF($C6="",0,SUMIF('DADOS BRUTOS'!$A$3:$A$500,$C6,'DADOS BRUTOS'!BE$3:BE$500)))</f>
        <v/>
      </c>
      <c r="EF6" s="122">
        <f>IF(OR(EF$4="",$B6=""),0,SUMIF('DADOS BRUTOS'!$A$3:$A$500,$B6,'DADOS BRUTOS'!BF$3:BF$500)+IF($C6="",0,SUMIF('DADOS BRUTOS'!$A$3:$A$500,$C6,'DADOS BRUTOS'!BF$3:BF$500)))</f>
        <v/>
      </c>
      <c r="EG6" s="122">
        <f>IF(OR(EG$4="",$B6=""),0,SUMIF('DADOS BRUTOS'!$A$3:$A$500,$B6,'DADOS BRUTOS'!BG$3:BG$500)+IF($C6="",0,SUMIF('DADOS BRUTOS'!$A$3:$A$500,$C6,'DADOS BRUTOS'!BG$3:BG$500)))</f>
        <v/>
      </c>
      <c r="EH6" s="122">
        <f>IF(OR(EH$4="",$B6=""),0,SUMIF('DADOS BRUTOS'!$A$3:$A$500,$B6,'DADOS BRUTOS'!BH$3:BH$500)+IF($C6="",0,SUMIF('DADOS BRUTOS'!$A$3:$A$500,$C6,'DADOS BRUTOS'!BH$3:BH$500)))</f>
        <v/>
      </c>
      <c r="EI6" s="122">
        <f>IF(OR(EI$4="",$B6=""),0,SUMIF('DADOS BRUTOS'!$A$3:$A$500,$B6,'DADOS BRUTOS'!BI$3:BI$500)+IF($C6="",0,SUMIF('DADOS BRUTOS'!$A$3:$A$500,$C6,'DADOS BRUTOS'!BI$3:BI$500)))</f>
        <v/>
      </c>
      <c r="EJ6" s="122">
        <f>IF(OR(EJ$4="",$B6=""),0,SUMIF('DADOS BRUTOS'!$A$3:$A$500,$B6,'DADOS BRUTOS'!BJ$3:BJ$500)+IF($C6="",0,SUMIF('DADOS BRUTOS'!$A$3:$A$500,$C6,'DADOS BRUTOS'!BJ$3:BJ$500)))</f>
        <v/>
      </c>
      <c r="EK6" s="122">
        <f>IF(OR(EK$4="",$B6=""),0,SUMIF('DADOS BRUTOS'!$A$3:$A$500,$B6,'DADOS BRUTOS'!BK$3:BK$500)+IF($C6="",0,SUMIF('DADOS BRUTOS'!$A$3:$A$500,$C6,'DADOS BRUTOS'!BK$3:BK$500)))</f>
        <v/>
      </c>
      <c r="EL6" s="122">
        <f>IF(OR(EL$4="",$B6=""),0,SUMIF('DADOS BRUTOS'!$A$3:$A$500,$B6,'DADOS BRUTOS'!BL$3:BL$500)+IF($C6="",0,SUMIF('DADOS BRUTOS'!$A$3:$A$500,$C6,'DADOS BRUTOS'!BL$3:BL$500)))</f>
        <v/>
      </c>
      <c r="EM6" s="122">
        <f>IF(OR(EM$4="",$B6=""),0,SUMIF('DADOS BRUTOS'!$A$3:$A$500,$B6,'DADOS BRUTOS'!BM$3:BM$500)+IF($C6="",0,SUMIF('DADOS BRUTOS'!$A$3:$A$500,$C6,'DADOS BRUTOS'!BM$3:BM$500)))</f>
        <v/>
      </c>
      <c r="EN6" s="122">
        <f>IF(OR(EN$4="",$B6=""),0,SUMIF('DADOS BRUTOS'!$A$3:$A$500,$B6,'DADOS BRUTOS'!BN$3:BN$500)+IF($C6="",0,SUMIF('DADOS BRUTOS'!$A$3:$A$500,$C6,'DADOS BRUTOS'!BN$3:BN$500)))</f>
        <v/>
      </c>
      <c r="EO6" s="122">
        <f>IF(OR(EO$4="",$B6=""),0,SUMIF('DADOS BRUTOS'!$A$3:$A$500,$B6,'DADOS BRUTOS'!BO$3:BO$500)+IF($C6="",0,SUMIF('DADOS BRUTOS'!$A$3:$A$500,$C6,'DADOS BRUTOS'!BO$3:BO$500)))</f>
        <v/>
      </c>
      <c r="EP6" s="122">
        <f>IF(OR(EP$4="",$B6=""),0,SUMIF('DADOS BRUTOS'!$A$3:$A$500,$B6,'DADOS BRUTOS'!BP$3:BP$500)+IF($C6="",0,SUMIF('DADOS BRUTOS'!$A$3:$A$500,$C6,'DADOS BRUTOS'!BP$3:BP$500)))</f>
        <v/>
      </c>
      <c r="EQ6" s="122">
        <f>IF(OR(EQ$4="",$B6=""),0,SUMIF('DADOS BRUTOS'!$A$3:$A$500,$B6,'DADOS BRUTOS'!BQ$3:BQ$500)+IF($C6="",0,SUMIF('DADOS BRUTOS'!$A$3:$A$500,$C6,'DADOS BRUTOS'!BQ$3:BQ$500)))</f>
        <v/>
      </c>
      <c r="ER6" s="122">
        <f>IF(OR(ER$4="",$B6=""),0,SUMIF('DADOS BRUTOS'!$A$3:$A$500,$B6,'DADOS BRUTOS'!BR$3:BR$500)+IF($C6="",0,SUMIF('DADOS BRUTOS'!$A$3:$A$500,$C6,'DADOS BRUTOS'!BR$3:BR$500)))</f>
        <v/>
      </c>
      <c r="ES6" s="122">
        <f>IF(OR(ES$4="",$B6=""),0,SUMIF('DADOS BRUTOS'!$A$3:$A$500,$B6,'DADOS BRUTOS'!BS$3:BS$500)+IF($C6="",0,SUMIF('DADOS BRUTOS'!$A$3:$A$500,$C6,'DADOS BRUTOS'!BS$3:BS$500)))</f>
        <v/>
      </c>
      <c r="ET6" s="122">
        <f>IF(OR(ET$4="",$B6=""),0,SUMIF('DADOS BRUTOS'!$A$3:$A$500,$B6,'DADOS BRUTOS'!BT$3:BT$500)+IF($C6="",0,SUMIF('DADOS BRUTOS'!$A$3:$A$500,$C6,'DADOS BRUTOS'!BT$3:BT$500)))</f>
        <v/>
      </c>
      <c r="EU6" s="122">
        <f>IF(OR(EU$4="",$B6=""),0,SUMIF('DADOS BRUTOS'!$A$3:$A$500,$B6,'DADOS BRUTOS'!BU$3:BU$500)+IF($C6="",0,SUMIF('DADOS BRUTOS'!$A$3:$A$500,$C6,'DADOS BRUTOS'!BU$3:BU$500)))</f>
        <v/>
      </c>
      <c r="EV6" s="122">
        <f>IF(OR(EV$4="",$B6=""),0,SUMIF('DADOS BRUTOS'!$A$3:$A$500,$B6,'DADOS BRUTOS'!BV$3:BV$500)+IF($C6="",0,SUMIF('DADOS BRUTOS'!$A$3:$A$500,$C6,'DADOS BRUTOS'!BV$3:BV$500)))</f>
        <v/>
      </c>
      <c r="EW6" s="122">
        <f>IF(OR(EW$4="",$B6=""),0,SUMIF('DADOS BRUTOS'!$A$3:$A$500,$B6,'DADOS BRUTOS'!BW$3:BW$500)+IF($C6="",0,SUMIF('DADOS BRUTOS'!$A$3:$A$500,$C6,'DADOS BRUTOS'!BW$3:BW$500)))</f>
        <v/>
      </c>
      <c r="EX6" s="122">
        <f>IF(OR(EX$4="",$B6=""),0,SUMIF('DADOS BRUTOS'!$A$3:$A$500,$B6,'DADOS BRUTOS'!BX$3:BX$500)+IF($C6="",0,SUMIF('DADOS BRUTOS'!$A$3:$A$500,$C6,'DADOS BRUTOS'!BX$3:BX$500)))</f>
        <v/>
      </c>
      <c r="EY6" s="122">
        <f>IF(OR(EY$4="",$B6=""),0,SUMIF('DADOS BRUTOS'!$A$3:$A$500,$B6,'DADOS BRUTOS'!BY$3:BY$500)+IF($C6="",0,SUMIF('DADOS BRUTOS'!$A$3:$A$500,$C6,'DADOS BRUTOS'!BY$3:BY$500)))</f>
        <v/>
      </c>
      <c r="EZ6" s="122">
        <f>IF(OR(EZ$4="",$B6=""),0,SUMIF('DADOS BRUTOS'!$A$3:$A$500,$B6,'DADOS BRUTOS'!BZ$3:BZ$500)+IF($C6="",0,SUMIF('DADOS BRUTOS'!$A$3:$A$500,$C6,'DADOS BRUTOS'!BZ$3:BZ$500)))</f>
        <v/>
      </c>
      <c r="FA6" s="122">
        <f>IF(OR(FA$4="",$B6=""),0,SUMIF('DADOS BRUTOS'!$A$3:$A$500,$B6,'DADOS BRUTOS'!CA$3:CA$500)+IF($C6="",0,SUMIF('DADOS BRUTOS'!$A$3:$A$500,$C6,'DADOS BRUTOS'!CA$3:CA$500)))</f>
        <v/>
      </c>
      <c r="FB6" s="122">
        <f>IF(OR(FB$4="",$B6=""),0,SUMIF('DADOS BRUTOS'!$A$3:$A$500,$B6,'DADOS BRUTOS'!CB$3:CB$500)+IF($C6="",0,SUMIF('DADOS BRUTOS'!$A$3:$A$500,$C6,'DADOS BRUTOS'!CB$3:CB$500)))</f>
        <v/>
      </c>
      <c r="FC6" s="122">
        <f>IF(OR(FC$4="",$B6=""),0,SUMIF('DADOS BRUTOS'!$A$3:$A$500,$B6,'DADOS BRUTOS'!CC$3:CC$500)+IF($C6="",0,SUMIF('DADOS BRUTOS'!$A$3:$A$500,$C6,'DADOS BRUTOS'!CC$3:CC$500)))</f>
        <v/>
      </c>
      <c r="FD6" s="122">
        <f>IF(OR(FD$4="",$B6=""),0,SUMIF('DADOS BRUTOS'!$A$3:$A$500,$B6,'DADOS BRUTOS'!CD$3:CD$500)+IF($C6="",0,SUMIF('DADOS BRUTOS'!$A$3:$A$500,$C6,'DADOS BRUTOS'!CD$3:CD$500)))</f>
        <v/>
      </c>
      <c r="FE6" s="122">
        <f>IF(OR(FE$4="",$B6=""),0,SUMIF('DADOS BRUTOS'!$A$3:$A$500,$B6,'DADOS BRUTOS'!CE$3:CE$500)+IF($C6="",0,SUMIF('DADOS BRUTOS'!$A$3:$A$500,$C6,'DADOS BRUTOS'!CE$3:CE$500)))</f>
        <v/>
      </c>
      <c r="FF6" s="122">
        <f>IF(OR(FF$4="",$B6=""),0,SUMIF('DADOS BRUTOS'!$A$3:$A$500,$B6,'DADOS BRUTOS'!CF$3:CF$500)+IF($C6="",0,SUMIF('DADOS BRUTOS'!$A$3:$A$500,$C6,'DADOS BRUTOS'!CF$3:CF$500)))</f>
        <v/>
      </c>
      <c r="FG6" s="122">
        <f>IF(OR(FG$4="",$B6=""),0,SUMIF('DADOS BRUTOS'!$A$3:$A$500,$B6,'DADOS BRUTOS'!CG$3:CG$500)+IF($C6="",0,SUMIF('DADOS BRUTOS'!$A$3:$A$500,$C6,'DADOS BRUTOS'!CG$3:CG$500)))</f>
        <v/>
      </c>
      <c r="FH6" s="122">
        <f>IF(OR(FH$4="",$B6=""),0,SUMIF('DADOS BRUTOS'!$A$3:$A$500,$B6,'DADOS BRUTOS'!CH$3:CH$500)+IF($C6="",0,SUMIF('DADOS BRUTOS'!$A$3:$A$500,$C6,'DADOS BRUTOS'!CH$3:CH$500)))</f>
        <v/>
      </c>
      <c r="FI6" s="122">
        <f>IF(OR(FI$4="",$B6=""),0,SUMIF('DADOS BRUTOS'!$A$3:$A$500,$B6,'DADOS BRUTOS'!CI$3:CI$500)+IF($C6="",0,SUMIF('DADOS BRUTOS'!$A$3:$A$500,$C6,'DADOS BRUTOS'!CI$3:CI$500)))</f>
        <v/>
      </c>
      <c r="FJ6" s="122">
        <f>IF(OR(FJ$4="",$B6=""),0,SUMIF('DADOS BRUTOS'!$A$3:$A$500,$B6,'DADOS BRUTOS'!CJ$3:CJ$500)+IF($C6="",0,SUMIF('DADOS BRUTOS'!$A$3:$A$500,$C6,'DADOS BRUTOS'!CJ$3:CJ$500)))</f>
        <v/>
      </c>
      <c r="FK6" s="122">
        <f>IF(OR(FK$4="",$B6=""),0,SUMIF('DADOS BRUTOS'!$A$3:$A$500,$B6,'DADOS BRUTOS'!CK$3:CK$500)+IF($C6="",0,SUMIF('DADOS BRUTOS'!$A$3:$A$500,$C6,'DADOS BRUTOS'!CK$3:CK$500)))</f>
        <v/>
      </c>
      <c r="FL6" s="122">
        <f>IF(OR(FL$4="",$B6=""),0,SUMIF('DADOS BRUTOS'!$A$3:$A$500,$B6,'DADOS BRUTOS'!CL$3:CL$500)+IF($C6="",0,SUMIF('DADOS BRUTOS'!$A$3:$A$500,$C6,'DADOS BRUTOS'!CL$3:CL$500)))</f>
        <v/>
      </c>
      <c r="FM6" s="122">
        <f>IF(OR(FM$4="",$B6=""),0,SUMIF('DADOS BRUTOS'!$A$3:$A$500,$B6,'DADOS BRUTOS'!CM$3:CM$500)+IF($C6="",0,SUMIF('DADOS BRUTOS'!$A$3:$A$500,$C6,'DADOS BRUTOS'!CM$3:CM$500)))</f>
        <v/>
      </c>
      <c r="FN6" s="122">
        <f>IF(OR(FN$4="",$B6=""),0,SUMIF('DADOS BRUTOS'!$A$3:$A$500,$B6,'DADOS BRUTOS'!CN$3:CN$500)+IF($C6="",0,SUMIF('DADOS BRUTOS'!$A$3:$A$500,$C6,'DADOS BRUTOS'!CN$3:CN$500)))</f>
        <v/>
      </c>
      <c r="FO6" s="122">
        <f>IF(OR(FO$4="",$B6=""),0,SUMIF('DADOS BRUTOS'!$A$3:$A$500,$B6,'DADOS BRUTOS'!CO$3:CO$500)+IF($C6="",0,SUMIF('DADOS BRUTOS'!$A$3:$A$500,$C6,'DADOS BRUTOS'!CO$3:CO$500)))</f>
        <v/>
      </c>
      <c r="FP6" s="122">
        <f>IF(OR(FP$4="",$B6=""),0,SUMIF('DADOS BRUTOS'!$A$3:$A$500,$B6,'DADOS BRUTOS'!CP$3:CP$500)+IF($C6="",0,SUMIF('DADOS BRUTOS'!$A$3:$A$500,$C6,'DADOS BRUTOS'!CP$3:CP$500)))</f>
        <v/>
      </c>
      <c r="FQ6" s="122">
        <f>IF(OR(FQ$4="",$B6=""),0,SUMIF('DADOS BRUTOS'!$A$3:$A$500,$B6,'DADOS BRUTOS'!CQ$3:CQ$500)+IF($C6="",0,SUMIF('DADOS BRUTOS'!$A$3:$A$500,$C6,'DADOS BRUTOS'!CQ$3:CQ$500)))</f>
        <v/>
      </c>
      <c r="FR6" s="122">
        <f>IF(OR(FR$4="",$B6=""),0,SUMIF('DADOS BRUTOS'!$A$3:$A$500,$B6,'DADOS BRUTOS'!CR$3:CR$500)+IF($C6="",0,SUMIF('DADOS BRUTOS'!$A$3:$A$500,$C6,'DADOS BRUTOS'!CR$3:CR$500)))</f>
        <v/>
      </c>
      <c r="FS6" s="122">
        <f>IF(OR(FS$4="",$B6=""),0,SUMIF('DADOS BRUTOS'!$A$3:$A$500,$B6,'DADOS BRUTOS'!CS$3:CS$500)+IF($C6="",0,SUMIF('DADOS BRUTOS'!$A$3:$A$500,$C6,'DADOS BRUTOS'!CS$3:CS$500)))</f>
        <v/>
      </c>
      <c r="FT6" s="122">
        <f>IF(OR(FT$4="",$B6=""),0,SUMIF('DADOS BRUTOS'!$A$3:$A$500,$B6,'DADOS BRUTOS'!CT$3:CT$500)+IF($C6="",0,SUMIF('DADOS BRUTOS'!$A$3:$A$500,$C6,'DADOS BRUTOS'!CT$3:CT$500)))</f>
        <v/>
      </c>
      <c r="FU6" s="122">
        <f>IF(OR(FU$4="",$B6=""),0,SUMIF('DADOS BRUTOS'!$A$3:$A$500,$B6,'DADOS BRUTOS'!CU$3:CU$500)+IF($C6="",0,SUMIF('DADOS BRUTOS'!$A$3:$A$500,$C6,'DADOS BRUTOS'!CU$3:CU$500)))</f>
        <v/>
      </c>
      <c r="FV6" s="122">
        <f>IF(OR(FV$4="",$B6=""),0,SUMIF('DADOS BRUTOS'!$A$3:$A$500,$B6,'DADOS BRUTOS'!CV$3:CV$500)+IF($C6="",0,SUMIF('DADOS BRUTOS'!$A$3:$A$500,$C6,'DADOS BRUTOS'!CV$3:CV$500)))</f>
        <v/>
      </c>
      <c r="FW6" s="122">
        <f>IF(OR(FW$4="",$B6=""),0,SUMIF('DADOS BRUTOS'!$A$3:$A$500,$B6,'DADOS BRUTOS'!CW$3:CW$500)+IF($C6="",0,SUMIF('DADOS BRUTOS'!$A$3:$A$500,$C6,'DADOS BRUTOS'!CW$3:CW$500)))</f>
        <v/>
      </c>
      <c r="FX6" s="122">
        <f>IF(OR(FX$4="",$B6=""),0,SUMIF('DADOS BRUTOS'!$A$3:$A$500,$B6,'DADOS BRUTOS'!CX$3:CX$500)+IF($C6="",0,SUMIF('DADOS BRUTOS'!$A$3:$A$500,$C6,'DADOS BRUTOS'!CX$3:CX$500)))</f>
        <v/>
      </c>
      <c r="FY6" s="122">
        <f>IF(OR(FY$4="",$B6=""),0,SUMIF('DADOS BRUTOS'!$A$3:$A$500,$B6,'DADOS BRUTOS'!CY$3:CY$500)+IF($C6="",0,SUMIF('DADOS BRUTOS'!$A$3:$A$500,$C6,'DADOS BRUTOS'!CY$3:CY$500)))</f>
        <v/>
      </c>
      <c r="FZ6" s="122">
        <f>IF(OR(FZ$4="",$B6=""),0,SUMIF('DADOS BRUTOS'!$A$3:$A$500,$B6,'DADOS BRUTOS'!CZ$3:CZ$500)+IF($C6="",0,SUMIF('DADOS BRUTOS'!$A$3:$A$500,$C6,'DADOS BRUTOS'!CZ$3:CZ$500)))</f>
        <v/>
      </c>
      <c r="GA6" s="122">
        <f>IF(OR(GA$4="",$B6=""),0,SUMIF('DADOS BRUTOS'!$A$3:$A$500,$B6,'DADOS BRUTOS'!DA$3:DA$500)+IF($C6="",0,SUMIF('DADOS BRUTOS'!$A$3:$A$500,$C6,'DADOS BRUTOS'!DA$3:DA$500)))</f>
        <v/>
      </c>
      <c r="GB6" s="122">
        <f>IF(OR(GB$4="",$B6=""),0,SUMIF('DADOS BRUTOS'!$A$3:$A$500,$B6,'DADOS BRUTOS'!DB$3:DB$500)+IF($C6="",0,SUMIF('DADOS BRUTOS'!$A$3:$A$500,$C6,'DADOS BRUTOS'!DB$3:DB$500)))</f>
        <v/>
      </c>
      <c r="GC6" s="122">
        <f>IF(OR(GC$4="",$B6=""),0,SUMIF('DADOS BRUTOS'!$A$3:$A$500,$B6,'DADOS BRUTOS'!DC$3:DC$500)+IF($C6="",0,SUMIF('DADOS BRUTOS'!$A$3:$A$500,$C6,'DADOS BRUTOS'!DC$3:DC$500)))</f>
        <v/>
      </c>
      <c r="GD6" s="122">
        <f>IF(OR(GD$4="",$B6=""),0,SUMIF('DADOS BRUTOS'!$A$3:$A$500,$B6,'DADOS BRUTOS'!DD$3:DD$500)+IF($C6="",0,SUMIF('DADOS BRUTOS'!$A$3:$A$500,$C6,'DADOS BRUTOS'!DD$3:DD$500)))</f>
        <v/>
      </c>
      <c r="GE6" s="122">
        <f>IF(OR(GE$4="",$B6=""),0,SUMIF('DADOS BRUTOS'!$A$3:$A$500,$B6,'DADOS BRUTOS'!DE$3:DE$500)+IF($C6="",0,SUMIF('DADOS BRUTOS'!$A$3:$A$500,$C6,'DADOS BRUTOS'!DE$3:DE$500)))</f>
        <v/>
      </c>
      <c r="GF6" s="122">
        <f>IF(OR(GF$4="",$B6=""),0,SUMIF('DADOS BRUTOS'!$A$3:$A$500,$B6,'DADOS BRUTOS'!DF$3:DF$500)+IF($C6="",0,SUMIF('DADOS BRUTOS'!$A$3:$A$500,$C6,'DADOS BRUTOS'!DF$3:DF$500)))</f>
        <v/>
      </c>
      <c r="GG6" s="122">
        <f>IF(OR(GG$4="",$B6=""),0,SUMIF('DADOS BRUTOS'!$A$3:$A$500,$B6,'DADOS BRUTOS'!DG$3:DG$500)+IF($C6="",0,SUMIF('DADOS BRUTOS'!$A$3:$A$500,$C6,'DADOS BRUTOS'!DG$3:DG$500)))</f>
        <v/>
      </c>
      <c r="GH6" s="122">
        <f>IF(OR(GH$4="",$B6=""),0,SUMIF('DADOS BRUTOS'!$A$3:$A$500,$B6,'DADOS BRUTOS'!DH$3:DH$500)+IF($C6="",0,SUMIF('DADOS BRUTOS'!$A$3:$A$500,$C6,'DADOS BRUTOS'!DH$3:DH$500)))</f>
        <v/>
      </c>
      <c r="GI6" s="122">
        <f>IF(OR(GI$4="",$B6=""),0,SUMIF('DADOS BRUTOS'!$A$3:$A$500,$B6,'DADOS BRUTOS'!DI$3:DI$500)+IF($C6="",0,SUMIF('DADOS BRUTOS'!$A$3:$A$500,$C6,'DADOS BRUTOS'!DI$3:DI$500)))</f>
        <v/>
      </c>
      <c r="GJ6" s="122">
        <f>IF(OR(GJ$4="",$B6=""),0,SUMIF('DADOS BRUTOS'!$A$3:$A$500,$B6,'DADOS BRUTOS'!DJ$3:DJ$500)+IF($C6="",0,SUMIF('DADOS BRUTOS'!$A$3:$A$500,$C6,'DADOS BRUTOS'!DJ$3:DJ$500)))</f>
        <v/>
      </c>
      <c r="GK6" s="122">
        <f>IF(OR(GK$4="",$B6=""),0,SUMIF('DADOS BRUTOS'!$A$3:$A$500,$B6,'DADOS BRUTOS'!DK$3:DK$500)+IF($C6="",0,SUMIF('DADOS BRUTOS'!$A$3:$A$500,$C6,'DADOS BRUTOS'!DK$3:DK$500)))</f>
        <v/>
      </c>
      <c r="GL6" s="122">
        <f>IF(OR(GL$4="",$B6=""),0,SUMIF('DADOS BRUTOS'!$A$3:$A$500,$B6,'DADOS BRUTOS'!DL$3:DL$500)+IF($C6="",0,SUMIF('DADOS BRUTOS'!$A$3:$A$500,$C6,'DADOS BRUTOS'!DL$3:DL$500)))</f>
        <v/>
      </c>
      <c r="GM6" s="122">
        <f>IF(OR(GM$4="",$B6=""),0,SUMIF('DADOS BRUTOS'!$A$3:$A$500,$B6,'DADOS BRUTOS'!DM$3:DM$500)+IF($C6="",0,SUMIF('DADOS BRUTOS'!$A$3:$A$500,$C6,'DADOS BRUTOS'!DM$3:DM$500)))</f>
        <v/>
      </c>
      <c r="GN6" s="122">
        <f>IF(OR(GN$4="",$B6=""),0,SUMIF('DADOS BRUTOS'!$A$3:$A$500,$B6,'DADOS BRUTOS'!DN$3:DN$500)+IF($C6="",0,SUMIF('DADOS BRUTOS'!$A$3:$A$500,$C6,'DADOS BRUTOS'!DN$3:DN$500)))</f>
        <v/>
      </c>
      <c r="GO6" s="122">
        <f>IF(OR(GO$4="",$B6=""),0,SUMIF('DADOS BRUTOS'!$A$3:$A$500,$B6,'DADOS BRUTOS'!DO$3:DO$500)+IF($C6="",0,SUMIF('DADOS BRUTOS'!$A$3:$A$500,$C6,'DADOS BRUTOS'!DO$3:DO$500)))</f>
        <v/>
      </c>
      <c r="GP6" s="122">
        <f>IF(OR(GP$4="",$B6=""),0,SUMIF('DADOS BRUTOS'!$A$3:$A$500,$B6,'DADOS BRUTOS'!DP$3:DP$500)+IF($C6="",0,SUMIF('DADOS BRUTOS'!$A$3:$A$500,$C6,'DADOS BRUTOS'!DP$3:DP$500)))</f>
        <v/>
      </c>
      <c r="GQ6" s="122">
        <f>IF(OR(GQ$4="",$B6=""),0,SUMIF('DADOS BRUTOS'!$A$3:$A$500,$B6,'DADOS BRUTOS'!DQ$3:DQ$500)+IF($C6="",0,SUMIF('DADOS BRUTOS'!$A$3:$A$500,$C6,'DADOS BRUTOS'!DQ$3:DQ$500)))</f>
        <v/>
      </c>
      <c r="GR6" s="122">
        <f>IF(OR(GR$4="",$B6=""),0,SUMIF('DADOS BRUTOS'!$A$3:$A$500,$B6,'DADOS BRUTOS'!DR$3:DR$500)+IF($C6="",0,SUMIF('DADOS BRUTOS'!$A$3:$A$500,$C6,'DADOS BRUTOS'!DR$3:DR$500)))</f>
        <v/>
      </c>
      <c r="GS6" s="122">
        <f>IF(OR(GS$4="",$B6=""),0,SUMIF('DADOS BRUTOS'!$A$3:$A$500,$B6,'DADOS BRUTOS'!DS$3:DS$500)+IF($C6="",0,SUMIF('DADOS BRUTOS'!$A$3:$A$500,$C6,'DADOS BRUTOS'!DS$3:DS$500)))</f>
        <v/>
      </c>
      <c r="GT6" s="122">
        <f>IF(OR(GT$4="",$B6=""),0,SUMIF('DADOS BRUTOS'!$A$3:$A$500,$B6,'DADOS BRUTOS'!DT$3:DT$500)+IF($C6="",0,SUMIF('DADOS BRUTOS'!$A$3:$A$500,$C6,'DADOS BRUTOS'!DT$3:DT$500)))</f>
        <v/>
      </c>
      <c r="GU6" s="122">
        <f>IF(OR(GU$4="",$B6=""),0,SUMIF('DADOS BRUTOS'!$A$3:$A$500,$B6,'DADOS BRUTOS'!DU$3:DU$500)+IF($C6="",0,SUMIF('DADOS BRUTOS'!$A$3:$A$500,$C6,'DADOS BRUTOS'!DU$3:DU$500)))</f>
        <v/>
      </c>
      <c r="GV6" s="122">
        <f>IF(OR(GV$4="",$B6=""),0,SUMIF('DADOS BRUTOS'!$A$3:$A$500,$B6,'DADOS BRUTOS'!DV$3:DV$500)+IF($C6="",0,SUMIF('DADOS BRUTOS'!$A$3:$A$500,$C6,'DADOS BRUTOS'!DV$3:DV$500)))</f>
        <v/>
      </c>
      <c r="GW6" s="122">
        <f>IF(OR(GW$4="",$B6=""),0,SUMIF('DADOS BRUTOS'!$A$3:$A$500,$B6,'DADOS BRUTOS'!DW$3:DW$500)+IF($C6="",0,SUMIF('DADOS BRUTOS'!$A$3:$A$500,$C6,'DADOS BRUTOS'!DW$3:DW$500)))</f>
        <v/>
      </c>
      <c r="GX6" s="122">
        <f>IF(OR(GX$4="",$B6=""),0,SUMIF('DADOS BRUTOS'!$A$3:$A$500,$B6,'DADOS BRUTOS'!DX$3:DX$500)+IF($C6="",0,SUMIF('DADOS BRUTOS'!$A$3:$A$500,$C6,'DADOS BRUTOS'!DX$3:DX$500)))</f>
        <v/>
      </c>
      <c r="GY6" s="122">
        <f>IF(OR(GY$4="",$B6=""),0,SUMIF('DADOS BRUTOS'!$A$3:$A$500,$B6,'DADOS BRUTOS'!DY$3:DY$500)+IF($C6="",0,SUMIF('DADOS BRUTOS'!$A$3:$A$500,$C6,'DADOS BRUTOS'!DY$3:DY$500)))</f>
        <v/>
      </c>
      <c r="GZ6" s="122">
        <f>IF(OR(GZ$4="",$B6=""),0,SUMIF('DADOS BRUTOS'!$A$3:$A$500,$B6,'DADOS BRUTOS'!DZ$3:DZ$500)+IF($C6="",0,SUMIF('DADOS BRUTOS'!$A$3:$A$500,$C6,'DADOS BRUTOS'!DZ$3:DZ$500)))</f>
        <v/>
      </c>
      <c r="HA6" s="122">
        <f>IF(OR(HA$4="",$B6=""),0,SUMIF('DADOS BRUTOS'!$A$3:$A$500,$B6,'DADOS BRUTOS'!EA$3:EA$500)+IF($C6="",0,SUMIF('DADOS BRUTOS'!$A$3:$A$500,$C6,'DADOS BRUTOS'!EA$3:EA$500)))</f>
        <v/>
      </c>
      <c r="HB6" s="122">
        <f>IF(OR(HB$4="",$B6=""),0,SUMIF('DADOS BRUTOS'!$A$3:$A$500,$B6,'DADOS BRUTOS'!EB$3:EB$500)+IF($C6="",0,SUMIF('DADOS BRUTOS'!$A$3:$A$500,$C6,'DADOS BRUTOS'!EB$3:EB$500)))</f>
        <v/>
      </c>
      <c r="HC6" s="122">
        <f>IF(OR(HC$4="",$B6=""),0,SUMIF('DADOS BRUTOS'!$A$3:$A$500,$B6,'DADOS BRUTOS'!EC$3:EC$500)+IF($C6="",0,SUMIF('DADOS BRUTOS'!$A$3:$A$500,$C6,'DADOS BRUTOS'!EC$3:EC$500)))</f>
        <v/>
      </c>
      <c r="HD6" s="122">
        <f>IF(OR(HD$4="",$B6=""),0,SUMIF('DADOS BRUTOS'!$A$3:$A$500,$B6,'DADOS BRUTOS'!ED$3:ED$500)+IF($C6="",0,SUMIF('DADOS BRUTOS'!$A$3:$A$500,$C6,'DADOS BRUTOS'!ED$3:ED$500)))</f>
        <v/>
      </c>
      <c r="HE6" s="122">
        <f>IF(OR(HE$4="",$B6=""),0,SUMIF('DADOS BRUTOS'!$A$3:$A$500,$B6,'DADOS BRUTOS'!EE$3:EE$500)+IF($C6="",0,SUMIF('DADOS BRUTOS'!$A$3:$A$500,$C6,'DADOS BRUTOS'!EE$3:EE$500)))</f>
        <v/>
      </c>
      <c r="HF6" s="122">
        <f>IF(OR(HF$4="",$B6=""),0,SUMIF('DADOS BRUTOS'!$A$3:$A$500,$B6,'DADOS BRUTOS'!EF$3:EF$500)+IF($C6="",0,SUMIF('DADOS BRUTOS'!$A$3:$A$500,$C6,'DADOS BRUTOS'!EF$3:EF$500)))</f>
        <v/>
      </c>
      <c r="HG6" s="122">
        <f>IF(OR(HG$4="",$B6=""),0,SUMIF('DADOS BRUTOS'!$A$3:$A$500,$B6,'DADOS BRUTOS'!EG$3:EG$500)+IF($C6="",0,SUMIF('DADOS BRUTOS'!$A$3:$A$500,$C6,'DADOS BRUTOS'!EG$3:EG$500)))</f>
        <v/>
      </c>
      <c r="HH6" s="122">
        <f>IF(OR(HH$4="",$B6=""),0,SUMIF('DADOS BRUTOS'!$A$3:$A$500,$B6,'DADOS BRUTOS'!EH$3:EH$500)+IF($C6="",0,SUMIF('DADOS BRUTOS'!$A$3:$A$500,$C6,'DADOS BRUTOS'!EH$3:EH$500)))</f>
        <v/>
      </c>
      <c r="HI6" s="122">
        <f>IF(OR(HI$4="",$B6=""),0,SUMIF('DADOS BRUTOS'!$A$3:$A$500,$B6,'DADOS BRUTOS'!EI$3:EI$500)+IF($C6="",0,SUMIF('DADOS BRUTOS'!$A$3:$A$500,$C6,'DADOS BRUTOS'!EI$3:EI$500)))</f>
        <v/>
      </c>
      <c r="HJ6" s="122">
        <f>IF(OR(HJ$4="",$B6=""),0,SUMIF('DADOS BRUTOS'!$A$3:$A$500,$B6,'DADOS BRUTOS'!EJ$3:EJ$500)+IF($C6="",0,SUMIF('DADOS BRUTOS'!$A$3:$A$500,$C6,'DADOS BRUTOS'!EJ$3:EJ$500)))</f>
        <v/>
      </c>
      <c r="HK6" s="122">
        <f>IF(OR(HK$4="",$B6=""),0,SUMIF('DADOS BRUTOS'!$A$3:$A$500,$B6,'DADOS BRUTOS'!EK$3:EK$500)+IF($C6="",0,SUMIF('DADOS BRUTOS'!$A$3:$A$500,$C6,'DADOS BRUTOS'!EK$3:EK$500)))</f>
        <v/>
      </c>
      <c r="HL6" s="122">
        <f>IF(OR(HL$4="",$B6=""),0,SUMIF('DADOS BRUTOS'!$A$3:$A$500,$B6,'DADOS BRUTOS'!EL$3:EL$500)+IF($C6="",0,SUMIF('DADOS BRUTOS'!$A$3:$A$500,$C6,'DADOS BRUTOS'!EL$3:EL$500)))</f>
        <v/>
      </c>
      <c r="HM6" s="122">
        <f>IF(OR(HM$4="",$B6=""),0,SUMIF('DADOS BRUTOS'!$A$3:$A$500,$B6,'DADOS BRUTOS'!EM$3:EM$500)+IF($C6="",0,SUMIF('DADOS BRUTOS'!$A$3:$A$500,$C6,'DADOS BRUTOS'!EM$3:EM$500)))</f>
        <v/>
      </c>
      <c r="HN6" s="122">
        <f>IF(OR(HN$4="",$B6=""),0,SUMIF('DADOS BRUTOS'!$A$3:$A$500,$B6,'DADOS BRUTOS'!EN$3:EN$500)+IF($C6="",0,SUMIF('DADOS BRUTOS'!$A$3:$A$500,$C6,'DADOS BRUTOS'!EN$3:EN$500)))</f>
        <v/>
      </c>
      <c r="HO6" s="122">
        <f>IF(OR(HO$4="",$B6=""),0,SUMIF('DADOS BRUTOS'!$A$3:$A$500,$B6,'DADOS BRUTOS'!EO$3:EO$500)+IF($C6="",0,SUMIF('DADOS BRUTOS'!$A$3:$A$500,$C6,'DADOS BRUTOS'!EO$3:EO$500)))</f>
        <v/>
      </c>
      <c r="HP6" s="122">
        <f>IF(OR(HP$4="",$B6=""),0,SUMIF('DADOS BRUTOS'!$A$3:$A$500,$B6,'DADOS BRUTOS'!EP$3:EP$500)+IF($C6="",0,SUMIF('DADOS BRUTOS'!$A$3:$A$500,$C6,'DADOS BRUTOS'!EP$3:EP$500)))</f>
        <v/>
      </c>
      <c r="HQ6" s="122">
        <f>IF(OR(HQ$4="",$B6=""),0,SUMIF('DADOS BRUTOS'!$A$3:$A$500,$B6,'DADOS BRUTOS'!EQ$3:EQ$500)+IF($C6="",0,SUMIF('DADOS BRUTOS'!$A$3:$A$500,$C6,'DADOS BRUTOS'!EQ$3:EQ$500)))</f>
        <v/>
      </c>
      <c r="HR6" s="122">
        <f>IF(OR(HR$4="",$B6=""),0,SUMIF('DADOS BRUTOS'!$A$3:$A$500,$B6,'DADOS BRUTOS'!ER$3:ER$500)+IF($C6="",0,SUMIF('DADOS BRUTOS'!$A$3:$A$500,$C6,'DADOS BRUTOS'!ER$3:ER$500)))</f>
        <v/>
      </c>
      <c r="HS6" s="122">
        <f>IF(OR(HS$4="",$B6=""),0,SUMIF('DADOS BRUTOS'!$A$3:$A$500,$B6,'DADOS BRUTOS'!ES$3:ES$500)+IF($C6="",0,SUMIF('DADOS BRUTOS'!$A$3:$A$500,$C6,'DADOS BRUTOS'!ES$3:ES$500)))</f>
        <v/>
      </c>
      <c r="HT6" s="122">
        <f>IF(OR(HT$4="",$B6=""),0,SUMIF('DADOS BRUTOS'!$A$3:$A$500,$B6,'DADOS BRUTOS'!ET$3:ET$500)+IF($C6="",0,SUMIF('DADOS BRUTOS'!$A$3:$A$500,$C6,'DADOS BRUTOS'!ET$3:ET$500)))</f>
        <v/>
      </c>
      <c r="HU6" s="122">
        <f>IF(OR(HU$4="",$B6=""),0,SUMIF('DADOS BRUTOS'!$A$3:$A$500,$B6,'DADOS BRUTOS'!EU$3:EU$500)+IF($C6="",0,SUMIF('DADOS BRUTOS'!$A$3:$A$500,$C6,'DADOS BRUTOS'!EU$3:EU$500)))</f>
        <v/>
      </c>
      <c r="HV6" s="122">
        <f>IF(OR(HV$4="",$B6=""),0,SUMIF('DADOS BRUTOS'!$A$3:$A$500,$B6,'DADOS BRUTOS'!EV$3:EV$500)+IF($C6="",0,SUMIF('DADOS BRUTOS'!$A$3:$A$500,$C6,'DADOS BRUTOS'!EV$3:EV$500)))</f>
        <v/>
      </c>
      <c r="HW6" s="122">
        <f>IF(OR(HW$4="",$B6=""),0,SUMIF('DADOS BRUTOS'!$A$3:$A$500,$B6,'DADOS BRUTOS'!EW$3:EW$500)+IF($C6="",0,SUMIF('DADOS BRUTOS'!$A$3:$A$500,$C6,'DADOS BRUTOS'!EW$3:EW$500)))</f>
        <v/>
      </c>
      <c r="HX6" s="122">
        <f>IF(OR(HX$4="",$B6=""),0,SUMIF('DADOS BRUTOS'!$A$3:$A$500,$B6,'DADOS BRUTOS'!EX$3:EX$500)+IF($C6="",0,SUMIF('DADOS BRUTOS'!$A$3:$A$500,$C6,'DADOS BRUTOS'!EX$3:EX$500)))</f>
        <v/>
      </c>
      <c r="HY6" s="122">
        <f>IF(OR(HY$4="",$B6=""),0,SUMIF('DADOS BRUTOS'!$A$3:$A$500,$B6,'DADOS BRUTOS'!EY$3:EY$500)+IF($C6="",0,SUMIF('DADOS BRUTOS'!$A$3:$A$500,$C6,'DADOS BRUTOS'!EY$3:EY$500)))</f>
        <v/>
      </c>
      <c r="HZ6" s="122">
        <f>IF(OR(HZ$4="",$B6=""),0,SUMIF('DADOS BRUTOS'!$A$3:$A$500,$B6,'DADOS BRUTOS'!EZ$3:EZ$500)+IF($C6="",0,SUMIF('DADOS BRUTOS'!$A$3:$A$500,$C6,'DADOS BRUTOS'!EZ$3:EZ$500)))</f>
        <v/>
      </c>
      <c r="IA6" s="122">
        <f>IF(OR(IA$4="",$B6=""),0,SUMIF('DADOS BRUTOS'!$A$3:$A$500,$B6,'DADOS BRUTOS'!FA$3:FA$500)+IF($C6="",0,SUMIF('DADOS BRUTOS'!$A$3:$A$500,$C6,'DADOS BRUTOS'!FA$3:FA$500)))</f>
        <v/>
      </c>
      <c r="IB6" s="122">
        <f>IF(OR(IB$4="",$B6=""),0,SUMIF('DADOS BRUTOS'!$A$3:$A$500,$B6,'DADOS BRUTOS'!FB$3:FB$500)+IF($C6="",0,SUMIF('DADOS BRUTOS'!$A$3:$A$500,$C6,'DADOS BRUTOS'!FB$3:FB$500)))</f>
        <v/>
      </c>
      <c r="IC6" s="122">
        <f>IF(OR(IC$4="",$B6=""),0,SUMIF('DADOS BRUTOS'!$A$3:$A$500,$B6,'DADOS BRUTOS'!FC$3:FC$500)+IF($C6="",0,SUMIF('DADOS BRUTOS'!$A$3:$A$500,$C6,'DADOS BRUTOS'!FC$3:FC$500)))</f>
        <v/>
      </c>
      <c r="ID6" s="122">
        <f>IF(OR(ID$4="",$B6=""),0,SUMIF('DADOS BRUTOS'!$A$3:$A$500,$B6,'DADOS BRUTOS'!FD$3:FD$500)+IF($C6="",0,SUMIF('DADOS BRUTOS'!$A$3:$A$500,$C6,'DADOS BRUTOS'!FD$3:FD$500)))</f>
        <v/>
      </c>
      <c r="IE6" s="122">
        <f>IF(OR(IE$4="",$B6=""),0,SUMIF('DADOS BRUTOS'!$A$3:$A$500,$B6,'DADOS BRUTOS'!FE$3:FE$500)+IF($C6="",0,SUMIF('DADOS BRUTOS'!$A$3:$A$500,$C6,'DADOS BRUTOS'!FE$3:FE$500)))</f>
        <v/>
      </c>
      <c r="IF6" s="122">
        <f>IF(OR(IF$4="",$B6=""),0,SUMIF('DADOS BRUTOS'!$A$3:$A$500,$B6,'DADOS BRUTOS'!FF$3:FF$500)+IF($C6="",0,SUMIF('DADOS BRUTOS'!$A$3:$A$500,$C6,'DADOS BRUTOS'!FF$3:FF$500)))</f>
        <v/>
      </c>
      <c r="IG6" s="122">
        <f>IF(OR(IG$4="",$B6=""),0,SUMIF('DADOS BRUTOS'!$A$3:$A$500,$B6,'DADOS BRUTOS'!FG$3:FG$500)+IF($C6="",0,SUMIF('DADOS BRUTOS'!$A$3:$A$500,$C6,'DADOS BRUTOS'!FG$3:FG$500)))</f>
        <v/>
      </c>
      <c r="IH6" s="122">
        <f>IF(OR(IH$4="",$B6=""),0,SUMIF('DADOS BRUTOS'!$A$3:$A$500,$B6,'DADOS BRUTOS'!FH$3:FH$500)+IF($C6="",0,SUMIF('DADOS BRUTOS'!$A$3:$A$500,$C6,'DADOS BRUTOS'!FH$3:FH$500)))</f>
        <v/>
      </c>
      <c r="II6" s="122">
        <f>IF(OR(II$4="",$B6=""),0,SUMIF('DADOS BRUTOS'!$A$3:$A$500,$B6,'DADOS BRUTOS'!FI$3:FI$500)+IF($C6="",0,SUMIF('DADOS BRUTOS'!$A$3:$A$500,$C6,'DADOS BRUTOS'!FI$3:FI$500)))</f>
        <v/>
      </c>
      <c r="IJ6" s="122">
        <f>IF(OR(IJ$4="",$B6=""),0,SUMIF('DADOS BRUTOS'!$A$3:$A$500,$B6,'DADOS BRUTOS'!FJ$3:FJ$500)+IF($C6="",0,SUMIF('DADOS BRUTOS'!$A$3:$A$500,$C6,'DADOS BRUTOS'!FJ$3:FJ$500)))</f>
        <v/>
      </c>
      <c r="IK6" s="122">
        <f>IF(OR(IK$4="",$B6=""),0,SUMIF('DADOS BRUTOS'!$A$3:$A$500,$B6,'DADOS BRUTOS'!FK$3:FK$500)+IF($C6="",0,SUMIF('DADOS BRUTOS'!$A$3:$A$500,$C6,'DADOS BRUTOS'!FK$3:FK$500)))</f>
        <v/>
      </c>
      <c r="IL6" s="122">
        <f>IF(OR(IL$4="",$B6=""),0,SUMIF('DADOS BRUTOS'!$A$3:$A$500,$B6,'DADOS BRUTOS'!FL$3:FL$500)+IF($C6="",0,SUMIF('DADOS BRUTOS'!$A$3:$A$500,$C6,'DADOS BRUTOS'!FL$3:FL$500)))</f>
        <v/>
      </c>
      <c r="IM6" s="122">
        <f>IF(OR(IM$4="",$B6=""),0,SUMIF('DADOS BRUTOS'!$A$3:$A$500,$B6,'DADOS BRUTOS'!FM$3:FM$500)+IF($C6="",0,SUMIF('DADOS BRUTOS'!$A$3:$A$500,$C6,'DADOS BRUTOS'!FM$3:FM$500)))</f>
        <v/>
      </c>
      <c r="IN6" s="122">
        <f>IF(OR(IN$4="",$B6=""),0,SUMIF('DADOS BRUTOS'!$A$3:$A$500,$B6,'DADOS BRUTOS'!FN$3:FN$500)+IF($C6="",0,SUMIF('DADOS BRUTOS'!$A$3:$A$500,$C6,'DADOS BRUTOS'!FN$3:FN$500)))</f>
        <v/>
      </c>
      <c r="IO6" s="122">
        <f>IF(OR(IO$4="",$B6=""),0,SUMIF('DADOS BRUTOS'!$A$3:$A$500,$B6,'DADOS BRUTOS'!FO$3:FO$500)+IF($C6="",0,SUMIF('DADOS BRUTOS'!$A$3:$A$500,$C6,'DADOS BRUTOS'!FO$3:FO$500)))</f>
        <v/>
      </c>
      <c r="IP6" s="122">
        <f>IF(OR(IP$4="",$B6=""),0,SUMIF('DADOS BRUTOS'!$A$3:$A$500,$B6,'DADOS BRUTOS'!FP$3:FP$500)+IF($C6="",0,SUMIF('DADOS BRUTOS'!$A$3:$A$500,$C6,'DADOS BRUTOS'!FP$3:FP$500)))</f>
        <v/>
      </c>
      <c r="IQ6" s="122">
        <f>IF(OR(IQ$4="",$B6=""),0,SUMIF('DADOS BRUTOS'!$A$3:$A$500,$B6,'DADOS BRUTOS'!FQ$3:FQ$500)+IF($C6="",0,SUMIF('DADOS BRUTOS'!$A$3:$A$500,$C6,'DADOS BRUTOS'!FQ$3:FQ$500)))</f>
        <v/>
      </c>
      <c r="IR6" s="122">
        <f>IF(OR(IR$4="",$B6=""),0,SUMIF('DADOS BRUTOS'!$A$3:$A$500,$B6,'DADOS BRUTOS'!FR$3:FR$500)+IF($C6="",0,SUMIF('DADOS BRUTOS'!$A$3:$A$500,$C6,'DADOS BRUTOS'!FR$3:FR$500)))</f>
        <v/>
      </c>
      <c r="IS6" s="122">
        <f>IF(OR(IS$4="",$B6=""),0,SUMIF('DADOS BRUTOS'!$A$3:$A$500,$B6,'DADOS BRUTOS'!FS$3:FS$500)+IF($C6="",0,SUMIF('DADOS BRUTOS'!$A$3:$A$500,$C6,'DADOS BRUTOS'!FS$3:FS$500)))</f>
        <v/>
      </c>
      <c r="IT6" s="122">
        <f>IF(OR(IT$4="",$B6=""),0,SUMIF('DADOS BRUTOS'!$A$3:$A$500,$B6,'DADOS BRUTOS'!FT$3:FT$500)+IF($C6="",0,SUMIF('DADOS BRUTOS'!$A$3:$A$500,$C6,'DADOS BRUTOS'!FT$3:FT$500)))</f>
        <v/>
      </c>
      <c r="IU6" s="122">
        <f>IF(OR(IU$4="",$B6=""),0,SUMIF('DADOS BRUTOS'!$A$3:$A$500,$B6,'DADOS BRUTOS'!FU$3:FU$500)+IF($C6="",0,SUMIF('DADOS BRUTOS'!$A$3:$A$500,$C6,'DADOS BRUTOS'!FU$3:FU$500)))</f>
        <v/>
      </c>
      <c r="IV6" s="122">
        <f>IF(OR(IV$4="",$B6=""),0,SUMIF('DADOS BRUTOS'!$A$3:$A$500,$B6,'DADOS BRUTOS'!FV$3:FV$500)+IF($C6="",0,SUMIF('DADOS BRUTOS'!$A$3:$A$500,$C6,'DADOS BRUTOS'!FV$3:FV$500)))</f>
        <v/>
      </c>
      <c r="IW6" s="122">
        <f>IF(OR(IW$4="",$B6=""),0,SUMIF('DADOS BRUTOS'!$A$3:$A$500,$B6,'DADOS BRUTOS'!FW$3:FW$500)+IF($C6="",0,SUMIF('DADOS BRUTOS'!$A$3:$A$500,$C6,'DADOS BRUTOS'!FW$3:FW$500)))</f>
        <v/>
      </c>
      <c r="IX6" s="122">
        <f>IF(OR(IX$4="",$B6=""),0,SUMIF('DADOS BRUTOS'!$A$3:$A$500,$B6,'DADOS BRUTOS'!FX$3:FX$500)+IF($C6="",0,SUMIF('DADOS BRUTOS'!$A$3:$A$500,$C6,'DADOS BRUTOS'!FX$3:FX$500)))</f>
        <v/>
      </c>
      <c r="IY6" s="122">
        <f>IF(OR(IY$4="",$B6=""),0,SUMIF('DADOS BRUTOS'!$A$3:$A$500,$B6,'DADOS BRUTOS'!FY$3:FY$500)+IF($C6="",0,SUMIF('DADOS BRUTOS'!$A$3:$A$500,$C6,'DADOS BRUTOS'!FY$3:FY$500)))</f>
        <v/>
      </c>
      <c r="IZ6" s="122">
        <f>IF(OR(IZ$4="",$B6=""),0,SUMIF('DADOS BRUTOS'!$A$3:$A$500,$B6,'DADOS BRUTOS'!FZ$3:FZ$500)+IF($C6="",0,SUMIF('DADOS BRUTOS'!$A$3:$A$500,$C6,'DADOS BRUTOS'!FZ$3:FZ$500)))</f>
        <v/>
      </c>
      <c r="JA6" s="122">
        <f>IF(OR(JA$4="",$B6=""),0,SUMIF('DADOS BRUTOS'!$A$3:$A$500,$B6,'DADOS BRUTOS'!GA$3:GA$500)+IF($C6="",0,SUMIF('DADOS BRUTOS'!$A$3:$A$500,$C6,'DADOS BRUTOS'!GA$3:GA$500)))</f>
        <v/>
      </c>
      <c r="JB6" s="122">
        <f>IF(OR(JB$4="",$B6=""),0,SUMIF('DADOS BRUTOS'!$A$3:$A$500,$B6,'DADOS BRUTOS'!GB$3:GB$500)+IF($C6="",0,SUMIF('DADOS BRUTOS'!$A$3:$A$500,$C6,'DADOS BRUTOS'!GB$3:GB$500)))</f>
        <v/>
      </c>
      <c r="JC6" s="122">
        <f>IF(OR(JC$4="",$B6=""),0,SUMIF('DADOS BRUTOS'!$A$3:$A$500,$B6,'DADOS BRUTOS'!GC$3:GC$500)+IF($C6="",0,SUMIF('DADOS BRUTOS'!$A$3:$A$500,$C6,'DADOS BRUTOS'!GC$3:GC$500)))</f>
        <v/>
      </c>
      <c r="JD6" s="122">
        <f>IF(OR(JD$4="",$B6=""),0,SUMIF('DADOS BRUTOS'!$A$3:$A$500,$B6,'DADOS BRUTOS'!GD$3:GD$500)+IF($C6="",0,SUMIF('DADOS BRUTOS'!$A$3:$A$500,$C6,'DADOS BRUTOS'!GD$3:GD$500)))</f>
        <v/>
      </c>
      <c r="JE6" s="122">
        <f>IF(OR(JE$4="",$B6=""),0,SUMIF('DADOS BRUTOS'!$A$3:$A$500,$B6,'DADOS BRUTOS'!GE$3:GE$500)+IF($C6="",0,SUMIF('DADOS BRUTOS'!$A$3:$A$500,$C6,'DADOS BRUTOS'!GE$3:GE$500)))</f>
        <v/>
      </c>
      <c r="JF6" s="122">
        <f>IF(OR(JF$4="",$B6=""),0,SUMIF('DADOS BRUTOS'!$A$3:$A$500,$B6,'DADOS BRUTOS'!GF$3:GF$500)+IF($C6="",0,SUMIF('DADOS BRUTOS'!$A$3:$A$500,$C6,'DADOS BRUTOS'!GF$3:GF$500)))</f>
        <v/>
      </c>
      <c r="JG6" s="122">
        <f>IF(OR(JG$4="",$B6=""),0,SUMIF('DADOS BRUTOS'!$A$3:$A$500,$B6,'DADOS BRUTOS'!GG$3:GG$500)+IF($C6="",0,SUMIF('DADOS BRUTOS'!$A$3:$A$500,$C6,'DADOS BRUTOS'!GG$3:GG$500)))</f>
        <v/>
      </c>
      <c r="JH6" s="122">
        <f>IF(OR(JH$4="",$B6=""),0,SUMIF('DADOS BRUTOS'!$A$3:$A$500,$B6,'DADOS BRUTOS'!GH$3:GH$500)+IF($C6="",0,SUMIF('DADOS BRUTOS'!$A$3:$A$500,$C6,'DADOS BRUTOS'!GH$3:GH$500)))</f>
        <v/>
      </c>
      <c r="JI6" s="122">
        <f>IF(OR(JI$4="",$B6=""),0,SUMIF('DADOS BRUTOS'!$A$3:$A$500,$B6,'DADOS BRUTOS'!GI$3:GI$500)+IF($C6="",0,SUMIF('DADOS BRUTOS'!$A$3:$A$500,$C6,'DADOS BRUTOS'!GI$3:GI$500)))</f>
        <v/>
      </c>
      <c r="JJ6" s="122">
        <f>IF(OR(JJ$4="",$B6=""),0,SUMIF('DADOS BRUTOS'!$A$3:$A$500,$B6,'DADOS BRUTOS'!GJ$3:GJ$500)+IF($C6="",0,SUMIF('DADOS BRUTOS'!$A$3:$A$500,$C6,'DADOS BRUTOS'!GJ$3:GJ$500)))</f>
        <v/>
      </c>
      <c r="JK6" s="122">
        <f>IF(OR(JK$4="",$B6=""),0,SUMIF('DADOS BRUTOS'!$A$3:$A$500,$B6,'DADOS BRUTOS'!GK$3:GK$500)+IF($C6="",0,SUMIF('DADOS BRUTOS'!$A$3:$A$500,$C6,'DADOS BRUTOS'!GK$3:GK$500)))</f>
        <v/>
      </c>
      <c r="JL6" s="122">
        <f>IF(OR(JL$4="",$B6=""),0,SUMIF('DADOS BRUTOS'!$A$3:$A$500,$B6,'DADOS BRUTOS'!GL$3:GL$500)+IF($C6="",0,SUMIF('DADOS BRUTOS'!$A$3:$A$500,$C6,'DADOS BRUTOS'!GL$3:GL$500)))</f>
        <v/>
      </c>
      <c r="JM6" s="122">
        <f>IF(OR(JM$4="",$B6=""),0,SUMIF('DADOS BRUTOS'!$A$3:$A$500,$B6,'DADOS BRUTOS'!GM$3:GM$500)+IF($C6="",0,SUMIF('DADOS BRUTOS'!$A$3:$A$500,$C6,'DADOS BRUTOS'!GM$3:GM$500)))</f>
        <v/>
      </c>
      <c r="JN6" s="122">
        <f>IF(OR(JN$4="",$B6=""),0,SUMIF('DADOS BRUTOS'!$A$3:$A$500,$B6,'DADOS BRUTOS'!GN$3:GN$500)+IF($C6="",0,SUMIF('DADOS BRUTOS'!$A$3:$A$500,$C6,'DADOS BRUTOS'!GN$3:GN$500)))</f>
        <v/>
      </c>
      <c r="JO6" s="122">
        <f>IF(OR(JO$4="",$B6=""),0,SUMIF('DADOS BRUTOS'!$A$3:$A$500,$B6,'DADOS BRUTOS'!GO$3:GO$500)+IF($C6="",0,SUMIF('DADOS BRUTOS'!$A$3:$A$500,$C6,'DADOS BRUTOS'!GO$3:GO$500)))</f>
        <v/>
      </c>
      <c r="JP6" s="122">
        <f>IF(OR(JP$4="",$B6=""),0,SUMIF('DADOS BRUTOS'!$A$3:$A$500,$B6,'DADOS BRUTOS'!GP$3:GP$500)+IF($C6="",0,SUMIF('DADOS BRUTOS'!$A$3:$A$500,$C6,'DADOS BRUTOS'!GP$3:GP$500)))</f>
        <v/>
      </c>
      <c r="JQ6" s="122">
        <f>IF(OR(JQ$4="",$B6=""),0,SUMIF('DADOS BRUTOS'!$A$3:$A$500,$B6,'DADOS BRUTOS'!GQ$3:GQ$500)+IF($C6="",0,SUMIF('DADOS BRUTOS'!$A$3:$A$500,$C6,'DADOS BRUTOS'!GQ$3:GQ$500)))</f>
        <v/>
      </c>
      <c r="JR6" s="122">
        <f>IF(OR(JR$4="",$B6=""),0,SUMIF('DADOS BRUTOS'!$A$3:$A$500,$B6,'DADOS BRUTOS'!GR$3:GR$500)+IF($C6="",0,SUMIF('DADOS BRUTOS'!$A$3:$A$500,$C6,'DADOS BRUTOS'!GR$3:GR$500)))</f>
        <v/>
      </c>
      <c r="JS6" s="122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2">
        <f>IF(OR(CB$4="",$B7=""),0,SUMIF('DADOS BRUTOS'!$A$3:$A$500,$B7,'DADOS BRUTOS'!B$3:B$500)+IF($C7="",0,SUMIF('DADOS BRUTOS'!$A$3:$A$500,$C7,'DADOS BRUTOS'!B$3:B$500)))</f>
        <v/>
      </c>
      <c r="CC7" s="122">
        <f>IF(OR(CC$4="",$B7=""),0,SUMIF('DADOS BRUTOS'!$A$3:$A$500,$B7,'DADOS BRUTOS'!C$3:C$500)+IF($C7="",0,SUMIF('DADOS BRUTOS'!$A$3:$A$500,$C7,'DADOS BRUTOS'!C$3:C$500)))</f>
        <v/>
      </c>
      <c r="CD7" s="122">
        <f>IF(OR(CD$4="",$B7=""),0,SUMIF('DADOS BRUTOS'!$A$3:$A$500,$B7,'DADOS BRUTOS'!D$3:D$500)+IF($C7="",0,SUMIF('DADOS BRUTOS'!$A$3:$A$500,$C7,'DADOS BRUTOS'!D$3:D$500)))</f>
        <v/>
      </c>
      <c r="CE7" s="122">
        <f>IF(OR(CE$4="",$B7=""),0,SUMIF('DADOS BRUTOS'!$A$3:$A$500,$B7,'DADOS BRUTOS'!E$3:E$500)+IF($C7="",0,SUMIF('DADOS BRUTOS'!$A$3:$A$500,$C7,'DADOS BRUTOS'!E$3:E$500)))</f>
        <v/>
      </c>
      <c r="CF7" s="122">
        <f>IF(OR(CF$4="",$B7=""),0,SUMIF('DADOS BRUTOS'!$A$3:$A$500,$B7,'DADOS BRUTOS'!F$3:F$500)+IF($C7="",0,SUMIF('DADOS BRUTOS'!$A$3:$A$500,$C7,'DADOS BRUTOS'!F$3:F$500)))</f>
        <v/>
      </c>
      <c r="CG7" s="122">
        <f>IF(OR(CG$4="",$B7=""),0,SUMIF('DADOS BRUTOS'!$A$3:$A$500,$B7,'DADOS BRUTOS'!G$3:G$500)+IF($C7="",0,SUMIF('DADOS BRUTOS'!$A$3:$A$500,$C7,'DADOS BRUTOS'!G$3:G$500)))</f>
        <v/>
      </c>
      <c r="CH7" s="122">
        <f>IF(OR(CH$4="",$B7=""),0,SUMIF('DADOS BRUTOS'!$A$3:$A$500,$B7,'DADOS BRUTOS'!H$3:H$500)+IF($C7="",0,SUMIF('DADOS BRUTOS'!$A$3:$A$500,$C7,'DADOS BRUTOS'!H$3:H$500)))</f>
        <v/>
      </c>
      <c r="CI7" s="122">
        <f>IF(OR(CI$4="",$B7=""),0,SUMIF('DADOS BRUTOS'!$A$3:$A$500,$B7,'DADOS BRUTOS'!I$3:I$500)+IF($C7="",0,SUMIF('DADOS BRUTOS'!$A$3:$A$500,$C7,'DADOS BRUTOS'!I$3:I$500)))</f>
        <v/>
      </c>
      <c r="CJ7" s="122">
        <f>IF(OR(CJ$4="",$B7=""),0,SUMIF('DADOS BRUTOS'!$A$3:$A$500,$B7,'DADOS BRUTOS'!J$3:J$500)+IF($C7="",0,SUMIF('DADOS BRUTOS'!$A$3:$A$500,$C7,'DADOS BRUTOS'!J$3:J$500)))</f>
        <v/>
      </c>
      <c r="CK7" s="122">
        <f>IF(OR(CK$4="",$B7=""),0,SUMIF('DADOS BRUTOS'!$A$3:$A$500,$B7,'DADOS BRUTOS'!K$3:K$500)+IF($C7="",0,SUMIF('DADOS BRUTOS'!$A$3:$A$500,$C7,'DADOS BRUTOS'!K$3:K$500)))</f>
        <v/>
      </c>
      <c r="CL7" s="122">
        <f>IF(OR(CL$4="",$B7=""),0,SUMIF('DADOS BRUTOS'!$A$3:$A$500,$B7,'DADOS BRUTOS'!L$3:L$500)+IF($C7="",0,SUMIF('DADOS BRUTOS'!$A$3:$A$500,$C7,'DADOS BRUTOS'!L$3:L$500)))</f>
        <v/>
      </c>
      <c r="CM7" s="122">
        <f>IF(OR(CM$4="",$B7=""),0,SUMIF('DADOS BRUTOS'!$A$3:$A$500,$B7,'DADOS BRUTOS'!M$3:M$500)+IF($C7="",0,SUMIF('DADOS BRUTOS'!$A$3:$A$500,$C7,'DADOS BRUTOS'!M$3:M$500)))</f>
        <v/>
      </c>
      <c r="CN7" s="122">
        <f>IF(OR(CN$4="",$B7=""),0,SUMIF('DADOS BRUTOS'!$A$3:$A$500,$B7,'DADOS BRUTOS'!N$3:N$500)+IF($C7="",0,SUMIF('DADOS BRUTOS'!$A$3:$A$500,$C7,'DADOS BRUTOS'!N$3:N$500)))</f>
        <v/>
      </c>
      <c r="CO7" s="122">
        <f>IF(OR(CO$4="",$B7=""),0,SUMIF('DADOS BRUTOS'!$A$3:$A$500,$B7,'DADOS BRUTOS'!O$3:O$500)+IF($C7="",0,SUMIF('DADOS BRUTOS'!$A$3:$A$500,$C7,'DADOS BRUTOS'!O$3:O$500)))</f>
        <v/>
      </c>
      <c r="CP7" s="122">
        <f>IF(OR(CP$4="",$B7=""),0,SUMIF('DADOS BRUTOS'!$A$3:$A$500,$B7,'DADOS BRUTOS'!P$3:P$500)+IF($C7="",0,SUMIF('DADOS BRUTOS'!$A$3:$A$500,$C7,'DADOS BRUTOS'!P$3:P$500)))</f>
        <v/>
      </c>
      <c r="CQ7" s="122">
        <f>IF(OR(CQ$4="",$B7=""),0,SUMIF('DADOS BRUTOS'!$A$3:$A$500,$B7,'DADOS BRUTOS'!Q$3:Q$500)+IF($C7="",0,SUMIF('DADOS BRUTOS'!$A$3:$A$500,$C7,'DADOS BRUTOS'!Q$3:Q$500)))</f>
        <v/>
      </c>
      <c r="CR7" s="122">
        <f>IF(OR(CR$4="",$B7=""),0,SUMIF('DADOS BRUTOS'!$A$3:$A$500,$B7,'DADOS BRUTOS'!R$3:R$500)+IF($C7="",0,SUMIF('DADOS BRUTOS'!$A$3:$A$500,$C7,'DADOS BRUTOS'!R$3:R$500)))</f>
        <v/>
      </c>
      <c r="CS7" s="122">
        <f>IF(OR(CS$4="",$B7=""),0,SUMIF('DADOS BRUTOS'!$A$3:$A$500,$B7,'DADOS BRUTOS'!S$3:S$500)+IF($C7="",0,SUMIF('DADOS BRUTOS'!$A$3:$A$500,$C7,'DADOS BRUTOS'!S$3:S$500)))</f>
        <v/>
      </c>
      <c r="CT7" s="122">
        <f>IF(OR(CT$4="",$B7=""),0,SUMIF('DADOS BRUTOS'!$A$3:$A$500,$B7,'DADOS BRUTOS'!T$3:T$500)+IF($C7="",0,SUMIF('DADOS BRUTOS'!$A$3:$A$500,$C7,'DADOS BRUTOS'!T$3:T$500)))</f>
        <v/>
      </c>
      <c r="CU7" s="122">
        <f>IF(OR(CU$4="",$B7=""),0,SUMIF('DADOS BRUTOS'!$A$3:$A$500,$B7,'DADOS BRUTOS'!U$3:U$500)+IF($C7="",0,SUMIF('DADOS BRUTOS'!$A$3:$A$500,$C7,'DADOS BRUTOS'!U$3:U$500)))</f>
        <v/>
      </c>
      <c r="CV7" s="122">
        <f>IF(OR(CV$4="",$B7=""),0,SUMIF('DADOS BRUTOS'!$A$3:$A$500,$B7,'DADOS BRUTOS'!V$3:V$500)+IF($C7="",0,SUMIF('DADOS BRUTOS'!$A$3:$A$500,$C7,'DADOS BRUTOS'!V$3:V$500)))</f>
        <v/>
      </c>
      <c r="CW7" s="122">
        <f>IF(OR(CW$4="",$B7=""),0,SUMIF('DADOS BRUTOS'!$A$3:$A$500,$B7,'DADOS BRUTOS'!W$3:W$500)+IF($C7="",0,SUMIF('DADOS BRUTOS'!$A$3:$A$500,$C7,'DADOS BRUTOS'!W$3:W$500)))</f>
        <v/>
      </c>
      <c r="CX7" s="122">
        <f>IF(OR(CX$4="",$B7=""),0,SUMIF('DADOS BRUTOS'!$A$3:$A$500,$B7,'DADOS BRUTOS'!X$3:X$500)+IF($C7="",0,SUMIF('DADOS BRUTOS'!$A$3:$A$500,$C7,'DADOS BRUTOS'!X$3:X$500)))</f>
        <v/>
      </c>
      <c r="CY7" s="122">
        <f>IF(OR(CY$4="",$B7=""),0,SUMIF('DADOS BRUTOS'!$A$3:$A$500,$B7,'DADOS BRUTOS'!Y$3:Y$500)+IF($C7="",0,SUMIF('DADOS BRUTOS'!$A$3:$A$500,$C7,'DADOS BRUTOS'!Y$3:Y$500)))</f>
        <v/>
      </c>
      <c r="CZ7" s="122">
        <f>IF(OR(CZ$4="",$B7=""),0,SUMIF('DADOS BRUTOS'!$A$3:$A$500,$B7,'DADOS BRUTOS'!Z$3:Z$500)+IF($C7="",0,SUMIF('DADOS BRUTOS'!$A$3:$A$500,$C7,'DADOS BRUTOS'!Z$3:Z$500)))</f>
        <v/>
      </c>
      <c r="DA7" s="122">
        <f>IF(OR(DA$4="",$B7=""),0,SUMIF('DADOS BRUTOS'!$A$3:$A$500,$B7,'DADOS BRUTOS'!AA$3:AA$500)+IF($C7="",0,SUMIF('DADOS BRUTOS'!$A$3:$A$500,$C7,'DADOS BRUTOS'!AA$3:AA$500)))</f>
        <v/>
      </c>
      <c r="DB7" s="122">
        <f>IF(OR(DB$4="",$B7=""),0,SUMIF('DADOS BRUTOS'!$A$3:$A$500,$B7,'DADOS BRUTOS'!AB$3:AB$500)+IF($C7="",0,SUMIF('DADOS BRUTOS'!$A$3:$A$500,$C7,'DADOS BRUTOS'!AB$3:AB$500)))</f>
        <v/>
      </c>
      <c r="DC7" s="122">
        <f>IF(OR(DC$4="",$B7=""),0,SUMIF('DADOS BRUTOS'!$A$3:$A$500,$B7,'DADOS BRUTOS'!AC$3:AC$500)+IF($C7="",0,SUMIF('DADOS BRUTOS'!$A$3:$A$500,$C7,'DADOS BRUTOS'!AC$3:AC$500)))</f>
        <v/>
      </c>
      <c r="DD7" s="122">
        <f>IF(OR(DD$4="",$B7=""),0,SUMIF('DADOS BRUTOS'!$A$3:$A$500,$B7,'DADOS BRUTOS'!AD$3:AD$500)+IF($C7="",0,SUMIF('DADOS BRUTOS'!$A$3:$A$500,$C7,'DADOS BRUTOS'!AD$3:AD$500)))</f>
        <v/>
      </c>
      <c r="DE7" s="122">
        <f>IF(OR(DE$4="",$B7=""),0,SUMIF('DADOS BRUTOS'!$A$3:$A$500,$B7,'DADOS BRUTOS'!AE$3:AE$500)+IF($C7="",0,SUMIF('DADOS BRUTOS'!$A$3:$A$500,$C7,'DADOS BRUTOS'!AE$3:AE$500)))</f>
        <v/>
      </c>
      <c r="DF7" s="122">
        <f>IF(OR(DF$4="",$B7=""),0,SUMIF('DADOS BRUTOS'!$A$3:$A$500,$B7,'DADOS BRUTOS'!AF$3:AF$500)+IF($C7="",0,SUMIF('DADOS BRUTOS'!$A$3:$A$500,$C7,'DADOS BRUTOS'!AF$3:AF$500)))</f>
        <v/>
      </c>
      <c r="DG7" s="122">
        <f>IF(OR(DG$4="",$B7=""),0,SUMIF('DADOS BRUTOS'!$A$3:$A$500,$B7,'DADOS BRUTOS'!AG$3:AG$500)+IF($C7="",0,SUMIF('DADOS BRUTOS'!$A$3:$A$500,$C7,'DADOS BRUTOS'!AG$3:AG$500)))</f>
        <v/>
      </c>
      <c r="DH7" s="122">
        <f>IF(OR(DH$4="",$B7=""),0,SUMIF('DADOS BRUTOS'!$A$3:$A$500,$B7,'DADOS BRUTOS'!AH$3:AH$500)+IF($C7="",0,SUMIF('DADOS BRUTOS'!$A$3:$A$500,$C7,'DADOS BRUTOS'!AH$3:AH$500)))</f>
        <v/>
      </c>
      <c r="DI7" s="122">
        <f>IF(OR(DI$4="",$B7=""),0,SUMIF('DADOS BRUTOS'!$A$3:$A$500,$B7,'DADOS BRUTOS'!AI$3:AI$500)+IF($C7="",0,SUMIF('DADOS BRUTOS'!$A$3:$A$500,$C7,'DADOS BRUTOS'!AI$3:AI$500)))</f>
        <v/>
      </c>
      <c r="DJ7" s="122">
        <f>IF(OR(DJ$4="",$B7=""),0,SUMIF('DADOS BRUTOS'!$A$3:$A$500,$B7,'DADOS BRUTOS'!AJ$3:AJ$500)+IF($C7="",0,SUMIF('DADOS BRUTOS'!$A$3:$A$500,$C7,'DADOS BRUTOS'!AJ$3:AJ$500)))</f>
        <v/>
      </c>
      <c r="DK7" s="122">
        <f>IF(OR(DK$4="",$B7=""),0,SUMIF('DADOS BRUTOS'!$A$3:$A$500,$B7,'DADOS BRUTOS'!AK$3:AK$500)+IF($C7="",0,SUMIF('DADOS BRUTOS'!$A$3:$A$500,$C7,'DADOS BRUTOS'!AK$3:AK$500)))</f>
        <v/>
      </c>
      <c r="DL7" s="122">
        <f>IF(OR(DL$4="",$B7=""),0,SUMIF('DADOS BRUTOS'!$A$3:$A$500,$B7,'DADOS BRUTOS'!AL$3:AL$500)+IF($C7="",0,SUMIF('DADOS BRUTOS'!$A$3:$A$500,$C7,'DADOS BRUTOS'!AL$3:AL$500)))</f>
        <v/>
      </c>
      <c r="DM7" s="122">
        <f>IF(OR(DM$4="",$B7=""),0,SUMIF('DADOS BRUTOS'!$A$3:$A$500,$B7,'DADOS BRUTOS'!AM$3:AM$500)+IF($C7="",0,SUMIF('DADOS BRUTOS'!$A$3:$A$500,$C7,'DADOS BRUTOS'!AM$3:AM$500)))</f>
        <v/>
      </c>
      <c r="DN7" s="122">
        <f>IF(OR(DN$4="",$B7=""),0,SUMIF('DADOS BRUTOS'!$A$3:$A$500,$B7,'DADOS BRUTOS'!AN$3:AN$500)+IF($C7="",0,SUMIF('DADOS BRUTOS'!$A$3:$A$500,$C7,'DADOS BRUTOS'!AN$3:AN$500)))</f>
        <v/>
      </c>
      <c r="DO7" s="122">
        <f>IF(OR(DO$4="",$B7=""),0,SUMIF('DADOS BRUTOS'!$A$3:$A$500,$B7,'DADOS BRUTOS'!AO$3:AO$500)+IF($C7="",0,SUMIF('DADOS BRUTOS'!$A$3:$A$500,$C7,'DADOS BRUTOS'!AO$3:AO$500)))</f>
        <v/>
      </c>
      <c r="DP7" s="122">
        <f>IF(OR(DP$4="",$B7=""),0,SUMIF('DADOS BRUTOS'!$A$3:$A$500,$B7,'DADOS BRUTOS'!AP$3:AP$500)+IF($C7="",0,SUMIF('DADOS BRUTOS'!$A$3:$A$500,$C7,'DADOS BRUTOS'!AP$3:AP$500)))</f>
        <v/>
      </c>
      <c r="DQ7" s="122">
        <f>IF(OR(DQ$4="",$B7=""),0,SUMIF('DADOS BRUTOS'!$A$3:$A$500,$B7,'DADOS BRUTOS'!AQ$3:AQ$500)+IF($C7="",0,SUMIF('DADOS BRUTOS'!$A$3:$A$500,$C7,'DADOS BRUTOS'!AQ$3:AQ$500)))</f>
        <v/>
      </c>
      <c r="DR7" s="122">
        <f>IF(OR(DR$4="",$B7=""),0,SUMIF('DADOS BRUTOS'!$A$3:$A$500,$B7,'DADOS BRUTOS'!AR$3:AR$500)+IF($C7="",0,SUMIF('DADOS BRUTOS'!$A$3:$A$500,$C7,'DADOS BRUTOS'!AR$3:AR$500)))</f>
        <v/>
      </c>
      <c r="DS7" s="122">
        <f>IF(OR(DS$4="",$B7=""),0,SUMIF('DADOS BRUTOS'!$A$3:$A$500,$B7,'DADOS BRUTOS'!AS$3:AS$500)+IF($C7="",0,SUMIF('DADOS BRUTOS'!$A$3:$A$500,$C7,'DADOS BRUTOS'!AS$3:AS$500)))</f>
        <v/>
      </c>
      <c r="DT7" s="122">
        <f>IF(OR(DT$4="",$B7=""),0,SUMIF('DADOS BRUTOS'!$A$3:$A$500,$B7,'DADOS BRUTOS'!AT$3:AT$500)+IF($C7="",0,SUMIF('DADOS BRUTOS'!$A$3:$A$500,$C7,'DADOS BRUTOS'!AT$3:AT$500)))</f>
        <v/>
      </c>
      <c r="DU7" s="122">
        <f>IF(OR(DU$4="",$B7=""),0,SUMIF('DADOS BRUTOS'!$A$3:$A$500,$B7,'DADOS BRUTOS'!AU$3:AU$500)+IF($C7="",0,SUMIF('DADOS BRUTOS'!$A$3:$A$500,$C7,'DADOS BRUTOS'!AU$3:AU$500)))</f>
        <v/>
      </c>
      <c r="DV7" s="122">
        <f>IF(OR(DV$4="",$B7=""),0,SUMIF('DADOS BRUTOS'!$A$3:$A$500,$B7,'DADOS BRUTOS'!AV$3:AV$500)+IF($C7="",0,SUMIF('DADOS BRUTOS'!$A$3:$A$500,$C7,'DADOS BRUTOS'!AV$3:AV$500)))</f>
        <v/>
      </c>
      <c r="DW7" s="122">
        <f>IF(OR(DW$4="",$B7=""),0,SUMIF('DADOS BRUTOS'!$A$3:$A$500,$B7,'DADOS BRUTOS'!AW$3:AW$500)+IF($C7="",0,SUMIF('DADOS BRUTOS'!$A$3:$A$500,$C7,'DADOS BRUTOS'!AW$3:AW$500)))</f>
        <v/>
      </c>
      <c r="DX7" s="122">
        <f>IF(OR(DX$4="",$B7=""),0,SUMIF('DADOS BRUTOS'!$A$3:$A$500,$B7,'DADOS BRUTOS'!AX$3:AX$500)+IF($C7="",0,SUMIF('DADOS BRUTOS'!$A$3:$A$500,$C7,'DADOS BRUTOS'!AX$3:AX$500)))</f>
        <v/>
      </c>
      <c r="DY7" s="122">
        <f>IF(OR(DY$4="",$B7=""),0,SUMIF('DADOS BRUTOS'!$A$3:$A$500,$B7,'DADOS BRUTOS'!AY$3:AY$500)+IF($C7="",0,SUMIF('DADOS BRUTOS'!$A$3:$A$500,$C7,'DADOS BRUTOS'!AY$3:AY$500)))</f>
        <v/>
      </c>
      <c r="DZ7" s="122">
        <f>IF(OR(DZ$4="",$B7=""),0,SUMIF('DADOS BRUTOS'!$A$3:$A$500,$B7,'DADOS BRUTOS'!AZ$3:AZ$500)+IF($C7="",0,SUMIF('DADOS BRUTOS'!$A$3:$A$500,$C7,'DADOS BRUTOS'!AZ$3:AZ$500)))</f>
        <v/>
      </c>
      <c r="EA7" s="122">
        <f>IF(OR(EA$4="",$B7=""),0,SUMIF('DADOS BRUTOS'!$A$3:$A$500,$B7,'DADOS BRUTOS'!BA$3:BA$500)+IF($C7="",0,SUMIF('DADOS BRUTOS'!$A$3:$A$500,$C7,'DADOS BRUTOS'!BA$3:BA$500)))</f>
        <v/>
      </c>
      <c r="EB7" s="122">
        <f>IF(OR(EB$4="",$B7=""),0,SUMIF('DADOS BRUTOS'!$A$3:$A$500,$B7,'DADOS BRUTOS'!BB$3:BB$500)+IF($C7="",0,SUMIF('DADOS BRUTOS'!$A$3:$A$500,$C7,'DADOS BRUTOS'!BB$3:BB$500)))</f>
        <v/>
      </c>
      <c r="EC7" s="122">
        <f>IF(OR(EC$4="",$B7=""),0,SUMIF('DADOS BRUTOS'!$A$3:$A$500,$B7,'DADOS BRUTOS'!BC$3:BC$500)+IF($C7="",0,SUMIF('DADOS BRUTOS'!$A$3:$A$500,$C7,'DADOS BRUTOS'!BC$3:BC$500)))</f>
        <v/>
      </c>
      <c r="ED7" s="122">
        <f>IF(OR(ED$4="",$B7=""),0,SUMIF('DADOS BRUTOS'!$A$3:$A$500,$B7,'DADOS BRUTOS'!BD$3:BD$500)+IF($C7="",0,SUMIF('DADOS BRUTOS'!$A$3:$A$500,$C7,'DADOS BRUTOS'!BD$3:BD$500)))</f>
        <v/>
      </c>
      <c r="EE7" s="122">
        <f>IF(OR(EE$4="",$B7=""),0,SUMIF('DADOS BRUTOS'!$A$3:$A$500,$B7,'DADOS BRUTOS'!BE$3:BE$500)+IF($C7="",0,SUMIF('DADOS BRUTOS'!$A$3:$A$500,$C7,'DADOS BRUTOS'!BE$3:BE$500)))</f>
        <v/>
      </c>
      <c r="EF7" s="122">
        <f>IF(OR(EF$4="",$B7=""),0,SUMIF('DADOS BRUTOS'!$A$3:$A$500,$B7,'DADOS BRUTOS'!BF$3:BF$500)+IF($C7="",0,SUMIF('DADOS BRUTOS'!$A$3:$A$500,$C7,'DADOS BRUTOS'!BF$3:BF$500)))</f>
        <v/>
      </c>
      <c r="EG7" s="122">
        <f>IF(OR(EG$4="",$B7=""),0,SUMIF('DADOS BRUTOS'!$A$3:$A$500,$B7,'DADOS BRUTOS'!BG$3:BG$500)+IF($C7="",0,SUMIF('DADOS BRUTOS'!$A$3:$A$500,$C7,'DADOS BRUTOS'!BG$3:BG$500)))</f>
        <v/>
      </c>
      <c r="EH7" s="122">
        <f>IF(OR(EH$4="",$B7=""),0,SUMIF('DADOS BRUTOS'!$A$3:$A$500,$B7,'DADOS BRUTOS'!BH$3:BH$500)+IF($C7="",0,SUMIF('DADOS BRUTOS'!$A$3:$A$500,$C7,'DADOS BRUTOS'!BH$3:BH$500)))</f>
        <v/>
      </c>
      <c r="EI7" s="122">
        <f>IF(OR(EI$4="",$B7=""),0,SUMIF('DADOS BRUTOS'!$A$3:$A$500,$B7,'DADOS BRUTOS'!BI$3:BI$500)+IF($C7="",0,SUMIF('DADOS BRUTOS'!$A$3:$A$500,$C7,'DADOS BRUTOS'!BI$3:BI$500)))</f>
        <v/>
      </c>
      <c r="EJ7" s="122">
        <f>IF(OR(EJ$4="",$B7=""),0,SUMIF('DADOS BRUTOS'!$A$3:$A$500,$B7,'DADOS BRUTOS'!BJ$3:BJ$500)+IF($C7="",0,SUMIF('DADOS BRUTOS'!$A$3:$A$500,$C7,'DADOS BRUTOS'!BJ$3:BJ$500)))</f>
        <v/>
      </c>
      <c r="EK7" s="122">
        <f>IF(OR(EK$4="",$B7=""),0,SUMIF('DADOS BRUTOS'!$A$3:$A$500,$B7,'DADOS BRUTOS'!BK$3:BK$500)+IF($C7="",0,SUMIF('DADOS BRUTOS'!$A$3:$A$500,$C7,'DADOS BRUTOS'!BK$3:BK$500)))</f>
        <v/>
      </c>
      <c r="EL7" s="122">
        <f>IF(OR(EL$4="",$B7=""),0,SUMIF('DADOS BRUTOS'!$A$3:$A$500,$B7,'DADOS BRUTOS'!BL$3:BL$500)+IF($C7="",0,SUMIF('DADOS BRUTOS'!$A$3:$A$500,$C7,'DADOS BRUTOS'!BL$3:BL$500)))</f>
        <v/>
      </c>
      <c r="EM7" s="122">
        <f>IF(OR(EM$4="",$B7=""),0,SUMIF('DADOS BRUTOS'!$A$3:$A$500,$B7,'DADOS BRUTOS'!BM$3:BM$500)+IF($C7="",0,SUMIF('DADOS BRUTOS'!$A$3:$A$500,$C7,'DADOS BRUTOS'!BM$3:BM$500)))</f>
        <v/>
      </c>
      <c r="EN7" s="122">
        <f>IF(OR(EN$4="",$B7=""),0,SUMIF('DADOS BRUTOS'!$A$3:$A$500,$B7,'DADOS BRUTOS'!BN$3:BN$500)+IF($C7="",0,SUMIF('DADOS BRUTOS'!$A$3:$A$500,$C7,'DADOS BRUTOS'!BN$3:BN$500)))</f>
        <v/>
      </c>
      <c r="EO7" s="122">
        <f>IF(OR(EO$4="",$B7=""),0,SUMIF('DADOS BRUTOS'!$A$3:$A$500,$B7,'DADOS BRUTOS'!BO$3:BO$500)+IF($C7="",0,SUMIF('DADOS BRUTOS'!$A$3:$A$500,$C7,'DADOS BRUTOS'!BO$3:BO$500)))</f>
        <v/>
      </c>
      <c r="EP7" s="122">
        <f>IF(OR(EP$4="",$B7=""),0,SUMIF('DADOS BRUTOS'!$A$3:$A$500,$B7,'DADOS BRUTOS'!BP$3:BP$500)+IF($C7="",0,SUMIF('DADOS BRUTOS'!$A$3:$A$500,$C7,'DADOS BRUTOS'!BP$3:BP$500)))</f>
        <v/>
      </c>
      <c r="EQ7" s="122">
        <f>IF(OR(EQ$4="",$B7=""),0,SUMIF('DADOS BRUTOS'!$A$3:$A$500,$B7,'DADOS BRUTOS'!BQ$3:BQ$500)+IF($C7="",0,SUMIF('DADOS BRUTOS'!$A$3:$A$500,$C7,'DADOS BRUTOS'!BQ$3:BQ$500)))</f>
        <v/>
      </c>
      <c r="ER7" s="122">
        <f>IF(OR(ER$4="",$B7=""),0,SUMIF('DADOS BRUTOS'!$A$3:$A$500,$B7,'DADOS BRUTOS'!BR$3:BR$500)+IF($C7="",0,SUMIF('DADOS BRUTOS'!$A$3:$A$500,$C7,'DADOS BRUTOS'!BR$3:BR$500)))</f>
        <v/>
      </c>
      <c r="ES7" s="122">
        <f>IF(OR(ES$4="",$B7=""),0,SUMIF('DADOS BRUTOS'!$A$3:$A$500,$B7,'DADOS BRUTOS'!BS$3:BS$500)+IF($C7="",0,SUMIF('DADOS BRUTOS'!$A$3:$A$500,$C7,'DADOS BRUTOS'!BS$3:BS$500)))</f>
        <v/>
      </c>
      <c r="ET7" s="122">
        <f>IF(OR(ET$4="",$B7=""),0,SUMIF('DADOS BRUTOS'!$A$3:$A$500,$B7,'DADOS BRUTOS'!BT$3:BT$500)+IF($C7="",0,SUMIF('DADOS BRUTOS'!$A$3:$A$500,$C7,'DADOS BRUTOS'!BT$3:BT$500)))</f>
        <v/>
      </c>
      <c r="EU7" s="122">
        <f>IF(OR(EU$4="",$B7=""),0,SUMIF('DADOS BRUTOS'!$A$3:$A$500,$B7,'DADOS BRUTOS'!BU$3:BU$500)+IF($C7="",0,SUMIF('DADOS BRUTOS'!$A$3:$A$500,$C7,'DADOS BRUTOS'!BU$3:BU$500)))</f>
        <v/>
      </c>
      <c r="EV7" s="122">
        <f>IF(OR(EV$4="",$B7=""),0,SUMIF('DADOS BRUTOS'!$A$3:$A$500,$B7,'DADOS BRUTOS'!BV$3:BV$500)+IF($C7="",0,SUMIF('DADOS BRUTOS'!$A$3:$A$500,$C7,'DADOS BRUTOS'!BV$3:BV$500)))</f>
        <v/>
      </c>
      <c r="EW7" s="122">
        <f>IF(OR(EW$4="",$B7=""),0,SUMIF('DADOS BRUTOS'!$A$3:$A$500,$B7,'DADOS BRUTOS'!BW$3:BW$500)+IF($C7="",0,SUMIF('DADOS BRUTOS'!$A$3:$A$500,$C7,'DADOS BRUTOS'!BW$3:BW$500)))</f>
        <v/>
      </c>
      <c r="EX7" s="122">
        <f>IF(OR(EX$4="",$B7=""),0,SUMIF('DADOS BRUTOS'!$A$3:$A$500,$B7,'DADOS BRUTOS'!BX$3:BX$500)+IF($C7="",0,SUMIF('DADOS BRUTOS'!$A$3:$A$500,$C7,'DADOS BRUTOS'!BX$3:BX$500)))</f>
        <v/>
      </c>
      <c r="EY7" s="122">
        <f>IF(OR(EY$4="",$B7=""),0,SUMIF('DADOS BRUTOS'!$A$3:$A$500,$B7,'DADOS BRUTOS'!BY$3:BY$500)+IF($C7="",0,SUMIF('DADOS BRUTOS'!$A$3:$A$500,$C7,'DADOS BRUTOS'!BY$3:BY$500)))</f>
        <v/>
      </c>
      <c r="EZ7" s="122">
        <f>IF(OR(EZ$4="",$B7=""),0,SUMIF('DADOS BRUTOS'!$A$3:$A$500,$B7,'DADOS BRUTOS'!BZ$3:BZ$500)+IF($C7="",0,SUMIF('DADOS BRUTOS'!$A$3:$A$500,$C7,'DADOS BRUTOS'!BZ$3:BZ$500)))</f>
        <v/>
      </c>
      <c r="FA7" s="122">
        <f>IF(OR(FA$4="",$B7=""),0,SUMIF('DADOS BRUTOS'!$A$3:$A$500,$B7,'DADOS BRUTOS'!CA$3:CA$500)+IF($C7="",0,SUMIF('DADOS BRUTOS'!$A$3:$A$500,$C7,'DADOS BRUTOS'!CA$3:CA$500)))</f>
        <v/>
      </c>
      <c r="FB7" s="122">
        <f>IF(OR(FB$4="",$B7=""),0,SUMIF('DADOS BRUTOS'!$A$3:$A$500,$B7,'DADOS BRUTOS'!CB$3:CB$500)+IF($C7="",0,SUMIF('DADOS BRUTOS'!$A$3:$A$500,$C7,'DADOS BRUTOS'!CB$3:CB$500)))</f>
        <v/>
      </c>
      <c r="FC7" s="122">
        <f>IF(OR(FC$4="",$B7=""),0,SUMIF('DADOS BRUTOS'!$A$3:$A$500,$B7,'DADOS BRUTOS'!CC$3:CC$500)+IF($C7="",0,SUMIF('DADOS BRUTOS'!$A$3:$A$500,$C7,'DADOS BRUTOS'!CC$3:CC$500)))</f>
        <v/>
      </c>
      <c r="FD7" s="122">
        <f>IF(OR(FD$4="",$B7=""),0,SUMIF('DADOS BRUTOS'!$A$3:$A$500,$B7,'DADOS BRUTOS'!CD$3:CD$500)+IF($C7="",0,SUMIF('DADOS BRUTOS'!$A$3:$A$500,$C7,'DADOS BRUTOS'!CD$3:CD$500)))</f>
        <v/>
      </c>
      <c r="FE7" s="122">
        <f>IF(OR(FE$4="",$B7=""),0,SUMIF('DADOS BRUTOS'!$A$3:$A$500,$B7,'DADOS BRUTOS'!CE$3:CE$500)+IF($C7="",0,SUMIF('DADOS BRUTOS'!$A$3:$A$500,$C7,'DADOS BRUTOS'!CE$3:CE$500)))</f>
        <v/>
      </c>
      <c r="FF7" s="122">
        <f>IF(OR(FF$4="",$B7=""),0,SUMIF('DADOS BRUTOS'!$A$3:$A$500,$B7,'DADOS BRUTOS'!CF$3:CF$500)+IF($C7="",0,SUMIF('DADOS BRUTOS'!$A$3:$A$500,$C7,'DADOS BRUTOS'!CF$3:CF$500)))</f>
        <v/>
      </c>
      <c r="FG7" s="122">
        <f>IF(OR(FG$4="",$B7=""),0,SUMIF('DADOS BRUTOS'!$A$3:$A$500,$B7,'DADOS BRUTOS'!CG$3:CG$500)+IF($C7="",0,SUMIF('DADOS BRUTOS'!$A$3:$A$500,$C7,'DADOS BRUTOS'!CG$3:CG$500)))</f>
        <v/>
      </c>
      <c r="FH7" s="122">
        <f>IF(OR(FH$4="",$B7=""),0,SUMIF('DADOS BRUTOS'!$A$3:$A$500,$B7,'DADOS BRUTOS'!CH$3:CH$500)+IF($C7="",0,SUMIF('DADOS BRUTOS'!$A$3:$A$500,$C7,'DADOS BRUTOS'!CH$3:CH$500)))</f>
        <v/>
      </c>
      <c r="FI7" s="122">
        <f>IF(OR(FI$4="",$B7=""),0,SUMIF('DADOS BRUTOS'!$A$3:$A$500,$B7,'DADOS BRUTOS'!CI$3:CI$500)+IF($C7="",0,SUMIF('DADOS BRUTOS'!$A$3:$A$500,$C7,'DADOS BRUTOS'!CI$3:CI$500)))</f>
        <v/>
      </c>
      <c r="FJ7" s="122">
        <f>IF(OR(FJ$4="",$B7=""),0,SUMIF('DADOS BRUTOS'!$A$3:$A$500,$B7,'DADOS BRUTOS'!CJ$3:CJ$500)+IF($C7="",0,SUMIF('DADOS BRUTOS'!$A$3:$A$500,$C7,'DADOS BRUTOS'!CJ$3:CJ$500)))</f>
        <v/>
      </c>
      <c r="FK7" s="122">
        <f>IF(OR(FK$4="",$B7=""),0,SUMIF('DADOS BRUTOS'!$A$3:$A$500,$B7,'DADOS BRUTOS'!CK$3:CK$500)+IF($C7="",0,SUMIF('DADOS BRUTOS'!$A$3:$A$500,$C7,'DADOS BRUTOS'!CK$3:CK$500)))</f>
        <v/>
      </c>
      <c r="FL7" s="122">
        <f>IF(OR(FL$4="",$B7=""),0,SUMIF('DADOS BRUTOS'!$A$3:$A$500,$B7,'DADOS BRUTOS'!CL$3:CL$500)+IF($C7="",0,SUMIF('DADOS BRUTOS'!$A$3:$A$500,$C7,'DADOS BRUTOS'!CL$3:CL$500)))</f>
        <v/>
      </c>
      <c r="FM7" s="122">
        <f>IF(OR(FM$4="",$B7=""),0,SUMIF('DADOS BRUTOS'!$A$3:$A$500,$B7,'DADOS BRUTOS'!CM$3:CM$500)+IF($C7="",0,SUMIF('DADOS BRUTOS'!$A$3:$A$500,$C7,'DADOS BRUTOS'!CM$3:CM$500)))</f>
        <v/>
      </c>
      <c r="FN7" s="122">
        <f>IF(OR(FN$4="",$B7=""),0,SUMIF('DADOS BRUTOS'!$A$3:$A$500,$B7,'DADOS BRUTOS'!CN$3:CN$500)+IF($C7="",0,SUMIF('DADOS BRUTOS'!$A$3:$A$500,$C7,'DADOS BRUTOS'!CN$3:CN$500)))</f>
        <v/>
      </c>
      <c r="FO7" s="122">
        <f>IF(OR(FO$4="",$B7=""),0,SUMIF('DADOS BRUTOS'!$A$3:$A$500,$B7,'DADOS BRUTOS'!CO$3:CO$500)+IF($C7="",0,SUMIF('DADOS BRUTOS'!$A$3:$A$500,$C7,'DADOS BRUTOS'!CO$3:CO$500)))</f>
        <v/>
      </c>
      <c r="FP7" s="122">
        <f>IF(OR(FP$4="",$B7=""),0,SUMIF('DADOS BRUTOS'!$A$3:$A$500,$B7,'DADOS BRUTOS'!CP$3:CP$500)+IF($C7="",0,SUMIF('DADOS BRUTOS'!$A$3:$A$500,$C7,'DADOS BRUTOS'!CP$3:CP$500)))</f>
        <v/>
      </c>
      <c r="FQ7" s="122">
        <f>IF(OR(FQ$4="",$B7=""),0,SUMIF('DADOS BRUTOS'!$A$3:$A$500,$B7,'DADOS BRUTOS'!CQ$3:CQ$500)+IF($C7="",0,SUMIF('DADOS BRUTOS'!$A$3:$A$500,$C7,'DADOS BRUTOS'!CQ$3:CQ$500)))</f>
        <v/>
      </c>
      <c r="FR7" s="122">
        <f>IF(OR(FR$4="",$B7=""),0,SUMIF('DADOS BRUTOS'!$A$3:$A$500,$B7,'DADOS BRUTOS'!CR$3:CR$500)+IF($C7="",0,SUMIF('DADOS BRUTOS'!$A$3:$A$500,$C7,'DADOS BRUTOS'!CR$3:CR$500)))</f>
        <v/>
      </c>
      <c r="FS7" s="122">
        <f>IF(OR(FS$4="",$B7=""),0,SUMIF('DADOS BRUTOS'!$A$3:$A$500,$B7,'DADOS BRUTOS'!CS$3:CS$500)+IF($C7="",0,SUMIF('DADOS BRUTOS'!$A$3:$A$500,$C7,'DADOS BRUTOS'!CS$3:CS$500)))</f>
        <v/>
      </c>
      <c r="FT7" s="122">
        <f>IF(OR(FT$4="",$B7=""),0,SUMIF('DADOS BRUTOS'!$A$3:$A$500,$B7,'DADOS BRUTOS'!CT$3:CT$500)+IF($C7="",0,SUMIF('DADOS BRUTOS'!$A$3:$A$500,$C7,'DADOS BRUTOS'!CT$3:CT$500)))</f>
        <v/>
      </c>
      <c r="FU7" s="122">
        <f>IF(OR(FU$4="",$B7=""),0,SUMIF('DADOS BRUTOS'!$A$3:$A$500,$B7,'DADOS BRUTOS'!CU$3:CU$500)+IF($C7="",0,SUMIF('DADOS BRUTOS'!$A$3:$A$500,$C7,'DADOS BRUTOS'!CU$3:CU$500)))</f>
        <v/>
      </c>
      <c r="FV7" s="122">
        <f>IF(OR(FV$4="",$B7=""),0,SUMIF('DADOS BRUTOS'!$A$3:$A$500,$B7,'DADOS BRUTOS'!CV$3:CV$500)+IF($C7="",0,SUMIF('DADOS BRUTOS'!$A$3:$A$500,$C7,'DADOS BRUTOS'!CV$3:CV$500)))</f>
        <v/>
      </c>
      <c r="FW7" s="122">
        <f>IF(OR(FW$4="",$B7=""),0,SUMIF('DADOS BRUTOS'!$A$3:$A$500,$B7,'DADOS BRUTOS'!CW$3:CW$500)+IF($C7="",0,SUMIF('DADOS BRUTOS'!$A$3:$A$500,$C7,'DADOS BRUTOS'!CW$3:CW$500)))</f>
        <v/>
      </c>
      <c r="FX7" s="122">
        <f>IF(OR(FX$4="",$B7=""),0,SUMIF('DADOS BRUTOS'!$A$3:$A$500,$B7,'DADOS BRUTOS'!CX$3:CX$500)+IF($C7="",0,SUMIF('DADOS BRUTOS'!$A$3:$A$500,$C7,'DADOS BRUTOS'!CX$3:CX$500)))</f>
        <v/>
      </c>
      <c r="FY7" s="122">
        <f>IF(OR(FY$4="",$B7=""),0,SUMIF('DADOS BRUTOS'!$A$3:$A$500,$B7,'DADOS BRUTOS'!CY$3:CY$500)+IF($C7="",0,SUMIF('DADOS BRUTOS'!$A$3:$A$500,$C7,'DADOS BRUTOS'!CY$3:CY$500)))</f>
        <v/>
      </c>
      <c r="FZ7" s="122">
        <f>IF(OR(FZ$4="",$B7=""),0,SUMIF('DADOS BRUTOS'!$A$3:$A$500,$B7,'DADOS BRUTOS'!CZ$3:CZ$500)+IF($C7="",0,SUMIF('DADOS BRUTOS'!$A$3:$A$500,$C7,'DADOS BRUTOS'!CZ$3:CZ$500)))</f>
        <v/>
      </c>
      <c r="GA7" s="122">
        <f>IF(OR(GA$4="",$B7=""),0,SUMIF('DADOS BRUTOS'!$A$3:$A$500,$B7,'DADOS BRUTOS'!DA$3:DA$500)+IF($C7="",0,SUMIF('DADOS BRUTOS'!$A$3:$A$500,$C7,'DADOS BRUTOS'!DA$3:DA$500)))</f>
        <v/>
      </c>
      <c r="GB7" s="122">
        <f>IF(OR(GB$4="",$B7=""),0,SUMIF('DADOS BRUTOS'!$A$3:$A$500,$B7,'DADOS BRUTOS'!DB$3:DB$500)+IF($C7="",0,SUMIF('DADOS BRUTOS'!$A$3:$A$500,$C7,'DADOS BRUTOS'!DB$3:DB$500)))</f>
        <v/>
      </c>
      <c r="GC7" s="122">
        <f>IF(OR(GC$4="",$B7=""),0,SUMIF('DADOS BRUTOS'!$A$3:$A$500,$B7,'DADOS BRUTOS'!DC$3:DC$500)+IF($C7="",0,SUMIF('DADOS BRUTOS'!$A$3:$A$500,$C7,'DADOS BRUTOS'!DC$3:DC$500)))</f>
        <v/>
      </c>
      <c r="GD7" s="122">
        <f>IF(OR(GD$4="",$B7=""),0,SUMIF('DADOS BRUTOS'!$A$3:$A$500,$B7,'DADOS BRUTOS'!DD$3:DD$500)+IF($C7="",0,SUMIF('DADOS BRUTOS'!$A$3:$A$500,$C7,'DADOS BRUTOS'!DD$3:DD$500)))</f>
        <v/>
      </c>
      <c r="GE7" s="122">
        <f>IF(OR(GE$4="",$B7=""),0,SUMIF('DADOS BRUTOS'!$A$3:$A$500,$B7,'DADOS BRUTOS'!DE$3:DE$500)+IF($C7="",0,SUMIF('DADOS BRUTOS'!$A$3:$A$500,$C7,'DADOS BRUTOS'!DE$3:DE$500)))</f>
        <v/>
      </c>
      <c r="GF7" s="122">
        <f>IF(OR(GF$4="",$B7=""),0,SUMIF('DADOS BRUTOS'!$A$3:$A$500,$B7,'DADOS BRUTOS'!DF$3:DF$500)+IF($C7="",0,SUMIF('DADOS BRUTOS'!$A$3:$A$500,$C7,'DADOS BRUTOS'!DF$3:DF$500)))</f>
        <v/>
      </c>
      <c r="GG7" s="122">
        <f>IF(OR(GG$4="",$B7=""),0,SUMIF('DADOS BRUTOS'!$A$3:$A$500,$B7,'DADOS BRUTOS'!DG$3:DG$500)+IF($C7="",0,SUMIF('DADOS BRUTOS'!$A$3:$A$500,$C7,'DADOS BRUTOS'!DG$3:DG$500)))</f>
        <v/>
      </c>
      <c r="GH7" s="122">
        <f>IF(OR(GH$4="",$B7=""),0,SUMIF('DADOS BRUTOS'!$A$3:$A$500,$B7,'DADOS BRUTOS'!DH$3:DH$500)+IF($C7="",0,SUMIF('DADOS BRUTOS'!$A$3:$A$500,$C7,'DADOS BRUTOS'!DH$3:DH$500)))</f>
        <v/>
      </c>
      <c r="GI7" s="122">
        <f>IF(OR(GI$4="",$B7=""),0,SUMIF('DADOS BRUTOS'!$A$3:$A$500,$B7,'DADOS BRUTOS'!DI$3:DI$500)+IF($C7="",0,SUMIF('DADOS BRUTOS'!$A$3:$A$500,$C7,'DADOS BRUTOS'!DI$3:DI$500)))</f>
        <v/>
      </c>
      <c r="GJ7" s="122">
        <f>IF(OR(GJ$4="",$B7=""),0,SUMIF('DADOS BRUTOS'!$A$3:$A$500,$B7,'DADOS BRUTOS'!DJ$3:DJ$500)+IF($C7="",0,SUMIF('DADOS BRUTOS'!$A$3:$A$500,$C7,'DADOS BRUTOS'!DJ$3:DJ$500)))</f>
        <v/>
      </c>
      <c r="GK7" s="122">
        <f>IF(OR(GK$4="",$B7=""),0,SUMIF('DADOS BRUTOS'!$A$3:$A$500,$B7,'DADOS BRUTOS'!DK$3:DK$500)+IF($C7="",0,SUMIF('DADOS BRUTOS'!$A$3:$A$500,$C7,'DADOS BRUTOS'!DK$3:DK$500)))</f>
        <v/>
      </c>
      <c r="GL7" s="122">
        <f>IF(OR(GL$4="",$B7=""),0,SUMIF('DADOS BRUTOS'!$A$3:$A$500,$B7,'DADOS BRUTOS'!DL$3:DL$500)+IF($C7="",0,SUMIF('DADOS BRUTOS'!$A$3:$A$500,$C7,'DADOS BRUTOS'!DL$3:DL$500)))</f>
        <v/>
      </c>
      <c r="GM7" s="122">
        <f>IF(OR(GM$4="",$B7=""),0,SUMIF('DADOS BRUTOS'!$A$3:$A$500,$B7,'DADOS BRUTOS'!DM$3:DM$500)+IF($C7="",0,SUMIF('DADOS BRUTOS'!$A$3:$A$500,$C7,'DADOS BRUTOS'!DM$3:DM$500)))</f>
        <v/>
      </c>
      <c r="GN7" s="122">
        <f>IF(OR(GN$4="",$B7=""),0,SUMIF('DADOS BRUTOS'!$A$3:$A$500,$B7,'DADOS BRUTOS'!DN$3:DN$500)+IF($C7="",0,SUMIF('DADOS BRUTOS'!$A$3:$A$500,$C7,'DADOS BRUTOS'!DN$3:DN$500)))</f>
        <v/>
      </c>
      <c r="GO7" s="122">
        <f>IF(OR(GO$4="",$B7=""),0,SUMIF('DADOS BRUTOS'!$A$3:$A$500,$B7,'DADOS BRUTOS'!DO$3:DO$500)+IF($C7="",0,SUMIF('DADOS BRUTOS'!$A$3:$A$500,$C7,'DADOS BRUTOS'!DO$3:DO$500)))</f>
        <v/>
      </c>
      <c r="GP7" s="122">
        <f>IF(OR(GP$4="",$B7=""),0,SUMIF('DADOS BRUTOS'!$A$3:$A$500,$B7,'DADOS BRUTOS'!DP$3:DP$500)+IF($C7="",0,SUMIF('DADOS BRUTOS'!$A$3:$A$500,$C7,'DADOS BRUTOS'!DP$3:DP$500)))</f>
        <v/>
      </c>
      <c r="GQ7" s="122">
        <f>IF(OR(GQ$4="",$B7=""),0,SUMIF('DADOS BRUTOS'!$A$3:$A$500,$B7,'DADOS BRUTOS'!DQ$3:DQ$500)+IF($C7="",0,SUMIF('DADOS BRUTOS'!$A$3:$A$500,$C7,'DADOS BRUTOS'!DQ$3:DQ$500)))</f>
        <v/>
      </c>
      <c r="GR7" s="122">
        <f>IF(OR(GR$4="",$B7=""),0,SUMIF('DADOS BRUTOS'!$A$3:$A$500,$B7,'DADOS BRUTOS'!DR$3:DR$500)+IF($C7="",0,SUMIF('DADOS BRUTOS'!$A$3:$A$500,$C7,'DADOS BRUTOS'!DR$3:DR$500)))</f>
        <v/>
      </c>
      <c r="GS7" s="122">
        <f>IF(OR(GS$4="",$B7=""),0,SUMIF('DADOS BRUTOS'!$A$3:$A$500,$B7,'DADOS BRUTOS'!DS$3:DS$500)+IF($C7="",0,SUMIF('DADOS BRUTOS'!$A$3:$A$500,$C7,'DADOS BRUTOS'!DS$3:DS$500)))</f>
        <v/>
      </c>
      <c r="GT7" s="122">
        <f>IF(OR(GT$4="",$B7=""),0,SUMIF('DADOS BRUTOS'!$A$3:$A$500,$B7,'DADOS BRUTOS'!DT$3:DT$500)+IF($C7="",0,SUMIF('DADOS BRUTOS'!$A$3:$A$500,$C7,'DADOS BRUTOS'!DT$3:DT$500)))</f>
        <v/>
      </c>
      <c r="GU7" s="122">
        <f>IF(OR(GU$4="",$B7=""),0,SUMIF('DADOS BRUTOS'!$A$3:$A$500,$B7,'DADOS BRUTOS'!DU$3:DU$500)+IF($C7="",0,SUMIF('DADOS BRUTOS'!$A$3:$A$500,$C7,'DADOS BRUTOS'!DU$3:DU$500)))</f>
        <v/>
      </c>
      <c r="GV7" s="122">
        <f>IF(OR(GV$4="",$B7=""),0,SUMIF('DADOS BRUTOS'!$A$3:$A$500,$B7,'DADOS BRUTOS'!DV$3:DV$500)+IF($C7="",0,SUMIF('DADOS BRUTOS'!$A$3:$A$500,$C7,'DADOS BRUTOS'!DV$3:DV$500)))</f>
        <v/>
      </c>
      <c r="GW7" s="122">
        <f>IF(OR(GW$4="",$B7=""),0,SUMIF('DADOS BRUTOS'!$A$3:$A$500,$B7,'DADOS BRUTOS'!DW$3:DW$500)+IF($C7="",0,SUMIF('DADOS BRUTOS'!$A$3:$A$500,$C7,'DADOS BRUTOS'!DW$3:DW$500)))</f>
        <v/>
      </c>
      <c r="GX7" s="122">
        <f>IF(OR(GX$4="",$B7=""),0,SUMIF('DADOS BRUTOS'!$A$3:$A$500,$B7,'DADOS BRUTOS'!DX$3:DX$500)+IF($C7="",0,SUMIF('DADOS BRUTOS'!$A$3:$A$500,$C7,'DADOS BRUTOS'!DX$3:DX$500)))</f>
        <v/>
      </c>
      <c r="GY7" s="122">
        <f>IF(OR(GY$4="",$B7=""),0,SUMIF('DADOS BRUTOS'!$A$3:$A$500,$B7,'DADOS BRUTOS'!DY$3:DY$500)+IF($C7="",0,SUMIF('DADOS BRUTOS'!$A$3:$A$500,$C7,'DADOS BRUTOS'!DY$3:DY$500)))</f>
        <v/>
      </c>
      <c r="GZ7" s="122">
        <f>IF(OR(GZ$4="",$B7=""),0,SUMIF('DADOS BRUTOS'!$A$3:$A$500,$B7,'DADOS BRUTOS'!DZ$3:DZ$500)+IF($C7="",0,SUMIF('DADOS BRUTOS'!$A$3:$A$500,$C7,'DADOS BRUTOS'!DZ$3:DZ$500)))</f>
        <v/>
      </c>
      <c r="HA7" s="122">
        <f>IF(OR(HA$4="",$B7=""),0,SUMIF('DADOS BRUTOS'!$A$3:$A$500,$B7,'DADOS BRUTOS'!EA$3:EA$500)+IF($C7="",0,SUMIF('DADOS BRUTOS'!$A$3:$A$500,$C7,'DADOS BRUTOS'!EA$3:EA$500)))</f>
        <v/>
      </c>
      <c r="HB7" s="122">
        <f>IF(OR(HB$4="",$B7=""),0,SUMIF('DADOS BRUTOS'!$A$3:$A$500,$B7,'DADOS BRUTOS'!EB$3:EB$500)+IF($C7="",0,SUMIF('DADOS BRUTOS'!$A$3:$A$500,$C7,'DADOS BRUTOS'!EB$3:EB$500)))</f>
        <v/>
      </c>
      <c r="HC7" s="122">
        <f>IF(OR(HC$4="",$B7=""),0,SUMIF('DADOS BRUTOS'!$A$3:$A$500,$B7,'DADOS BRUTOS'!EC$3:EC$500)+IF($C7="",0,SUMIF('DADOS BRUTOS'!$A$3:$A$500,$C7,'DADOS BRUTOS'!EC$3:EC$500)))</f>
        <v/>
      </c>
      <c r="HD7" s="122">
        <f>IF(OR(HD$4="",$B7=""),0,SUMIF('DADOS BRUTOS'!$A$3:$A$500,$B7,'DADOS BRUTOS'!ED$3:ED$500)+IF($C7="",0,SUMIF('DADOS BRUTOS'!$A$3:$A$500,$C7,'DADOS BRUTOS'!ED$3:ED$500)))</f>
        <v/>
      </c>
      <c r="HE7" s="122">
        <f>IF(OR(HE$4="",$B7=""),0,SUMIF('DADOS BRUTOS'!$A$3:$A$500,$B7,'DADOS BRUTOS'!EE$3:EE$500)+IF($C7="",0,SUMIF('DADOS BRUTOS'!$A$3:$A$500,$C7,'DADOS BRUTOS'!EE$3:EE$500)))</f>
        <v/>
      </c>
      <c r="HF7" s="122">
        <f>IF(OR(HF$4="",$B7=""),0,SUMIF('DADOS BRUTOS'!$A$3:$A$500,$B7,'DADOS BRUTOS'!EF$3:EF$500)+IF($C7="",0,SUMIF('DADOS BRUTOS'!$A$3:$A$500,$C7,'DADOS BRUTOS'!EF$3:EF$500)))</f>
        <v/>
      </c>
      <c r="HG7" s="122">
        <f>IF(OR(HG$4="",$B7=""),0,SUMIF('DADOS BRUTOS'!$A$3:$A$500,$B7,'DADOS BRUTOS'!EG$3:EG$500)+IF($C7="",0,SUMIF('DADOS BRUTOS'!$A$3:$A$500,$C7,'DADOS BRUTOS'!EG$3:EG$500)))</f>
        <v/>
      </c>
      <c r="HH7" s="122">
        <f>IF(OR(HH$4="",$B7=""),0,SUMIF('DADOS BRUTOS'!$A$3:$A$500,$B7,'DADOS BRUTOS'!EH$3:EH$500)+IF($C7="",0,SUMIF('DADOS BRUTOS'!$A$3:$A$500,$C7,'DADOS BRUTOS'!EH$3:EH$500)))</f>
        <v/>
      </c>
      <c r="HI7" s="122">
        <f>IF(OR(HI$4="",$B7=""),0,SUMIF('DADOS BRUTOS'!$A$3:$A$500,$B7,'DADOS BRUTOS'!EI$3:EI$500)+IF($C7="",0,SUMIF('DADOS BRUTOS'!$A$3:$A$500,$C7,'DADOS BRUTOS'!EI$3:EI$500)))</f>
        <v/>
      </c>
      <c r="HJ7" s="122">
        <f>IF(OR(HJ$4="",$B7=""),0,SUMIF('DADOS BRUTOS'!$A$3:$A$500,$B7,'DADOS BRUTOS'!EJ$3:EJ$500)+IF($C7="",0,SUMIF('DADOS BRUTOS'!$A$3:$A$500,$C7,'DADOS BRUTOS'!EJ$3:EJ$500)))</f>
        <v/>
      </c>
      <c r="HK7" s="122">
        <f>IF(OR(HK$4="",$B7=""),0,SUMIF('DADOS BRUTOS'!$A$3:$A$500,$B7,'DADOS BRUTOS'!EK$3:EK$500)+IF($C7="",0,SUMIF('DADOS BRUTOS'!$A$3:$A$500,$C7,'DADOS BRUTOS'!EK$3:EK$500)))</f>
        <v/>
      </c>
      <c r="HL7" s="122">
        <f>IF(OR(HL$4="",$B7=""),0,SUMIF('DADOS BRUTOS'!$A$3:$A$500,$B7,'DADOS BRUTOS'!EL$3:EL$500)+IF($C7="",0,SUMIF('DADOS BRUTOS'!$A$3:$A$500,$C7,'DADOS BRUTOS'!EL$3:EL$500)))</f>
        <v/>
      </c>
      <c r="HM7" s="122">
        <f>IF(OR(HM$4="",$B7=""),0,SUMIF('DADOS BRUTOS'!$A$3:$A$500,$B7,'DADOS BRUTOS'!EM$3:EM$500)+IF($C7="",0,SUMIF('DADOS BRUTOS'!$A$3:$A$500,$C7,'DADOS BRUTOS'!EM$3:EM$500)))</f>
        <v/>
      </c>
      <c r="HN7" s="122">
        <f>IF(OR(HN$4="",$B7=""),0,SUMIF('DADOS BRUTOS'!$A$3:$A$500,$B7,'DADOS BRUTOS'!EN$3:EN$500)+IF($C7="",0,SUMIF('DADOS BRUTOS'!$A$3:$A$500,$C7,'DADOS BRUTOS'!EN$3:EN$500)))</f>
        <v/>
      </c>
      <c r="HO7" s="122">
        <f>IF(OR(HO$4="",$B7=""),0,SUMIF('DADOS BRUTOS'!$A$3:$A$500,$B7,'DADOS BRUTOS'!EO$3:EO$500)+IF($C7="",0,SUMIF('DADOS BRUTOS'!$A$3:$A$500,$C7,'DADOS BRUTOS'!EO$3:EO$500)))</f>
        <v/>
      </c>
      <c r="HP7" s="122">
        <f>IF(OR(HP$4="",$B7=""),0,SUMIF('DADOS BRUTOS'!$A$3:$A$500,$B7,'DADOS BRUTOS'!EP$3:EP$500)+IF($C7="",0,SUMIF('DADOS BRUTOS'!$A$3:$A$500,$C7,'DADOS BRUTOS'!EP$3:EP$500)))</f>
        <v/>
      </c>
      <c r="HQ7" s="122">
        <f>IF(OR(HQ$4="",$B7=""),0,SUMIF('DADOS BRUTOS'!$A$3:$A$500,$B7,'DADOS BRUTOS'!EQ$3:EQ$500)+IF($C7="",0,SUMIF('DADOS BRUTOS'!$A$3:$A$500,$C7,'DADOS BRUTOS'!EQ$3:EQ$500)))</f>
        <v/>
      </c>
      <c r="HR7" s="122">
        <f>IF(OR(HR$4="",$B7=""),0,SUMIF('DADOS BRUTOS'!$A$3:$A$500,$B7,'DADOS BRUTOS'!ER$3:ER$500)+IF($C7="",0,SUMIF('DADOS BRUTOS'!$A$3:$A$500,$C7,'DADOS BRUTOS'!ER$3:ER$500)))</f>
        <v/>
      </c>
      <c r="HS7" s="122">
        <f>IF(OR(HS$4="",$B7=""),0,SUMIF('DADOS BRUTOS'!$A$3:$A$500,$B7,'DADOS BRUTOS'!ES$3:ES$500)+IF($C7="",0,SUMIF('DADOS BRUTOS'!$A$3:$A$500,$C7,'DADOS BRUTOS'!ES$3:ES$500)))</f>
        <v/>
      </c>
      <c r="HT7" s="122">
        <f>IF(OR(HT$4="",$B7=""),0,SUMIF('DADOS BRUTOS'!$A$3:$A$500,$B7,'DADOS BRUTOS'!ET$3:ET$500)+IF($C7="",0,SUMIF('DADOS BRUTOS'!$A$3:$A$500,$C7,'DADOS BRUTOS'!ET$3:ET$500)))</f>
        <v/>
      </c>
      <c r="HU7" s="122">
        <f>IF(OR(HU$4="",$B7=""),0,SUMIF('DADOS BRUTOS'!$A$3:$A$500,$B7,'DADOS BRUTOS'!EU$3:EU$500)+IF($C7="",0,SUMIF('DADOS BRUTOS'!$A$3:$A$500,$C7,'DADOS BRUTOS'!EU$3:EU$500)))</f>
        <v/>
      </c>
      <c r="HV7" s="122">
        <f>IF(OR(HV$4="",$B7=""),0,SUMIF('DADOS BRUTOS'!$A$3:$A$500,$B7,'DADOS BRUTOS'!EV$3:EV$500)+IF($C7="",0,SUMIF('DADOS BRUTOS'!$A$3:$A$500,$C7,'DADOS BRUTOS'!EV$3:EV$500)))</f>
        <v/>
      </c>
      <c r="HW7" s="122">
        <f>IF(OR(HW$4="",$B7=""),0,SUMIF('DADOS BRUTOS'!$A$3:$A$500,$B7,'DADOS BRUTOS'!EW$3:EW$500)+IF($C7="",0,SUMIF('DADOS BRUTOS'!$A$3:$A$500,$C7,'DADOS BRUTOS'!EW$3:EW$500)))</f>
        <v/>
      </c>
      <c r="HX7" s="122">
        <f>IF(OR(HX$4="",$B7=""),0,SUMIF('DADOS BRUTOS'!$A$3:$A$500,$B7,'DADOS BRUTOS'!EX$3:EX$500)+IF($C7="",0,SUMIF('DADOS BRUTOS'!$A$3:$A$500,$C7,'DADOS BRUTOS'!EX$3:EX$500)))</f>
        <v/>
      </c>
      <c r="HY7" s="122">
        <f>IF(OR(HY$4="",$B7=""),0,SUMIF('DADOS BRUTOS'!$A$3:$A$500,$B7,'DADOS BRUTOS'!EY$3:EY$500)+IF($C7="",0,SUMIF('DADOS BRUTOS'!$A$3:$A$500,$C7,'DADOS BRUTOS'!EY$3:EY$500)))</f>
        <v/>
      </c>
      <c r="HZ7" s="122">
        <f>IF(OR(HZ$4="",$B7=""),0,SUMIF('DADOS BRUTOS'!$A$3:$A$500,$B7,'DADOS BRUTOS'!EZ$3:EZ$500)+IF($C7="",0,SUMIF('DADOS BRUTOS'!$A$3:$A$500,$C7,'DADOS BRUTOS'!EZ$3:EZ$500)))</f>
        <v/>
      </c>
      <c r="IA7" s="122">
        <f>IF(OR(IA$4="",$B7=""),0,SUMIF('DADOS BRUTOS'!$A$3:$A$500,$B7,'DADOS BRUTOS'!FA$3:FA$500)+IF($C7="",0,SUMIF('DADOS BRUTOS'!$A$3:$A$500,$C7,'DADOS BRUTOS'!FA$3:FA$500)))</f>
        <v/>
      </c>
      <c r="IB7" s="122">
        <f>IF(OR(IB$4="",$B7=""),0,SUMIF('DADOS BRUTOS'!$A$3:$A$500,$B7,'DADOS BRUTOS'!FB$3:FB$500)+IF($C7="",0,SUMIF('DADOS BRUTOS'!$A$3:$A$500,$C7,'DADOS BRUTOS'!FB$3:FB$500)))</f>
        <v/>
      </c>
      <c r="IC7" s="122">
        <f>IF(OR(IC$4="",$B7=""),0,SUMIF('DADOS BRUTOS'!$A$3:$A$500,$B7,'DADOS BRUTOS'!FC$3:FC$500)+IF($C7="",0,SUMIF('DADOS BRUTOS'!$A$3:$A$500,$C7,'DADOS BRUTOS'!FC$3:FC$500)))</f>
        <v/>
      </c>
      <c r="ID7" s="122">
        <f>IF(OR(ID$4="",$B7=""),0,SUMIF('DADOS BRUTOS'!$A$3:$A$500,$B7,'DADOS BRUTOS'!FD$3:FD$500)+IF($C7="",0,SUMIF('DADOS BRUTOS'!$A$3:$A$500,$C7,'DADOS BRUTOS'!FD$3:FD$500)))</f>
        <v/>
      </c>
      <c r="IE7" s="122">
        <f>IF(OR(IE$4="",$B7=""),0,SUMIF('DADOS BRUTOS'!$A$3:$A$500,$B7,'DADOS BRUTOS'!FE$3:FE$500)+IF($C7="",0,SUMIF('DADOS BRUTOS'!$A$3:$A$500,$C7,'DADOS BRUTOS'!FE$3:FE$500)))</f>
        <v/>
      </c>
      <c r="IF7" s="122">
        <f>IF(OR(IF$4="",$B7=""),0,SUMIF('DADOS BRUTOS'!$A$3:$A$500,$B7,'DADOS BRUTOS'!FF$3:FF$500)+IF($C7="",0,SUMIF('DADOS BRUTOS'!$A$3:$A$500,$C7,'DADOS BRUTOS'!FF$3:FF$500)))</f>
        <v/>
      </c>
      <c r="IG7" s="122">
        <f>IF(OR(IG$4="",$B7=""),0,SUMIF('DADOS BRUTOS'!$A$3:$A$500,$B7,'DADOS BRUTOS'!FG$3:FG$500)+IF($C7="",0,SUMIF('DADOS BRUTOS'!$A$3:$A$500,$C7,'DADOS BRUTOS'!FG$3:FG$500)))</f>
        <v/>
      </c>
      <c r="IH7" s="122">
        <f>IF(OR(IH$4="",$B7=""),0,SUMIF('DADOS BRUTOS'!$A$3:$A$500,$B7,'DADOS BRUTOS'!FH$3:FH$500)+IF($C7="",0,SUMIF('DADOS BRUTOS'!$A$3:$A$500,$C7,'DADOS BRUTOS'!FH$3:FH$500)))</f>
        <v/>
      </c>
      <c r="II7" s="122">
        <f>IF(OR(II$4="",$B7=""),0,SUMIF('DADOS BRUTOS'!$A$3:$A$500,$B7,'DADOS BRUTOS'!FI$3:FI$500)+IF($C7="",0,SUMIF('DADOS BRUTOS'!$A$3:$A$500,$C7,'DADOS BRUTOS'!FI$3:FI$500)))</f>
        <v/>
      </c>
      <c r="IJ7" s="122">
        <f>IF(OR(IJ$4="",$B7=""),0,SUMIF('DADOS BRUTOS'!$A$3:$A$500,$B7,'DADOS BRUTOS'!FJ$3:FJ$500)+IF($C7="",0,SUMIF('DADOS BRUTOS'!$A$3:$A$500,$C7,'DADOS BRUTOS'!FJ$3:FJ$500)))</f>
        <v/>
      </c>
      <c r="IK7" s="122">
        <f>IF(OR(IK$4="",$B7=""),0,SUMIF('DADOS BRUTOS'!$A$3:$A$500,$B7,'DADOS BRUTOS'!FK$3:FK$500)+IF($C7="",0,SUMIF('DADOS BRUTOS'!$A$3:$A$500,$C7,'DADOS BRUTOS'!FK$3:FK$500)))</f>
        <v/>
      </c>
      <c r="IL7" s="122">
        <f>IF(OR(IL$4="",$B7=""),0,SUMIF('DADOS BRUTOS'!$A$3:$A$500,$B7,'DADOS BRUTOS'!FL$3:FL$500)+IF($C7="",0,SUMIF('DADOS BRUTOS'!$A$3:$A$500,$C7,'DADOS BRUTOS'!FL$3:FL$500)))</f>
        <v/>
      </c>
      <c r="IM7" s="122">
        <f>IF(OR(IM$4="",$B7=""),0,SUMIF('DADOS BRUTOS'!$A$3:$A$500,$B7,'DADOS BRUTOS'!FM$3:FM$500)+IF($C7="",0,SUMIF('DADOS BRUTOS'!$A$3:$A$500,$C7,'DADOS BRUTOS'!FM$3:FM$500)))</f>
        <v/>
      </c>
      <c r="IN7" s="122">
        <f>IF(OR(IN$4="",$B7=""),0,SUMIF('DADOS BRUTOS'!$A$3:$A$500,$B7,'DADOS BRUTOS'!FN$3:FN$500)+IF($C7="",0,SUMIF('DADOS BRUTOS'!$A$3:$A$500,$C7,'DADOS BRUTOS'!FN$3:FN$500)))</f>
        <v/>
      </c>
      <c r="IO7" s="122">
        <f>IF(OR(IO$4="",$B7=""),0,SUMIF('DADOS BRUTOS'!$A$3:$A$500,$B7,'DADOS BRUTOS'!FO$3:FO$500)+IF($C7="",0,SUMIF('DADOS BRUTOS'!$A$3:$A$500,$C7,'DADOS BRUTOS'!FO$3:FO$500)))</f>
        <v/>
      </c>
      <c r="IP7" s="122">
        <f>IF(OR(IP$4="",$B7=""),0,SUMIF('DADOS BRUTOS'!$A$3:$A$500,$B7,'DADOS BRUTOS'!FP$3:FP$500)+IF($C7="",0,SUMIF('DADOS BRUTOS'!$A$3:$A$500,$C7,'DADOS BRUTOS'!FP$3:FP$500)))</f>
        <v/>
      </c>
      <c r="IQ7" s="122">
        <f>IF(OR(IQ$4="",$B7=""),0,SUMIF('DADOS BRUTOS'!$A$3:$A$500,$B7,'DADOS BRUTOS'!FQ$3:FQ$500)+IF($C7="",0,SUMIF('DADOS BRUTOS'!$A$3:$A$500,$C7,'DADOS BRUTOS'!FQ$3:FQ$500)))</f>
        <v/>
      </c>
      <c r="IR7" s="122">
        <f>IF(OR(IR$4="",$B7=""),0,SUMIF('DADOS BRUTOS'!$A$3:$A$500,$B7,'DADOS BRUTOS'!FR$3:FR$500)+IF($C7="",0,SUMIF('DADOS BRUTOS'!$A$3:$A$500,$C7,'DADOS BRUTOS'!FR$3:FR$500)))</f>
        <v/>
      </c>
      <c r="IS7" s="122">
        <f>IF(OR(IS$4="",$B7=""),0,SUMIF('DADOS BRUTOS'!$A$3:$A$500,$B7,'DADOS BRUTOS'!FS$3:FS$500)+IF($C7="",0,SUMIF('DADOS BRUTOS'!$A$3:$A$500,$C7,'DADOS BRUTOS'!FS$3:FS$500)))</f>
        <v/>
      </c>
      <c r="IT7" s="122">
        <f>IF(OR(IT$4="",$B7=""),0,SUMIF('DADOS BRUTOS'!$A$3:$A$500,$B7,'DADOS BRUTOS'!FT$3:FT$500)+IF($C7="",0,SUMIF('DADOS BRUTOS'!$A$3:$A$500,$C7,'DADOS BRUTOS'!FT$3:FT$500)))</f>
        <v/>
      </c>
      <c r="IU7" s="122">
        <f>IF(OR(IU$4="",$B7=""),0,SUMIF('DADOS BRUTOS'!$A$3:$A$500,$B7,'DADOS BRUTOS'!FU$3:FU$500)+IF($C7="",0,SUMIF('DADOS BRUTOS'!$A$3:$A$500,$C7,'DADOS BRUTOS'!FU$3:FU$500)))</f>
        <v/>
      </c>
      <c r="IV7" s="122">
        <f>IF(OR(IV$4="",$B7=""),0,SUMIF('DADOS BRUTOS'!$A$3:$A$500,$B7,'DADOS BRUTOS'!FV$3:FV$500)+IF($C7="",0,SUMIF('DADOS BRUTOS'!$A$3:$A$500,$C7,'DADOS BRUTOS'!FV$3:FV$500)))</f>
        <v/>
      </c>
      <c r="IW7" s="122">
        <f>IF(OR(IW$4="",$B7=""),0,SUMIF('DADOS BRUTOS'!$A$3:$A$500,$B7,'DADOS BRUTOS'!FW$3:FW$500)+IF($C7="",0,SUMIF('DADOS BRUTOS'!$A$3:$A$500,$C7,'DADOS BRUTOS'!FW$3:FW$500)))</f>
        <v/>
      </c>
      <c r="IX7" s="122">
        <f>IF(OR(IX$4="",$B7=""),0,SUMIF('DADOS BRUTOS'!$A$3:$A$500,$B7,'DADOS BRUTOS'!FX$3:FX$500)+IF($C7="",0,SUMIF('DADOS BRUTOS'!$A$3:$A$500,$C7,'DADOS BRUTOS'!FX$3:FX$500)))</f>
        <v/>
      </c>
      <c r="IY7" s="122">
        <f>IF(OR(IY$4="",$B7=""),0,SUMIF('DADOS BRUTOS'!$A$3:$A$500,$B7,'DADOS BRUTOS'!FY$3:FY$500)+IF($C7="",0,SUMIF('DADOS BRUTOS'!$A$3:$A$500,$C7,'DADOS BRUTOS'!FY$3:FY$500)))</f>
        <v/>
      </c>
      <c r="IZ7" s="122">
        <f>IF(OR(IZ$4="",$B7=""),0,SUMIF('DADOS BRUTOS'!$A$3:$A$500,$B7,'DADOS BRUTOS'!FZ$3:FZ$500)+IF($C7="",0,SUMIF('DADOS BRUTOS'!$A$3:$A$500,$C7,'DADOS BRUTOS'!FZ$3:FZ$500)))</f>
        <v/>
      </c>
      <c r="JA7" s="122">
        <f>IF(OR(JA$4="",$B7=""),0,SUMIF('DADOS BRUTOS'!$A$3:$A$500,$B7,'DADOS BRUTOS'!GA$3:GA$500)+IF($C7="",0,SUMIF('DADOS BRUTOS'!$A$3:$A$500,$C7,'DADOS BRUTOS'!GA$3:GA$500)))</f>
        <v/>
      </c>
      <c r="JB7" s="122">
        <f>IF(OR(JB$4="",$B7=""),0,SUMIF('DADOS BRUTOS'!$A$3:$A$500,$B7,'DADOS BRUTOS'!GB$3:GB$500)+IF($C7="",0,SUMIF('DADOS BRUTOS'!$A$3:$A$500,$C7,'DADOS BRUTOS'!GB$3:GB$500)))</f>
        <v/>
      </c>
      <c r="JC7" s="122">
        <f>IF(OR(JC$4="",$B7=""),0,SUMIF('DADOS BRUTOS'!$A$3:$A$500,$B7,'DADOS BRUTOS'!GC$3:GC$500)+IF($C7="",0,SUMIF('DADOS BRUTOS'!$A$3:$A$500,$C7,'DADOS BRUTOS'!GC$3:GC$500)))</f>
        <v/>
      </c>
      <c r="JD7" s="122">
        <f>IF(OR(JD$4="",$B7=""),0,SUMIF('DADOS BRUTOS'!$A$3:$A$500,$B7,'DADOS BRUTOS'!GD$3:GD$500)+IF($C7="",0,SUMIF('DADOS BRUTOS'!$A$3:$A$500,$C7,'DADOS BRUTOS'!GD$3:GD$500)))</f>
        <v/>
      </c>
      <c r="JE7" s="122">
        <f>IF(OR(JE$4="",$B7=""),0,SUMIF('DADOS BRUTOS'!$A$3:$A$500,$B7,'DADOS BRUTOS'!GE$3:GE$500)+IF($C7="",0,SUMIF('DADOS BRUTOS'!$A$3:$A$500,$C7,'DADOS BRUTOS'!GE$3:GE$500)))</f>
        <v/>
      </c>
      <c r="JF7" s="122">
        <f>IF(OR(JF$4="",$B7=""),0,SUMIF('DADOS BRUTOS'!$A$3:$A$500,$B7,'DADOS BRUTOS'!GF$3:GF$500)+IF($C7="",0,SUMIF('DADOS BRUTOS'!$A$3:$A$500,$C7,'DADOS BRUTOS'!GF$3:GF$500)))</f>
        <v/>
      </c>
      <c r="JG7" s="122">
        <f>IF(OR(JG$4="",$B7=""),0,SUMIF('DADOS BRUTOS'!$A$3:$A$500,$B7,'DADOS BRUTOS'!GG$3:GG$500)+IF($C7="",0,SUMIF('DADOS BRUTOS'!$A$3:$A$500,$C7,'DADOS BRUTOS'!GG$3:GG$500)))</f>
        <v/>
      </c>
      <c r="JH7" s="122">
        <f>IF(OR(JH$4="",$B7=""),0,SUMIF('DADOS BRUTOS'!$A$3:$A$500,$B7,'DADOS BRUTOS'!GH$3:GH$500)+IF($C7="",0,SUMIF('DADOS BRUTOS'!$A$3:$A$500,$C7,'DADOS BRUTOS'!GH$3:GH$500)))</f>
        <v/>
      </c>
      <c r="JI7" s="122">
        <f>IF(OR(JI$4="",$B7=""),0,SUMIF('DADOS BRUTOS'!$A$3:$A$500,$B7,'DADOS BRUTOS'!GI$3:GI$500)+IF($C7="",0,SUMIF('DADOS BRUTOS'!$A$3:$A$500,$C7,'DADOS BRUTOS'!GI$3:GI$500)))</f>
        <v/>
      </c>
      <c r="JJ7" s="122">
        <f>IF(OR(JJ$4="",$B7=""),0,SUMIF('DADOS BRUTOS'!$A$3:$A$500,$B7,'DADOS BRUTOS'!GJ$3:GJ$500)+IF($C7="",0,SUMIF('DADOS BRUTOS'!$A$3:$A$500,$C7,'DADOS BRUTOS'!GJ$3:GJ$500)))</f>
        <v/>
      </c>
      <c r="JK7" s="122">
        <f>IF(OR(JK$4="",$B7=""),0,SUMIF('DADOS BRUTOS'!$A$3:$A$500,$B7,'DADOS BRUTOS'!GK$3:GK$500)+IF($C7="",0,SUMIF('DADOS BRUTOS'!$A$3:$A$500,$C7,'DADOS BRUTOS'!GK$3:GK$500)))</f>
        <v/>
      </c>
      <c r="JL7" s="122">
        <f>IF(OR(JL$4="",$B7=""),0,SUMIF('DADOS BRUTOS'!$A$3:$A$500,$B7,'DADOS BRUTOS'!GL$3:GL$500)+IF($C7="",0,SUMIF('DADOS BRUTOS'!$A$3:$A$500,$C7,'DADOS BRUTOS'!GL$3:GL$500)))</f>
        <v/>
      </c>
      <c r="JM7" s="122">
        <f>IF(OR(JM$4="",$B7=""),0,SUMIF('DADOS BRUTOS'!$A$3:$A$500,$B7,'DADOS BRUTOS'!GM$3:GM$500)+IF($C7="",0,SUMIF('DADOS BRUTOS'!$A$3:$A$500,$C7,'DADOS BRUTOS'!GM$3:GM$500)))</f>
        <v/>
      </c>
      <c r="JN7" s="122">
        <f>IF(OR(JN$4="",$B7=""),0,SUMIF('DADOS BRUTOS'!$A$3:$A$500,$B7,'DADOS BRUTOS'!GN$3:GN$500)+IF($C7="",0,SUMIF('DADOS BRUTOS'!$A$3:$A$500,$C7,'DADOS BRUTOS'!GN$3:GN$500)))</f>
        <v/>
      </c>
      <c r="JO7" s="122">
        <f>IF(OR(JO$4="",$B7=""),0,SUMIF('DADOS BRUTOS'!$A$3:$A$500,$B7,'DADOS BRUTOS'!GO$3:GO$500)+IF($C7="",0,SUMIF('DADOS BRUTOS'!$A$3:$A$500,$C7,'DADOS BRUTOS'!GO$3:GO$500)))</f>
        <v/>
      </c>
      <c r="JP7" s="122">
        <f>IF(OR(JP$4="",$B7=""),0,SUMIF('DADOS BRUTOS'!$A$3:$A$500,$B7,'DADOS BRUTOS'!GP$3:GP$500)+IF($C7="",0,SUMIF('DADOS BRUTOS'!$A$3:$A$500,$C7,'DADOS BRUTOS'!GP$3:GP$500)))</f>
        <v/>
      </c>
      <c r="JQ7" s="122">
        <f>IF(OR(JQ$4="",$B7=""),0,SUMIF('DADOS BRUTOS'!$A$3:$A$500,$B7,'DADOS BRUTOS'!GQ$3:GQ$500)+IF($C7="",0,SUMIF('DADOS BRUTOS'!$A$3:$A$500,$C7,'DADOS BRUTOS'!GQ$3:GQ$500)))</f>
        <v/>
      </c>
      <c r="JR7" s="122">
        <f>IF(OR(JR$4="",$B7=""),0,SUMIF('DADOS BRUTOS'!$A$3:$A$500,$B7,'DADOS BRUTOS'!GR$3:GR$500)+IF($C7="",0,SUMIF('DADOS BRUTOS'!$A$3:$A$500,$C7,'DADOS BRUTOS'!GR$3:GR$500)))</f>
        <v/>
      </c>
      <c r="JS7" s="122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2">
        <f>IF(OR(CB$4="",$B8=""),0,SUMIF('DADOS BRUTOS'!$A$3:$A$500,$B8,'DADOS BRUTOS'!B$3:B$500)+IF($C8="",0,SUMIF('DADOS BRUTOS'!$A$3:$A$500,$C8,'DADOS BRUTOS'!B$3:B$500)))</f>
        <v/>
      </c>
      <c r="CC8" s="122">
        <f>IF(OR(CC$4="",$B8=""),0,SUMIF('DADOS BRUTOS'!$A$3:$A$500,$B8,'DADOS BRUTOS'!C$3:C$500)+IF($C8="",0,SUMIF('DADOS BRUTOS'!$A$3:$A$500,$C8,'DADOS BRUTOS'!C$3:C$500)))</f>
        <v/>
      </c>
      <c r="CD8" s="122">
        <f>IF(OR(CD$4="",$B8=""),0,SUMIF('DADOS BRUTOS'!$A$3:$A$500,$B8,'DADOS BRUTOS'!D$3:D$500)+IF($C8="",0,SUMIF('DADOS BRUTOS'!$A$3:$A$500,$C8,'DADOS BRUTOS'!D$3:D$500)))</f>
        <v/>
      </c>
      <c r="CE8" s="122">
        <f>IF(OR(CE$4="",$B8=""),0,SUMIF('DADOS BRUTOS'!$A$3:$A$500,$B8,'DADOS BRUTOS'!E$3:E$500)+IF($C8="",0,SUMIF('DADOS BRUTOS'!$A$3:$A$500,$C8,'DADOS BRUTOS'!E$3:E$500)))</f>
        <v/>
      </c>
      <c r="CF8" s="122">
        <f>IF(OR(CF$4="",$B8=""),0,SUMIF('DADOS BRUTOS'!$A$3:$A$500,$B8,'DADOS BRUTOS'!F$3:F$500)+IF($C8="",0,SUMIF('DADOS BRUTOS'!$A$3:$A$500,$C8,'DADOS BRUTOS'!F$3:F$500)))</f>
        <v/>
      </c>
      <c r="CG8" s="122">
        <f>IF(OR(CG$4="",$B8=""),0,SUMIF('DADOS BRUTOS'!$A$3:$A$500,$B8,'DADOS BRUTOS'!G$3:G$500)+IF($C8="",0,SUMIF('DADOS BRUTOS'!$A$3:$A$500,$C8,'DADOS BRUTOS'!G$3:G$500)))</f>
        <v/>
      </c>
      <c r="CH8" s="122">
        <f>IF(OR(CH$4="",$B8=""),0,SUMIF('DADOS BRUTOS'!$A$3:$A$500,$B8,'DADOS BRUTOS'!H$3:H$500)+IF($C8="",0,SUMIF('DADOS BRUTOS'!$A$3:$A$500,$C8,'DADOS BRUTOS'!H$3:H$500)))</f>
        <v/>
      </c>
      <c r="CI8" s="122">
        <f>IF(OR(CI$4="",$B8=""),0,SUMIF('DADOS BRUTOS'!$A$3:$A$500,$B8,'DADOS BRUTOS'!I$3:I$500)+IF($C8="",0,SUMIF('DADOS BRUTOS'!$A$3:$A$500,$C8,'DADOS BRUTOS'!I$3:I$500)))</f>
        <v/>
      </c>
      <c r="CJ8" s="122">
        <f>IF(OR(CJ$4="",$B8=""),0,SUMIF('DADOS BRUTOS'!$A$3:$A$500,$B8,'DADOS BRUTOS'!J$3:J$500)+IF($C8="",0,SUMIF('DADOS BRUTOS'!$A$3:$A$500,$C8,'DADOS BRUTOS'!J$3:J$500)))</f>
        <v/>
      </c>
      <c r="CK8" s="122">
        <f>IF(OR(CK$4="",$B8=""),0,SUMIF('DADOS BRUTOS'!$A$3:$A$500,$B8,'DADOS BRUTOS'!K$3:K$500)+IF($C8="",0,SUMIF('DADOS BRUTOS'!$A$3:$A$500,$C8,'DADOS BRUTOS'!K$3:K$500)))</f>
        <v/>
      </c>
      <c r="CL8" s="122">
        <f>IF(OR(CL$4="",$B8=""),0,SUMIF('DADOS BRUTOS'!$A$3:$A$500,$B8,'DADOS BRUTOS'!L$3:L$500)+IF($C8="",0,SUMIF('DADOS BRUTOS'!$A$3:$A$500,$C8,'DADOS BRUTOS'!L$3:L$500)))</f>
        <v/>
      </c>
      <c r="CM8" s="122">
        <f>IF(OR(CM$4="",$B8=""),0,SUMIF('DADOS BRUTOS'!$A$3:$A$500,$B8,'DADOS BRUTOS'!M$3:M$500)+IF($C8="",0,SUMIF('DADOS BRUTOS'!$A$3:$A$500,$C8,'DADOS BRUTOS'!M$3:M$500)))</f>
        <v/>
      </c>
      <c r="CN8" s="122">
        <f>IF(OR(CN$4="",$B8=""),0,SUMIF('DADOS BRUTOS'!$A$3:$A$500,$B8,'DADOS BRUTOS'!N$3:N$500)+IF($C8="",0,SUMIF('DADOS BRUTOS'!$A$3:$A$500,$C8,'DADOS BRUTOS'!N$3:N$500)))</f>
        <v/>
      </c>
      <c r="CO8" s="122">
        <f>IF(OR(CO$4="",$B8=""),0,SUMIF('DADOS BRUTOS'!$A$3:$A$500,$B8,'DADOS BRUTOS'!O$3:O$500)+IF($C8="",0,SUMIF('DADOS BRUTOS'!$A$3:$A$500,$C8,'DADOS BRUTOS'!O$3:O$500)))</f>
        <v/>
      </c>
      <c r="CP8" s="122">
        <f>IF(OR(CP$4="",$B8=""),0,SUMIF('DADOS BRUTOS'!$A$3:$A$500,$B8,'DADOS BRUTOS'!P$3:P$500)+IF($C8="",0,SUMIF('DADOS BRUTOS'!$A$3:$A$500,$C8,'DADOS BRUTOS'!P$3:P$500)))</f>
        <v/>
      </c>
      <c r="CQ8" s="122">
        <f>IF(OR(CQ$4="",$B8=""),0,SUMIF('DADOS BRUTOS'!$A$3:$A$500,$B8,'DADOS BRUTOS'!Q$3:Q$500)+IF($C8="",0,SUMIF('DADOS BRUTOS'!$A$3:$A$500,$C8,'DADOS BRUTOS'!Q$3:Q$500)))</f>
        <v/>
      </c>
      <c r="CR8" s="122">
        <f>IF(OR(CR$4="",$B8=""),0,SUMIF('DADOS BRUTOS'!$A$3:$A$500,$B8,'DADOS BRUTOS'!R$3:R$500)+IF($C8="",0,SUMIF('DADOS BRUTOS'!$A$3:$A$500,$C8,'DADOS BRUTOS'!R$3:R$500)))</f>
        <v/>
      </c>
      <c r="CS8" s="122">
        <f>IF(OR(CS$4="",$B8=""),0,SUMIF('DADOS BRUTOS'!$A$3:$A$500,$B8,'DADOS BRUTOS'!S$3:S$500)+IF($C8="",0,SUMIF('DADOS BRUTOS'!$A$3:$A$500,$C8,'DADOS BRUTOS'!S$3:S$500)))</f>
        <v/>
      </c>
      <c r="CT8" s="122">
        <f>IF(OR(CT$4="",$B8=""),0,SUMIF('DADOS BRUTOS'!$A$3:$A$500,$B8,'DADOS BRUTOS'!T$3:T$500)+IF($C8="",0,SUMIF('DADOS BRUTOS'!$A$3:$A$500,$C8,'DADOS BRUTOS'!T$3:T$500)))</f>
        <v/>
      </c>
      <c r="CU8" s="122">
        <f>IF(OR(CU$4="",$B8=""),0,SUMIF('DADOS BRUTOS'!$A$3:$A$500,$B8,'DADOS BRUTOS'!U$3:U$500)+IF($C8="",0,SUMIF('DADOS BRUTOS'!$A$3:$A$500,$C8,'DADOS BRUTOS'!U$3:U$500)))</f>
        <v/>
      </c>
      <c r="CV8" s="122">
        <f>IF(OR(CV$4="",$B8=""),0,SUMIF('DADOS BRUTOS'!$A$3:$A$500,$B8,'DADOS BRUTOS'!V$3:V$500)+IF($C8="",0,SUMIF('DADOS BRUTOS'!$A$3:$A$500,$C8,'DADOS BRUTOS'!V$3:V$500)))</f>
        <v/>
      </c>
      <c r="CW8" s="122">
        <f>IF(OR(CW$4="",$B8=""),0,SUMIF('DADOS BRUTOS'!$A$3:$A$500,$B8,'DADOS BRUTOS'!W$3:W$500)+IF($C8="",0,SUMIF('DADOS BRUTOS'!$A$3:$A$500,$C8,'DADOS BRUTOS'!W$3:W$500)))</f>
        <v/>
      </c>
      <c r="CX8" s="122">
        <f>IF(OR(CX$4="",$B8=""),0,SUMIF('DADOS BRUTOS'!$A$3:$A$500,$B8,'DADOS BRUTOS'!X$3:X$500)+IF($C8="",0,SUMIF('DADOS BRUTOS'!$A$3:$A$500,$C8,'DADOS BRUTOS'!X$3:X$500)))</f>
        <v/>
      </c>
      <c r="CY8" s="122">
        <f>IF(OR(CY$4="",$B8=""),0,SUMIF('DADOS BRUTOS'!$A$3:$A$500,$B8,'DADOS BRUTOS'!Y$3:Y$500)+IF($C8="",0,SUMIF('DADOS BRUTOS'!$A$3:$A$500,$C8,'DADOS BRUTOS'!Y$3:Y$500)))</f>
        <v/>
      </c>
      <c r="CZ8" s="122">
        <f>IF(OR(CZ$4="",$B8=""),0,SUMIF('DADOS BRUTOS'!$A$3:$A$500,$B8,'DADOS BRUTOS'!Z$3:Z$500)+IF($C8="",0,SUMIF('DADOS BRUTOS'!$A$3:$A$500,$C8,'DADOS BRUTOS'!Z$3:Z$500)))</f>
        <v/>
      </c>
      <c r="DA8" s="122">
        <f>IF(OR(DA$4="",$B8=""),0,SUMIF('DADOS BRUTOS'!$A$3:$A$500,$B8,'DADOS BRUTOS'!AA$3:AA$500)+IF($C8="",0,SUMIF('DADOS BRUTOS'!$A$3:$A$500,$C8,'DADOS BRUTOS'!AA$3:AA$500)))</f>
        <v/>
      </c>
      <c r="DB8" s="122">
        <f>IF(OR(DB$4="",$B8=""),0,SUMIF('DADOS BRUTOS'!$A$3:$A$500,$B8,'DADOS BRUTOS'!AB$3:AB$500)+IF($C8="",0,SUMIF('DADOS BRUTOS'!$A$3:$A$500,$C8,'DADOS BRUTOS'!AB$3:AB$500)))</f>
        <v/>
      </c>
      <c r="DC8" s="122">
        <f>IF(OR(DC$4="",$B8=""),0,SUMIF('DADOS BRUTOS'!$A$3:$A$500,$B8,'DADOS BRUTOS'!AC$3:AC$500)+IF($C8="",0,SUMIF('DADOS BRUTOS'!$A$3:$A$500,$C8,'DADOS BRUTOS'!AC$3:AC$500)))</f>
        <v/>
      </c>
      <c r="DD8" s="122">
        <f>IF(OR(DD$4="",$B8=""),0,SUMIF('DADOS BRUTOS'!$A$3:$A$500,$B8,'DADOS BRUTOS'!AD$3:AD$500)+IF($C8="",0,SUMIF('DADOS BRUTOS'!$A$3:$A$500,$C8,'DADOS BRUTOS'!AD$3:AD$500)))</f>
        <v/>
      </c>
      <c r="DE8" s="122">
        <f>IF(OR(DE$4="",$B8=""),0,SUMIF('DADOS BRUTOS'!$A$3:$A$500,$B8,'DADOS BRUTOS'!AE$3:AE$500)+IF($C8="",0,SUMIF('DADOS BRUTOS'!$A$3:$A$500,$C8,'DADOS BRUTOS'!AE$3:AE$500)))</f>
        <v/>
      </c>
      <c r="DF8" s="122">
        <f>IF(OR(DF$4="",$B8=""),0,SUMIF('DADOS BRUTOS'!$A$3:$A$500,$B8,'DADOS BRUTOS'!AF$3:AF$500)+IF($C8="",0,SUMIF('DADOS BRUTOS'!$A$3:$A$500,$C8,'DADOS BRUTOS'!AF$3:AF$500)))</f>
        <v/>
      </c>
      <c r="DG8" s="122">
        <f>IF(OR(DG$4="",$B8=""),0,SUMIF('DADOS BRUTOS'!$A$3:$A$500,$B8,'DADOS BRUTOS'!AG$3:AG$500)+IF($C8="",0,SUMIF('DADOS BRUTOS'!$A$3:$A$500,$C8,'DADOS BRUTOS'!AG$3:AG$500)))</f>
        <v/>
      </c>
      <c r="DH8" s="122">
        <f>IF(OR(DH$4="",$B8=""),0,SUMIF('DADOS BRUTOS'!$A$3:$A$500,$B8,'DADOS BRUTOS'!AH$3:AH$500)+IF($C8="",0,SUMIF('DADOS BRUTOS'!$A$3:$A$500,$C8,'DADOS BRUTOS'!AH$3:AH$500)))</f>
        <v/>
      </c>
      <c r="DI8" s="122">
        <f>IF(OR(DI$4="",$B8=""),0,SUMIF('DADOS BRUTOS'!$A$3:$A$500,$B8,'DADOS BRUTOS'!AI$3:AI$500)+IF($C8="",0,SUMIF('DADOS BRUTOS'!$A$3:$A$500,$C8,'DADOS BRUTOS'!AI$3:AI$500)))</f>
        <v/>
      </c>
      <c r="DJ8" s="122">
        <f>IF(OR(DJ$4="",$B8=""),0,SUMIF('DADOS BRUTOS'!$A$3:$A$500,$B8,'DADOS BRUTOS'!AJ$3:AJ$500)+IF($C8="",0,SUMIF('DADOS BRUTOS'!$A$3:$A$500,$C8,'DADOS BRUTOS'!AJ$3:AJ$500)))</f>
        <v/>
      </c>
      <c r="DK8" s="122">
        <f>IF(OR(DK$4="",$B8=""),0,SUMIF('DADOS BRUTOS'!$A$3:$A$500,$B8,'DADOS BRUTOS'!AK$3:AK$500)+IF($C8="",0,SUMIF('DADOS BRUTOS'!$A$3:$A$500,$C8,'DADOS BRUTOS'!AK$3:AK$500)))</f>
        <v/>
      </c>
      <c r="DL8" s="122">
        <f>IF(OR(DL$4="",$B8=""),0,SUMIF('DADOS BRUTOS'!$A$3:$A$500,$B8,'DADOS BRUTOS'!AL$3:AL$500)+IF($C8="",0,SUMIF('DADOS BRUTOS'!$A$3:$A$500,$C8,'DADOS BRUTOS'!AL$3:AL$500)))</f>
        <v/>
      </c>
      <c r="DM8" s="122">
        <f>IF(OR(DM$4="",$B8=""),0,SUMIF('DADOS BRUTOS'!$A$3:$A$500,$B8,'DADOS BRUTOS'!AM$3:AM$500)+IF($C8="",0,SUMIF('DADOS BRUTOS'!$A$3:$A$500,$C8,'DADOS BRUTOS'!AM$3:AM$500)))</f>
        <v/>
      </c>
      <c r="DN8" s="122">
        <f>IF(OR(DN$4="",$B8=""),0,SUMIF('DADOS BRUTOS'!$A$3:$A$500,$B8,'DADOS BRUTOS'!AN$3:AN$500)+IF($C8="",0,SUMIF('DADOS BRUTOS'!$A$3:$A$500,$C8,'DADOS BRUTOS'!AN$3:AN$500)))</f>
        <v/>
      </c>
      <c r="DO8" s="122">
        <f>IF(OR(DO$4="",$B8=""),0,SUMIF('DADOS BRUTOS'!$A$3:$A$500,$B8,'DADOS BRUTOS'!AO$3:AO$500)+IF($C8="",0,SUMIF('DADOS BRUTOS'!$A$3:$A$500,$C8,'DADOS BRUTOS'!AO$3:AO$500)))</f>
        <v/>
      </c>
      <c r="DP8" s="122">
        <f>IF(OR(DP$4="",$B8=""),0,SUMIF('DADOS BRUTOS'!$A$3:$A$500,$B8,'DADOS BRUTOS'!AP$3:AP$500)+IF($C8="",0,SUMIF('DADOS BRUTOS'!$A$3:$A$500,$C8,'DADOS BRUTOS'!AP$3:AP$500)))</f>
        <v/>
      </c>
      <c r="DQ8" s="122">
        <f>IF(OR(DQ$4="",$B8=""),0,SUMIF('DADOS BRUTOS'!$A$3:$A$500,$B8,'DADOS BRUTOS'!AQ$3:AQ$500)+IF($C8="",0,SUMIF('DADOS BRUTOS'!$A$3:$A$500,$C8,'DADOS BRUTOS'!AQ$3:AQ$500)))</f>
        <v/>
      </c>
      <c r="DR8" s="122">
        <f>IF(OR(DR$4="",$B8=""),0,SUMIF('DADOS BRUTOS'!$A$3:$A$500,$B8,'DADOS BRUTOS'!AR$3:AR$500)+IF($C8="",0,SUMIF('DADOS BRUTOS'!$A$3:$A$500,$C8,'DADOS BRUTOS'!AR$3:AR$500)))</f>
        <v/>
      </c>
      <c r="DS8" s="122">
        <f>IF(OR(DS$4="",$B8=""),0,SUMIF('DADOS BRUTOS'!$A$3:$A$500,$B8,'DADOS BRUTOS'!AS$3:AS$500)+IF($C8="",0,SUMIF('DADOS BRUTOS'!$A$3:$A$500,$C8,'DADOS BRUTOS'!AS$3:AS$500)))</f>
        <v/>
      </c>
      <c r="DT8" s="122">
        <f>IF(OR(DT$4="",$B8=""),0,SUMIF('DADOS BRUTOS'!$A$3:$A$500,$B8,'DADOS BRUTOS'!AT$3:AT$500)+IF($C8="",0,SUMIF('DADOS BRUTOS'!$A$3:$A$500,$C8,'DADOS BRUTOS'!AT$3:AT$500)))</f>
        <v/>
      </c>
      <c r="DU8" s="122">
        <f>IF(OR(DU$4="",$B8=""),0,SUMIF('DADOS BRUTOS'!$A$3:$A$500,$B8,'DADOS BRUTOS'!AU$3:AU$500)+IF($C8="",0,SUMIF('DADOS BRUTOS'!$A$3:$A$500,$C8,'DADOS BRUTOS'!AU$3:AU$500)))</f>
        <v/>
      </c>
      <c r="DV8" s="122">
        <f>IF(OR(DV$4="",$B8=""),0,SUMIF('DADOS BRUTOS'!$A$3:$A$500,$B8,'DADOS BRUTOS'!AV$3:AV$500)+IF($C8="",0,SUMIF('DADOS BRUTOS'!$A$3:$A$500,$C8,'DADOS BRUTOS'!AV$3:AV$500)))</f>
        <v/>
      </c>
      <c r="DW8" s="122">
        <f>IF(OR(DW$4="",$B8=""),0,SUMIF('DADOS BRUTOS'!$A$3:$A$500,$B8,'DADOS BRUTOS'!AW$3:AW$500)+IF($C8="",0,SUMIF('DADOS BRUTOS'!$A$3:$A$500,$C8,'DADOS BRUTOS'!AW$3:AW$500)))</f>
        <v/>
      </c>
      <c r="DX8" s="122">
        <f>IF(OR(DX$4="",$B8=""),0,SUMIF('DADOS BRUTOS'!$A$3:$A$500,$B8,'DADOS BRUTOS'!AX$3:AX$500)+IF($C8="",0,SUMIF('DADOS BRUTOS'!$A$3:$A$500,$C8,'DADOS BRUTOS'!AX$3:AX$500)))</f>
        <v/>
      </c>
      <c r="DY8" s="122">
        <f>IF(OR(DY$4="",$B8=""),0,SUMIF('DADOS BRUTOS'!$A$3:$A$500,$B8,'DADOS BRUTOS'!AY$3:AY$500)+IF($C8="",0,SUMIF('DADOS BRUTOS'!$A$3:$A$500,$C8,'DADOS BRUTOS'!AY$3:AY$500)))</f>
        <v/>
      </c>
      <c r="DZ8" s="122">
        <f>IF(OR(DZ$4="",$B8=""),0,SUMIF('DADOS BRUTOS'!$A$3:$A$500,$B8,'DADOS BRUTOS'!AZ$3:AZ$500)+IF($C8="",0,SUMIF('DADOS BRUTOS'!$A$3:$A$500,$C8,'DADOS BRUTOS'!AZ$3:AZ$500)))</f>
        <v/>
      </c>
      <c r="EA8" s="122">
        <f>IF(OR(EA$4="",$B8=""),0,SUMIF('DADOS BRUTOS'!$A$3:$A$500,$B8,'DADOS BRUTOS'!BA$3:BA$500)+IF($C8="",0,SUMIF('DADOS BRUTOS'!$A$3:$A$500,$C8,'DADOS BRUTOS'!BA$3:BA$500)))</f>
        <v/>
      </c>
      <c r="EB8" s="122">
        <f>IF(OR(EB$4="",$B8=""),0,SUMIF('DADOS BRUTOS'!$A$3:$A$500,$B8,'DADOS BRUTOS'!BB$3:BB$500)+IF($C8="",0,SUMIF('DADOS BRUTOS'!$A$3:$A$500,$C8,'DADOS BRUTOS'!BB$3:BB$500)))</f>
        <v/>
      </c>
      <c r="EC8" s="122">
        <f>IF(OR(EC$4="",$B8=""),0,SUMIF('DADOS BRUTOS'!$A$3:$A$500,$B8,'DADOS BRUTOS'!BC$3:BC$500)+IF($C8="",0,SUMIF('DADOS BRUTOS'!$A$3:$A$500,$C8,'DADOS BRUTOS'!BC$3:BC$500)))</f>
        <v/>
      </c>
      <c r="ED8" s="122">
        <f>IF(OR(ED$4="",$B8=""),0,SUMIF('DADOS BRUTOS'!$A$3:$A$500,$B8,'DADOS BRUTOS'!BD$3:BD$500)+IF($C8="",0,SUMIF('DADOS BRUTOS'!$A$3:$A$500,$C8,'DADOS BRUTOS'!BD$3:BD$500)))</f>
        <v/>
      </c>
      <c r="EE8" s="122">
        <f>IF(OR(EE$4="",$B8=""),0,SUMIF('DADOS BRUTOS'!$A$3:$A$500,$B8,'DADOS BRUTOS'!BE$3:BE$500)+IF($C8="",0,SUMIF('DADOS BRUTOS'!$A$3:$A$500,$C8,'DADOS BRUTOS'!BE$3:BE$500)))</f>
        <v/>
      </c>
      <c r="EF8" s="122">
        <f>IF(OR(EF$4="",$B8=""),0,SUMIF('DADOS BRUTOS'!$A$3:$A$500,$B8,'DADOS BRUTOS'!BF$3:BF$500)+IF($C8="",0,SUMIF('DADOS BRUTOS'!$A$3:$A$500,$C8,'DADOS BRUTOS'!BF$3:BF$500)))</f>
        <v/>
      </c>
      <c r="EG8" s="122">
        <f>IF(OR(EG$4="",$B8=""),0,SUMIF('DADOS BRUTOS'!$A$3:$A$500,$B8,'DADOS BRUTOS'!BG$3:BG$500)+IF($C8="",0,SUMIF('DADOS BRUTOS'!$A$3:$A$500,$C8,'DADOS BRUTOS'!BG$3:BG$500)))</f>
        <v/>
      </c>
      <c r="EH8" s="122">
        <f>IF(OR(EH$4="",$B8=""),0,SUMIF('DADOS BRUTOS'!$A$3:$A$500,$B8,'DADOS BRUTOS'!BH$3:BH$500)+IF($C8="",0,SUMIF('DADOS BRUTOS'!$A$3:$A$500,$C8,'DADOS BRUTOS'!BH$3:BH$500)))</f>
        <v/>
      </c>
      <c r="EI8" s="122">
        <f>IF(OR(EI$4="",$B8=""),0,SUMIF('DADOS BRUTOS'!$A$3:$A$500,$B8,'DADOS BRUTOS'!BI$3:BI$500)+IF($C8="",0,SUMIF('DADOS BRUTOS'!$A$3:$A$500,$C8,'DADOS BRUTOS'!BI$3:BI$500)))</f>
        <v/>
      </c>
      <c r="EJ8" s="122">
        <f>IF(OR(EJ$4="",$B8=""),0,SUMIF('DADOS BRUTOS'!$A$3:$A$500,$B8,'DADOS BRUTOS'!BJ$3:BJ$500)+IF($C8="",0,SUMIF('DADOS BRUTOS'!$A$3:$A$500,$C8,'DADOS BRUTOS'!BJ$3:BJ$500)))</f>
        <v/>
      </c>
      <c r="EK8" s="122">
        <f>IF(OR(EK$4="",$B8=""),0,SUMIF('DADOS BRUTOS'!$A$3:$A$500,$B8,'DADOS BRUTOS'!BK$3:BK$500)+IF($C8="",0,SUMIF('DADOS BRUTOS'!$A$3:$A$500,$C8,'DADOS BRUTOS'!BK$3:BK$500)))</f>
        <v/>
      </c>
      <c r="EL8" s="122">
        <f>IF(OR(EL$4="",$B8=""),0,SUMIF('DADOS BRUTOS'!$A$3:$A$500,$B8,'DADOS BRUTOS'!BL$3:BL$500)+IF($C8="",0,SUMIF('DADOS BRUTOS'!$A$3:$A$500,$C8,'DADOS BRUTOS'!BL$3:BL$500)))</f>
        <v/>
      </c>
      <c r="EM8" s="122">
        <f>IF(OR(EM$4="",$B8=""),0,SUMIF('DADOS BRUTOS'!$A$3:$A$500,$B8,'DADOS BRUTOS'!BM$3:BM$500)+IF($C8="",0,SUMIF('DADOS BRUTOS'!$A$3:$A$500,$C8,'DADOS BRUTOS'!BM$3:BM$500)))</f>
        <v/>
      </c>
      <c r="EN8" s="122">
        <f>IF(OR(EN$4="",$B8=""),0,SUMIF('DADOS BRUTOS'!$A$3:$A$500,$B8,'DADOS BRUTOS'!BN$3:BN$500)+IF($C8="",0,SUMIF('DADOS BRUTOS'!$A$3:$A$500,$C8,'DADOS BRUTOS'!BN$3:BN$500)))</f>
        <v/>
      </c>
      <c r="EO8" s="122">
        <f>IF(OR(EO$4="",$B8=""),0,SUMIF('DADOS BRUTOS'!$A$3:$A$500,$B8,'DADOS BRUTOS'!BO$3:BO$500)+IF($C8="",0,SUMIF('DADOS BRUTOS'!$A$3:$A$500,$C8,'DADOS BRUTOS'!BO$3:BO$500)))</f>
        <v/>
      </c>
      <c r="EP8" s="122">
        <f>IF(OR(EP$4="",$B8=""),0,SUMIF('DADOS BRUTOS'!$A$3:$A$500,$B8,'DADOS BRUTOS'!BP$3:BP$500)+IF($C8="",0,SUMIF('DADOS BRUTOS'!$A$3:$A$500,$C8,'DADOS BRUTOS'!BP$3:BP$500)))</f>
        <v/>
      </c>
      <c r="EQ8" s="122">
        <f>IF(OR(EQ$4="",$B8=""),0,SUMIF('DADOS BRUTOS'!$A$3:$A$500,$B8,'DADOS BRUTOS'!BQ$3:BQ$500)+IF($C8="",0,SUMIF('DADOS BRUTOS'!$A$3:$A$500,$C8,'DADOS BRUTOS'!BQ$3:BQ$500)))</f>
        <v/>
      </c>
      <c r="ER8" s="122">
        <f>IF(OR(ER$4="",$B8=""),0,SUMIF('DADOS BRUTOS'!$A$3:$A$500,$B8,'DADOS BRUTOS'!BR$3:BR$500)+IF($C8="",0,SUMIF('DADOS BRUTOS'!$A$3:$A$500,$C8,'DADOS BRUTOS'!BR$3:BR$500)))</f>
        <v/>
      </c>
      <c r="ES8" s="122">
        <f>IF(OR(ES$4="",$B8=""),0,SUMIF('DADOS BRUTOS'!$A$3:$A$500,$B8,'DADOS BRUTOS'!BS$3:BS$500)+IF($C8="",0,SUMIF('DADOS BRUTOS'!$A$3:$A$500,$C8,'DADOS BRUTOS'!BS$3:BS$500)))</f>
        <v/>
      </c>
      <c r="ET8" s="122">
        <f>IF(OR(ET$4="",$B8=""),0,SUMIF('DADOS BRUTOS'!$A$3:$A$500,$B8,'DADOS BRUTOS'!BT$3:BT$500)+IF($C8="",0,SUMIF('DADOS BRUTOS'!$A$3:$A$500,$C8,'DADOS BRUTOS'!BT$3:BT$500)))</f>
        <v/>
      </c>
      <c r="EU8" s="122">
        <f>IF(OR(EU$4="",$B8=""),0,SUMIF('DADOS BRUTOS'!$A$3:$A$500,$B8,'DADOS BRUTOS'!BU$3:BU$500)+IF($C8="",0,SUMIF('DADOS BRUTOS'!$A$3:$A$500,$C8,'DADOS BRUTOS'!BU$3:BU$500)))</f>
        <v/>
      </c>
      <c r="EV8" s="122">
        <f>IF(OR(EV$4="",$B8=""),0,SUMIF('DADOS BRUTOS'!$A$3:$A$500,$B8,'DADOS BRUTOS'!BV$3:BV$500)+IF($C8="",0,SUMIF('DADOS BRUTOS'!$A$3:$A$500,$C8,'DADOS BRUTOS'!BV$3:BV$500)))</f>
        <v/>
      </c>
      <c r="EW8" s="122">
        <f>IF(OR(EW$4="",$B8=""),0,SUMIF('DADOS BRUTOS'!$A$3:$A$500,$B8,'DADOS BRUTOS'!BW$3:BW$500)+IF($C8="",0,SUMIF('DADOS BRUTOS'!$A$3:$A$500,$C8,'DADOS BRUTOS'!BW$3:BW$500)))</f>
        <v/>
      </c>
      <c r="EX8" s="122">
        <f>IF(OR(EX$4="",$B8=""),0,SUMIF('DADOS BRUTOS'!$A$3:$A$500,$B8,'DADOS BRUTOS'!BX$3:BX$500)+IF($C8="",0,SUMIF('DADOS BRUTOS'!$A$3:$A$500,$C8,'DADOS BRUTOS'!BX$3:BX$500)))</f>
        <v/>
      </c>
      <c r="EY8" s="122">
        <f>IF(OR(EY$4="",$B8=""),0,SUMIF('DADOS BRUTOS'!$A$3:$A$500,$B8,'DADOS BRUTOS'!BY$3:BY$500)+IF($C8="",0,SUMIF('DADOS BRUTOS'!$A$3:$A$500,$C8,'DADOS BRUTOS'!BY$3:BY$500)))</f>
        <v/>
      </c>
      <c r="EZ8" s="122">
        <f>IF(OR(EZ$4="",$B8=""),0,SUMIF('DADOS BRUTOS'!$A$3:$A$500,$B8,'DADOS BRUTOS'!BZ$3:BZ$500)+IF($C8="",0,SUMIF('DADOS BRUTOS'!$A$3:$A$500,$C8,'DADOS BRUTOS'!BZ$3:BZ$500)))</f>
        <v/>
      </c>
      <c r="FA8" s="122">
        <f>IF(OR(FA$4="",$B8=""),0,SUMIF('DADOS BRUTOS'!$A$3:$A$500,$B8,'DADOS BRUTOS'!CA$3:CA$500)+IF($C8="",0,SUMIF('DADOS BRUTOS'!$A$3:$A$500,$C8,'DADOS BRUTOS'!CA$3:CA$500)))</f>
        <v/>
      </c>
      <c r="FB8" s="122">
        <f>IF(OR(FB$4="",$B8=""),0,SUMIF('DADOS BRUTOS'!$A$3:$A$500,$B8,'DADOS BRUTOS'!CB$3:CB$500)+IF($C8="",0,SUMIF('DADOS BRUTOS'!$A$3:$A$500,$C8,'DADOS BRUTOS'!CB$3:CB$500)))</f>
        <v/>
      </c>
      <c r="FC8" s="122">
        <f>IF(OR(FC$4="",$B8=""),0,SUMIF('DADOS BRUTOS'!$A$3:$A$500,$B8,'DADOS BRUTOS'!CC$3:CC$500)+IF($C8="",0,SUMIF('DADOS BRUTOS'!$A$3:$A$500,$C8,'DADOS BRUTOS'!CC$3:CC$500)))</f>
        <v/>
      </c>
      <c r="FD8" s="122">
        <f>IF(OR(FD$4="",$B8=""),0,SUMIF('DADOS BRUTOS'!$A$3:$A$500,$B8,'DADOS BRUTOS'!CD$3:CD$500)+IF($C8="",0,SUMIF('DADOS BRUTOS'!$A$3:$A$500,$C8,'DADOS BRUTOS'!CD$3:CD$500)))</f>
        <v/>
      </c>
      <c r="FE8" s="122">
        <f>IF(OR(FE$4="",$B8=""),0,SUMIF('DADOS BRUTOS'!$A$3:$A$500,$B8,'DADOS BRUTOS'!CE$3:CE$500)+IF($C8="",0,SUMIF('DADOS BRUTOS'!$A$3:$A$500,$C8,'DADOS BRUTOS'!CE$3:CE$500)))</f>
        <v/>
      </c>
      <c r="FF8" s="122">
        <f>IF(OR(FF$4="",$B8=""),0,SUMIF('DADOS BRUTOS'!$A$3:$A$500,$B8,'DADOS BRUTOS'!CF$3:CF$500)+IF($C8="",0,SUMIF('DADOS BRUTOS'!$A$3:$A$500,$C8,'DADOS BRUTOS'!CF$3:CF$500)))</f>
        <v/>
      </c>
      <c r="FG8" s="122">
        <f>IF(OR(FG$4="",$B8=""),0,SUMIF('DADOS BRUTOS'!$A$3:$A$500,$B8,'DADOS BRUTOS'!CG$3:CG$500)+IF($C8="",0,SUMIF('DADOS BRUTOS'!$A$3:$A$500,$C8,'DADOS BRUTOS'!CG$3:CG$500)))</f>
        <v/>
      </c>
      <c r="FH8" s="122">
        <f>IF(OR(FH$4="",$B8=""),0,SUMIF('DADOS BRUTOS'!$A$3:$A$500,$B8,'DADOS BRUTOS'!CH$3:CH$500)+IF($C8="",0,SUMIF('DADOS BRUTOS'!$A$3:$A$500,$C8,'DADOS BRUTOS'!CH$3:CH$500)))</f>
        <v/>
      </c>
      <c r="FI8" s="122">
        <f>IF(OR(FI$4="",$B8=""),0,SUMIF('DADOS BRUTOS'!$A$3:$A$500,$B8,'DADOS BRUTOS'!CI$3:CI$500)+IF($C8="",0,SUMIF('DADOS BRUTOS'!$A$3:$A$500,$C8,'DADOS BRUTOS'!CI$3:CI$500)))</f>
        <v/>
      </c>
      <c r="FJ8" s="122">
        <f>IF(OR(FJ$4="",$B8=""),0,SUMIF('DADOS BRUTOS'!$A$3:$A$500,$B8,'DADOS BRUTOS'!CJ$3:CJ$500)+IF($C8="",0,SUMIF('DADOS BRUTOS'!$A$3:$A$500,$C8,'DADOS BRUTOS'!CJ$3:CJ$500)))</f>
        <v/>
      </c>
      <c r="FK8" s="122">
        <f>IF(OR(FK$4="",$B8=""),0,SUMIF('DADOS BRUTOS'!$A$3:$A$500,$B8,'DADOS BRUTOS'!CK$3:CK$500)+IF($C8="",0,SUMIF('DADOS BRUTOS'!$A$3:$A$500,$C8,'DADOS BRUTOS'!CK$3:CK$500)))</f>
        <v/>
      </c>
      <c r="FL8" s="122">
        <f>IF(OR(FL$4="",$B8=""),0,SUMIF('DADOS BRUTOS'!$A$3:$A$500,$B8,'DADOS BRUTOS'!CL$3:CL$500)+IF($C8="",0,SUMIF('DADOS BRUTOS'!$A$3:$A$500,$C8,'DADOS BRUTOS'!CL$3:CL$500)))</f>
        <v/>
      </c>
      <c r="FM8" s="122">
        <f>IF(OR(FM$4="",$B8=""),0,SUMIF('DADOS BRUTOS'!$A$3:$A$500,$B8,'DADOS BRUTOS'!CM$3:CM$500)+IF($C8="",0,SUMIF('DADOS BRUTOS'!$A$3:$A$500,$C8,'DADOS BRUTOS'!CM$3:CM$500)))</f>
        <v/>
      </c>
      <c r="FN8" s="122">
        <f>IF(OR(FN$4="",$B8=""),0,SUMIF('DADOS BRUTOS'!$A$3:$A$500,$B8,'DADOS BRUTOS'!CN$3:CN$500)+IF($C8="",0,SUMIF('DADOS BRUTOS'!$A$3:$A$500,$C8,'DADOS BRUTOS'!CN$3:CN$500)))</f>
        <v/>
      </c>
      <c r="FO8" s="122">
        <f>IF(OR(FO$4="",$B8=""),0,SUMIF('DADOS BRUTOS'!$A$3:$A$500,$B8,'DADOS BRUTOS'!CO$3:CO$500)+IF($C8="",0,SUMIF('DADOS BRUTOS'!$A$3:$A$500,$C8,'DADOS BRUTOS'!CO$3:CO$500)))</f>
        <v/>
      </c>
      <c r="FP8" s="122">
        <f>IF(OR(FP$4="",$B8=""),0,SUMIF('DADOS BRUTOS'!$A$3:$A$500,$B8,'DADOS BRUTOS'!CP$3:CP$500)+IF($C8="",0,SUMIF('DADOS BRUTOS'!$A$3:$A$500,$C8,'DADOS BRUTOS'!CP$3:CP$500)))</f>
        <v/>
      </c>
      <c r="FQ8" s="122">
        <f>IF(OR(FQ$4="",$B8=""),0,SUMIF('DADOS BRUTOS'!$A$3:$A$500,$B8,'DADOS BRUTOS'!CQ$3:CQ$500)+IF($C8="",0,SUMIF('DADOS BRUTOS'!$A$3:$A$500,$C8,'DADOS BRUTOS'!CQ$3:CQ$500)))</f>
        <v/>
      </c>
      <c r="FR8" s="122">
        <f>IF(OR(FR$4="",$B8=""),0,SUMIF('DADOS BRUTOS'!$A$3:$A$500,$B8,'DADOS BRUTOS'!CR$3:CR$500)+IF($C8="",0,SUMIF('DADOS BRUTOS'!$A$3:$A$500,$C8,'DADOS BRUTOS'!CR$3:CR$500)))</f>
        <v/>
      </c>
      <c r="FS8" s="122">
        <f>IF(OR(FS$4="",$B8=""),0,SUMIF('DADOS BRUTOS'!$A$3:$A$500,$B8,'DADOS BRUTOS'!CS$3:CS$500)+IF($C8="",0,SUMIF('DADOS BRUTOS'!$A$3:$A$500,$C8,'DADOS BRUTOS'!CS$3:CS$500)))</f>
        <v/>
      </c>
      <c r="FT8" s="122">
        <f>IF(OR(FT$4="",$B8=""),0,SUMIF('DADOS BRUTOS'!$A$3:$A$500,$B8,'DADOS BRUTOS'!CT$3:CT$500)+IF($C8="",0,SUMIF('DADOS BRUTOS'!$A$3:$A$500,$C8,'DADOS BRUTOS'!CT$3:CT$500)))</f>
        <v/>
      </c>
      <c r="FU8" s="122">
        <f>IF(OR(FU$4="",$B8=""),0,SUMIF('DADOS BRUTOS'!$A$3:$A$500,$B8,'DADOS BRUTOS'!CU$3:CU$500)+IF($C8="",0,SUMIF('DADOS BRUTOS'!$A$3:$A$500,$C8,'DADOS BRUTOS'!CU$3:CU$500)))</f>
        <v/>
      </c>
      <c r="FV8" s="122">
        <f>IF(OR(FV$4="",$B8=""),0,SUMIF('DADOS BRUTOS'!$A$3:$A$500,$B8,'DADOS BRUTOS'!CV$3:CV$500)+IF($C8="",0,SUMIF('DADOS BRUTOS'!$A$3:$A$500,$C8,'DADOS BRUTOS'!CV$3:CV$500)))</f>
        <v/>
      </c>
      <c r="FW8" s="122">
        <f>IF(OR(FW$4="",$B8=""),0,SUMIF('DADOS BRUTOS'!$A$3:$A$500,$B8,'DADOS BRUTOS'!CW$3:CW$500)+IF($C8="",0,SUMIF('DADOS BRUTOS'!$A$3:$A$500,$C8,'DADOS BRUTOS'!CW$3:CW$500)))</f>
        <v/>
      </c>
      <c r="FX8" s="122">
        <f>IF(OR(FX$4="",$B8=""),0,SUMIF('DADOS BRUTOS'!$A$3:$A$500,$B8,'DADOS BRUTOS'!CX$3:CX$500)+IF($C8="",0,SUMIF('DADOS BRUTOS'!$A$3:$A$500,$C8,'DADOS BRUTOS'!CX$3:CX$500)))</f>
        <v/>
      </c>
      <c r="FY8" s="122">
        <f>IF(OR(FY$4="",$B8=""),0,SUMIF('DADOS BRUTOS'!$A$3:$A$500,$B8,'DADOS BRUTOS'!CY$3:CY$500)+IF($C8="",0,SUMIF('DADOS BRUTOS'!$A$3:$A$500,$C8,'DADOS BRUTOS'!CY$3:CY$500)))</f>
        <v/>
      </c>
      <c r="FZ8" s="122">
        <f>IF(OR(FZ$4="",$B8=""),0,SUMIF('DADOS BRUTOS'!$A$3:$A$500,$B8,'DADOS BRUTOS'!CZ$3:CZ$500)+IF($C8="",0,SUMIF('DADOS BRUTOS'!$A$3:$A$500,$C8,'DADOS BRUTOS'!CZ$3:CZ$500)))</f>
        <v/>
      </c>
      <c r="GA8" s="122">
        <f>IF(OR(GA$4="",$B8=""),0,SUMIF('DADOS BRUTOS'!$A$3:$A$500,$B8,'DADOS BRUTOS'!DA$3:DA$500)+IF($C8="",0,SUMIF('DADOS BRUTOS'!$A$3:$A$500,$C8,'DADOS BRUTOS'!DA$3:DA$500)))</f>
        <v/>
      </c>
      <c r="GB8" s="122">
        <f>IF(OR(GB$4="",$B8=""),0,SUMIF('DADOS BRUTOS'!$A$3:$A$500,$B8,'DADOS BRUTOS'!DB$3:DB$500)+IF($C8="",0,SUMIF('DADOS BRUTOS'!$A$3:$A$500,$C8,'DADOS BRUTOS'!DB$3:DB$500)))</f>
        <v/>
      </c>
      <c r="GC8" s="122">
        <f>IF(OR(GC$4="",$B8=""),0,SUMIF('DADOS BRUTOS'!$A$3:$A$500,$B8,'DADOS BRUTOS'!DC$3:DC$500)+IF($C8="",0,SUMIF('DADOS BRUTOS'!$A$3:$A$500,$C8,'DADOS BRUTOS'!DC$3:DC$500)))</f>
        <v/>
      </c>
      <c r="GD8" s="122">
        <f>IF(OR(GD$4="",$B8=""),0,SUMIF('DADOS BRUTOS'!$A$3:$A$500,$B8,'DADOS BRUTOS'!DD$3:DD$500)+IF($C8="",0,SUMIF('DADOS BRUTOS'!$A$3:$A$500,$C8,'DADOS BRUTOS'!DD$3:DD$500)))</f>
        <v/>
      </c>
      <c r="GE8" s="122">
        <f>IF(OR(GE$4="",$B8=""),0,SUMIF('DADOS BRUTOS'!$A$3:$A$500,$B8,'DADOS BRUTOS'!DE$3:DE$500)+IF($C8="",0,SUMIF('DADOS BRUTOS'!$A$3:$A$500,$C8,'DADOS BRUTOS'!DE$3:DE$500)))</f>
        <v/>
      </c>
      <c r="GF8" s="122">
        <f>IF(OR(GF$4="",$B8=""),0,SUMIF('DADOS BRUTOS'!$A$3:$A$500,$B8,'DADOS BRUTOS'!DF$3:DF$500)+IF($C8="",0,SUMIF('DADOS BRUTOS'!$A$3:$A$500,$C8,'DADOS BRUTOS'!DF$3:DF$500)))</f>
        <v/>
      </c>
      <c r="GG8" s="122">
        <f>IF(OR(GG$4="",$B8=""),0,SUMIF('DADOS BRUTOS'!$A$3:$A$500,$B8,'DADOS BRUTOS'!DG$3:DG$500)+IF($C8="",0,SUMIF('DADOS BRUTOS'!$A$3:$A$500,$C8,'DADOS BRUTOS'!DG$3:DG$500)))</f>
        <v/>
      </c>
      <c r="GH8" s="122">
        <f>IF(OR(GH$4="",$B8=""),0,SUMIF('DADOS BRUTOS'!$A$3:$A$500,$B8,'DADOS BRUTOS'!DH$3:DH$500)+IF($C8="",0,SUMIF('DADOS BRUTOS'!$A$3:$A$500,$C8,'DADOS BRUTOS'!DH$3:DH$500)))</f>
        <v/>
      </c>
      <c r="GI8" s="122">
        <f>IF(OR(GI$4="",$B8=""),0,SUMIF('DADOS BRUTOS'!$A$3:$A$500,$B8,'DADOS BRUTOS'!DI$3:DI$500)+IF($C8="",0,SUMIF('DADOS BRUTOS'!$A$3:$A$500,$C8,'DADOS BRUTOS'!DI$3:DI$500)))</f>
        <v/>
      </c>
      <c r="GJ8" s="122">
        <f>IF(OR(GJ$4="",$B8=""),0,SUMIF('DADOS BRUTOS'!$A$3:$A$500,$B8,'DADOS BRUTOS'!DJ$3:DJ$500)+IF($C8="",0,SUMIF('DADOS BRUTOS'!$A$3:$A$500,$C8,'DADOS BRUTOS'!DJ$3:DJ$500)))</f>
        <v/>
      </c>
      <c r="GK8" s="122">
        <f>IF(OR(GK$4="",$B8=""),0,SUMIF('DADOS BRUTOS'!$A$3:$A$500,$B8,'DADOS BRUTOS'!DK$3:DK$500)+IF($C8="",0,SUMIF('DADOS BRUTOS'!$A$3:$A$500,$C8,'DADOS BRUTOS'!DK$3:DK$500)))</f>
        <v/>
      </c>
      <c r="GL8" s="122">
        <f>IF(OR(GL$4="",$B8=""),0,SUMIF('DADOS BRUTOS'!$A$3:$A$500,$B8,'DADOS BRUTOS'!DL$3:DL$500)+IF($C8="",0,SUMIF('DADOS BRUTOS'!$A$3:$A$500,$C8,'DADOS BRUTOS'!DL$3:DL$500)))</f>
        <v/>
      </c>
      <c r="GM8" s="122">
        <f>IF(OR(GM$4="",$B8=""),0,SUMIF('DADOS BRUTOS'!$A$3:$A$500,$B8,'DADOS BRUTOS'!DM$3:DM$500)+IF($C8="",0,SUMIF('DADOS BRUTOS'!$A$3:$A$500,$C8,'DADOS BRUTOS'!DM$3:DM$500)))</f>
        <v/>
      </c>
      <c r="GN8" s="122">
        <f>IF(OR(GN$4="",$B8=""),0,SUMIF('DADOS BRUTOS'!$A$3:$A$500,$B8,'DADOS BRUTOS'!DN$3:DN$500)+IF($C8="",0,SUMIF('DADOS BRUTOS'!$A$3:$A$500,$C8,'DADOS BRUTOS'!DN$3:DN$500)))</f>
        <v/>
      </c>
      <c r="GO8" s="122">
        <f>IF(OR(GO$4="",$B8=""),0,SUMIF('DADOS BRUTOS'!$A$3:$A$500,$B8,'DADOS BRUTOS'!DO$3:DO$500)+IF($C8="",0,SUMIF('DADOS BRUTOS'!$A$3:$A$500,$C8,'DADOS BRUTOS'!DO$3:DO$500)))</f>
        <v/>
      </c>
      <c r="GP8" s="122">
        <f>IF(OR(GP$4="",$B8=""),0,SUMIF('DADOS BRUTOS'!$A$3:$A$500,$B8,'DADOS BRUTOS'!DP$3:DP$500)+IF($C8="",0,SUMIF('DADOS BRUTOS'!$A$3:$A$500,$C8,'DADOS BRUTOS'!DP$3:DP$500)))</f>
        <v/>
      </c>
      <c r="GQ8" s="122">
        <f>IF(OR(GQ$4="",$B8=""),0,SUMIF('DADOS BRUTOS'!$A$3:$A$500,$B8,'DADOS BRUTOS'!DQ$3:DQ$500)+IF($C8="",0,SUMIF('DADOS BRUTOS'!$A$3:$A$500,$C8,'DADOS BRUTOS'!DQ$3:DQ$500)))</f>
        <v/>
      </c>
      <c r="GR8" s="122">
        <f>IF(OR(GR$4="",$B8=""),0,SUMIF('DADOS BRUTOS'!$A$3:$A$500,$B8,'DADOS BRUTOS'!DR$3:DR$500)+IF($C8="",0,SUMIF('DADOS BRUTOS'!$A$3:$A$500,$C8,'DADOS BRUTOS'!DR$3:DR$500)))</f>
        <v/>
      </c>
      <c r="GS8" s="122">
        <f>IF(OR(GS$4="",$B8=""),0,SUMIF('DADOS BRUTOS'!$A$3:$A$500,$B8,'DADOS BRUTOS'!DS$3:DS$500)+IF($C8="",0,SUMIF('DADOS BRUTOS'!$A$3:$A$500,$C8,'DADOS BRUTOS'!DS$3:DS$500)))</f>
        <v/>
      </c>
      <c r="GT8" s="122">
        <f>IF(OR(GT$4="",$B8=""),0,SUMIF('DADOS BRUTOS'!$A$3:$A$500,$B8,'DADOS BRUTOS'!DT$3:DT$500)+IF($C8="",0,SUMIF('DADOS BRUTOS'!$A$3:$A$500,$C8,'DADOS BRUTOS'!DT$3:DT$500)))</f>
        <v/>
      </c>
      <c r="GU8" s="122">
        <f>IF(OR(GU$4="",$B8=""),0,SUMIF('DADOS BRUTOS'!$A$3:$A$500,$B8,'DADOS BRUTOS'!DU$3:DU$500)+IF($C8="",0,SUMIF('DADOS BRUTOS'!$A$3:$A$500,$C8,'DADOS BRUTOS'!DU$3:DU$500)))</f>
        <v/>
      </c>
      <c r="GV8" s="122">
        <f>IF(OR(GV$4="",$B8=""),0,SUMIF('DADOS BRUTOS'!$A$3:$A$500,$B8,'DADOS BRUTOS'!DV$3:DV$500)+IF($C8="",0,SUMIF('DADOS BRUTOS'!$A$3:$A$500,$C8,'DADOS BRUTOS'!DV$3:DV$500)))</f>
        <v/>
      </c>
      <c r="GW8" s="122">
        <f>IF(OR(GW$4="",$B8=""),0,SUMIF('DADOS BRUTOS'!$A$3:$A$500,$B8,'DADOS BRUTOS'!DW$3:DW$500)+IF($C8="",0,SUMIF('DADOS BRUTOS'!$A$3:$A$500,$C8,'DADOS BRUTOS'!DW$3:DW$500)))</f>
        <v/>
      </c>
      <c r="GX8" s="122">
        <f>IF(OR(GX$4="",$B8=""),0,SUMIF('DADOS BRUTOS'!$A$3:$A$500,$B8,'DADOS BRUTOS'!DX$3:DX$500)+IF($C8="",0,SUMIF('DADOS BRUTOS'!$A$3:$A$500,$C8,'DADOS BRUTOS'!DX$3:DX$500)))</f>
        <v/>
      </c>
      <c r="GY8" s="122">
        <f>IF(OR(GY$4="",$B8=""),0,SUMIF('DADOS BRUTOS'!$A$3:$A$500,$B8,'DADOS BRUTOS'!DY$3:DY$500)+IF($C8="",0,SUMIF('DADOS BRUTOS'!$A$3:$A$500,$C8,'DADOS BRUTOS'!DY$3:DY$500)))</f>
        <v/>
      </c>
      <c r="GZ8" s="122">
        <f>IF(OR(GZ$4="",$B8=""),0,SUMIF('DADOS BRUTOS'!$A$3:$A$500,$B8,'DADOS BRUTOS'!DZ$3:DZ$500)+IF($C8="",0,SUMIF('DADOS BRUTOS'!$A$3:$A$500,$C8,'DADOS BRUTOS'!DZ$3:DZ$500)))</f>
        <v/>
      </c>
      <c r="HA8" s="122">
        <f>IF(OR(HA$4="",$B8=""),0,SUMIF('DADOS BRUTOS'!$A$3:$A$500,$B8,'DADOS BRUTOS'!EA$3:EA$500)+IF($C8="",0,SUMIF('DADOS BRUTOS'!$A$3:$A$500,$C8,'DADOS BRUTOS'!EA$3:EA$500)))</f>
        <v/>
      </c>
      <c r="HB8" s="122">
        <f>IF(OR(HB$4="",$B8=""),0,SUMIF('DADOS BRUTOS'!$A$3:$A$500,$B8,'DADOS BRUTOS'!EB$3:EB$500)+IF($C8="",0,SUMIF('DADOS BRUTOS'!$A$3:$A$500,$C8,'DADOS BRUTOS'!EB$3:EB$500)))</f>
        <v/>
      </c>
      <c r="HC8" s="122">
        <f>IF(OR(HC$4="",$B8=""),0,SUMIF('DADOS BRUTOS'!$A$3:$A$500,$B8,'DADOS BRUTOS'!EC$3:EC$500)+IF($C8="",0,SUMIF('DADOS BRUTOS'!$A$3:$A$500,$C8,'DADOS BRUTOS'!EC$3:EC$500)))</f>
        <v/>
      </c>
      <c r="HD8" s="122">
        <f>IF(OR(HD$4="",$B8=""),0,SUMIF('DADOS BRUTOS'!$A$3:$A$500,$B8,'DADOS BRUTOS'!ED$3:ED$500)+IF($C8="",0,SUMIF('DADOS BRUTOS'!$A$3:$A$500,$C8,'DADOS BRUTOS'!ED$3:ED$500)))</f>
        <v/>
      </c>
      <c r="HE8" s="122">
        <f>IF(OR(HE$4="",$B8=""),0,SUMIF('DADOS BRUTOS'!$A$3:$A$500,$B8,'DADOS BRUTOS'!EE$3:EE$500)+IF($C8="",0,SUMIF('DADOS BRUTOS'!$A$3:$A$500,$C8,'DADOS BRUTOS'!EE$3:EE$500)))</f>
        <v/>
      </c>
      <c r="HF8" s="122">
        <f>IF(OR(HF$4="",$B8=""),0,SUMIF('DADOS BRUTOS'!$A$3:$A$500,$B8,'DADOS BRUTOS'!EF$3:EF$500)+IF($C8="",0,SUMIF('DADOS BRUTOS'!$A$3:$A$500,$C8,'DADOS BRUTOS'!EF$3:EF$500)))</f>
        <v/>
      </c>
      <c r="HG8" s="122">
        <f>IF(OR(HG$4="",$B8=""),0,SUMIF('DADOS BRUTOS'!$A$3:$A$500,$B8,'DADOS BRUTOS'!EG$3:EG$500)+IF($C8="",0,SUMIF('DADOS BRUTOS'!$A$3:$A$500,$C8,'DADOS BRUTOS'!EG$3:EG$500)))</f>
        <v/>
      </c>
      <c r="HH8" s="122">
        <f>IF(OR(HH$4="",$B8=""),0,SUMIF('DADOS BRUTOS'!$A$3:$A$500,$B8,'DADOS BRUTOS'!EH$3:EH$500)+IF($C8="",0,SUMIF('DADOS BRUTOS'!$A$3:$A$500,$C8,'DADOS BRUTOS'!EH$3:EH$500)))</f>
        <v/>
      </c>
      <c r="HI8" s="122">
        <f>IF(OR(HI$4="",$B8=""),0,SUMIF('DADOS BRUTOS'!$A$3:$A$500,$B8,'DADOS BRUTOS'!EI$3:EI$500)+IF($C8="",0,SUMIF('DADOS BRUTOS'!$A$3:$A$500,$C8,'DADOS BRUTOS'!EI$3:EI$500)))</f>
        <v/>
      </c>
      <c r="HJ8" s="122">
        <f>IF(OR(HJ$4="",$B8=""),0,SUMIF('DADOS BRUTOS'!$A$3:$A$500,$B8,'DADOS BRUTOS'!EJ$3:EJ$500)+IF($C8="",0,SUMIF('DADOS BRUTOS'!$A$3:$A$500,$C8,'DADOS BRUTOS'!EJ$3:EJ$500)))</f>
        <v/>
      </c>
      <c r="HK8" s="122">
        <f>IF(OR(HK$4="",$B8=""),0,SUMIF('DADOS BRUTOS'!$A$3:$A$500,$B8,'DADOS BRUTOS'!EK$3:EK$500)+IF($C8="",0,SUMIF('DADOS BRUTOS'!$A$3:$A$500,$C8,'DADOS BRUTOS'!EK$3:EK$500)))</f>
        <v/>
      </c>
      <c r="HL8" s="122">
        <f>IF(OR(HL$4="",$B8=""),0,SUMIF('DADOS BRUTOS'!$A$3:$A$500,$B8,'DADOS BRUTOS'!EL$3:EL$500)+IF($C8="",0,SUMIF('DADOS BRUTOS'!$A$3:$A$500,$C8,'DADOS BRUTOS'!EL$3:EL$500)))</f>
        <v/>
      </c>
      <c r="HM8" s="122">
        <f>IF(OR(HM$4="",$B8=""),0,SUMIF('DADOS BRUTOS'!$A$3:$A$500,$B8,'DADOS BRUTOS'!EM$3:EM$500)+IF($C8="",0,SUMIF('DADOS BRUTOS'!$A$3:$A$500,$C8,'DADOS BRUTOS'!EM$3:EM$500)))</f>
        <v/>
      </c>
      <c r="HN8" s="122">
        <f>IF(OR(HN$4="",$B8=""),0,SUMIF('DADOS BRUTOS'!$A$3:$A$500,$B8,'DADOS BRUTOS'!EN$3:EN$500)+IF($C8="",0,SUMIF('DADOS BRUTOS'!$A$3:$A$500,$C8,'DADOS BRUTOS'!EN$3:EN$500)))</f>
        <v/>
      </c>
      <c r="HO8" s="122">
        <f>IF(OR(HO$4="",$B8=""),0,SUMIF('DADOS BRUTOS'!$A$3:$A$500,$B8,'DADOS BRUTOS'!EO$3:EO$500)+IF($C8="",0,SUMIF('DADOS BRUTOS'!$A$3:$A$500,$C8,'DADOS BRUTOS'!EO$3:EO$500)))</f>
        <v/>
      </c>
      <c r="HP8" s="122">
        <f>IF(OR(HP$4="",$B8=""),0,SUMIF('DADOS BRUTOS'!$A$3:$A$500,$B8,'DADOS BRUTOS'!EP$3:EP$500)+IF($C8="",0,SUMIF('DADOS BRUTOS'!$A$3:$A$500,$C8,'DADOS BRUTOS'!EP$3:EP$500)))</f>
        <v/>
      </c>
      <c r="HQ8" s="122">
        <f>IF(OR(HQ$4="",$B8=""),0,SUMIF('DADOS BRUTOS'!$A$3:$A$500,$B8,'DADOS BRUTOS'!EQ$3:EQ$500)+IF($C8="",0,SUMIF('DADOS BRUTOS'!$A$3:$A$500,$C8,'DADOS BRUTOS'!EQ$3:EQ$500)))</f>
        <v/>
      </c>
      <c r="HR8" s="122">
        <f>IF(OR(HR$4="",$B8=""),0,SUMIF('DADOS BRUTOS'!$A$3:$A$500,$B8,'DADOS BRUTOS'!ER$3:ER$500)+IF($C8="",0,SUMIF('DADOS BRUTOS'!$A$3:$A$500,$C8,'DADOS BRUTOS'!ER$3:ER$500)))</f>
        <v/>
      </c>
      <c r="HS8" s="122">
        <f>IF(OR(HS$4="",$B8=""),0,SUMIF('DADOS BRUTOS'!$A$3:$A$500,$B8,'DADOS BRUTOS'!ES$3:ES$500)+IF($C8="",0,SUMIF('DADOS BRUTOS'!$A$3:$A$500,$C8,'DADOS BRUTOS'!ES$3:ES$500)))</f>
        <v/>
      </c>
      <c r="HT8" s="122">
        <f>IF(OR(HT$4="",$B8=""),0,SUMIF('DADOS BRUTOS'!$A$3:$A$500,$B8,'DADOS BRUTOS'!ET$3:ET$500)+IF($C8="",0,SUMIF('DADOS BRUTOS'!$A$3:$A$500,$C8,'DADOS BRUTOS'!ET$3:ET$500)))</f>
        <v/>
      </c>
      <c r="HU8" s="122">
        <f>IF(OR(HU$4="",$B8=""),0,SUMIF('DADOS BRUTOS'!$A$3:$A$500,$B8,'DADOS BRUTOS'!EU$3:EU$500)+IF($C8="",0,SUMIF('DADOS BRUTOS'!$A$3:$A$500,$C8,'DADOS BRUTOS'!EU$3:EU$500)))</f>
        <v/>
      </c>
      <c r="HV8" s="122">
        <f>IF(OR(HV$4="",$B8=""),0,SUMIF('DADOS BRUTOS'!$A$3:$A$500,$B8,'DADOS BRUTOS'!EV$3:EV$500)+IF($C8="",0,SUMIF('DADOS BRUTOS'!$A$3:$A$500,$C8,'DADOS BRUTOS'!EV$3:EV$500)))</f>
        <v/>
      </c>
      <c r="HW8" s="122">
        <f>IF(OR(HW$4="",$B8=""),0,SUMIF('DADOS BRUTOS'!$A$3:$A$500,$B8,'DADOS BRUTOS'!EW$3:EW$500)+IF($C8="",0,SUMIF('DADOS BRUTOS'!$A$3:$A$500,$C8,'DADOS BRUTOS'!EW$3:EW$500)))</f>
        <v/>
      </c>
      <c r="HX8" s="122">
        <f>IF(OR(HX$4="",$B8=""),0,SUMIF('DADOS BRUTOS'!$A$3:$A$500,$B8,'DADOS BRUTOS'!EX$3:EX$500)+IF($C8="",0,SUMIF('DADOS BRUTOS'!$A$3:$A$500,$C8,'DADOS BRUTOS'!EX$3:EX$500)))</f>
        <v/>
      </c>
      <c r="HY8" s="122">
        <f>IF(OR(HY$4="",$B8=""),0,SUMIF('DADOS BRUTOS'!$A$3:$A$500,$B8,'DADOS BRUTOS'!EY$3:EY$500)+IF($C8="",0,SUMIF('DADOS BRUTOS'!$A$3:$A$500,$C8,'DADOS BRUTOS'!EY$3:EY$500)))</f>
        <v/>
      </c>
      <c r="HZ8" s="122">
        <f>IF(OR(HZ$4="",$B8=""),0,SUMIF('DADOS BRUTOS'!$A$3:$A$500,$B8,'DADOS BRUTOS'!EZ$3:EZ$500)+IF($C8="",0,SUMIF('DADOS BRUTOS'!$A$3:$A$500,$C8,'DADOS BRUTOS'!EZ$3:EZ$500)))</f>
        <v/>
      </c>
      <c r="IA8" s="122">
        <f>IF(OR(IA$4="",$B8=""),0,SUMIF('DADOS BRUTOS'!$A$3:$A$500,$B8,'DADOS BRUTOS'!FA$3:FA$500)+IF($C8="",0,SUMIF('DADOS BRUTOS'!$A$3:$A$500,$C8,'DADOS BRUTOS'!FA$3:FA$500)))</f>
        <v/>
      </c>
      <c r="IB8" s="122">
        <f>IF(OR(IB$4="",$B8=""),0,SUMIF('DADOS BRUTOS'!$A$3:$A$500,$B8,'DADOS BRUTOS'!FB$3:FB$500)+IF($C8="",0,SUMIF('DADOS BRUTOS'!$A$3:$A$500,$C8,'DADOS BRUTOS'!FB$3:FB$500)))</f>
        <v/>
      </c>
      <c r="IC8" s="122">
        <f>IF(OR(IC$4="",$B8=""),0,SUMIF('DADOS BRUTOS'!$A$3:$A$500,$B8,'DADOS BRUTOS'!FC$3:FC$500)+IF($C8="",0,SUMIF('DADOS BRUTOS'!$A$3:$A$500,$C8,'DADOS BRUTOS'!FC$3:FC$500)))</f>
        <v/>
      </c>
      <c r="ID8" s="122">
        <f>IF(OR(ID$4="",$B8=""),0,SUMIF('DADOS BRUTOS'!$A$3:$A$500,$B8,'DADOS BRUTOS'!FD$3:FD$500)+IF($C8="",0,SUMIF('DADOS BRUTOS'!$A$3:$A$500,$C8,'DADOS BRUTOS'!FD$3:FD$500)))</f>
        <v/>
      </c>
      <c r="IE8" s="122">
        <f>IF(OR(IE$4="",$B8=""),0,SUMIF('DADOS BRUTOS'!$A$3:$A$500,$B8,'DADOS BRUTOS'!FE$3:FE$500)+IF($C8="",0,SUMIF('DADOS BRUTOS'!$A$3:$A$500,$C8,'DADOS BRUTOS'!FE$3:FE$500)))</f>
        <v/>
      </c>
      <c r="IF8" s="122">
        <f>IF(OR(IF$4="",$B8=""),0,SUMIF('DADOS BRUTOS'!$A$3:$A$500,$B8,'DADOS BRUTOS'!FF$3:FF$500)+IF($C8="",0,SUMIF('DADOS BRUTOS'!$A$3:$A$500,$C8,'DADOS BRUTOS'!FF$3:FF$500)))</f>
        <v/>
      </c>
      <c r="IG8" s="122">
        <f>IF(OR(IG$4="",$B8=""),0,SUMIF('DADOS BRUTOS'!$A$3:$A$500,$B8,'DADOS BRUTOS'!FG$3:FG$500)+IF($C8="",0,SUMIF('DADOS BRUTOS'!$A$3:$A$500,$C8,'DADOS BRUTOS'!FG$3:FG$500)))</f>
        <v/>
      </c>
      <c r="IH8" s="122">
        <f>IF(OR(IH$4="",$B8=""),0,SUMIF('DADOS BRUTOS'!$A$3:$A$500,$B8,'DADOS BRUTOS'!FH$3:FH$500)+IF($C8="",0,SUMIF('DADOS BRUTOS'!$A$3:$A$500,$C8,'DADOS BRUTOS'!FH$3:FH$500)))</f>
        <v/>
      </c>
      <c r="II8" s="122">
        <f>IF(OR(II$4="",$B8=""),0,SUMIF('DADOS BRUTOS'!$A$3:$A$500,$B8,'DADOS BRUTOS'!FI$3:FI$500)+IF($C8="",0,SUMIF('DADOS BRUTOS'!$A$3:$A$500,$C8,'DADOS BRUTOS'!FI$3:FI$500)))</f>
        <v/>
      </c>
      <c r="IJ8" s="122">
        <f>IF(OR(IJ$4="",$B8=""),0,SUMIF('DADOS BRUTOS'!$A$3:$A$500,$B8,'DADOS BRUTOS'!FJ$3:FJ$500)+IF($C8="",0,SUMIF('DADOS BRUTOS'!$A$3:$A$500,$C8,'DADOS BRUTOS'!FJ$3:FJ$500)))</f>
        <v/>
      </c>
      <c r="IK8" s="122">
        <f>IF(OR(IK$4="",$B8=""),0,SUMIF('DADOS BRUTOS'!$A$3:$A$500,$B8,'DADOS BRUTOS'!FK$3:FK$500)+IF($C8="",0,SUMIF('DADOS BRUTOS'!$A$3:$A$500,$C8,'DADOS BRUTOS'!FK$3:FK$500)))</f>
        <v/>
      </c>
      <c r="IL8" s="122">
        <f>IF(OR(IL$4="",$B8=""),0,SUMIF('DADOS BRUTOS'!$A$3:$A$500,$B8,'DADOS BRUTOS'!FL$3:FL$500)+IF($C8="",0,SUMIF('DADOS BRUTOS'!$A$3:$A$500,$C8,'DADOS BRUTOS'!FL$3:FL$500)))</f>
        <v/>
      </c>
      <c r="IM8" s="122">
        <f>IF(OR(IM$4="",$B8=""),0,SUMIF('DADOS BRUTOS'!$A$3:$A$500,$B8,'DADOS BRUTOS'!FM$3:FM$500)+IF($C8="",0,SUMIF('DADOS BRUTOS'!$A$3:$A$500,$C8,'DADOS BRUTOS'!FM$3:FM$500)))</f>
        <v/>
      </c>
      <c r="IN8" s="122">
        <f>IF(OR(IN$4="",$B8=""),0,SUMIF('DADOS BRUTOS'!$A$3:$A$500,$B8,'DADOS BRUTOS'!FN$3:FN$500)+IF($C8="",0,SUMIF('DADOS BRUTOS'!$A$3:$A$500,$C8,'DADOS BRUTOS'!FN$3:FN$500)))</f>
        <v/>
      </c>
      <c r="IO8" s="122">
        <f>IF(OR(IO$4="",$B8=""),0,SUMIF('DADOS BRUTOS'!$A$3:$A$500,$B8,'DADOS BRUTOS'!FO$3:FO$500)+IF($C8="",0,SUMIF('DADOS BRUTOS'!$A$3:$A$500,$C8,'DADOS BRUTOS'!FO$3:FO$500)))</f>
        <v/>
      </c>
      <c r="IP8" s="122">
        <f>IF(OR(IP$4="",$B8=""),0,SUMIF('DADOS BRUTOS'!$A$3:$A$500,$B8,'DADOS BRUTOS'!FP$3:FP$500)+IF($C8="",0,SUMIF('DADOS BRUTOS'!$A$3:$A$500,$C8,'DADOS BRUTOS'!FP$3:FP$500)))</f>
        <v/>
      </c>
      <c r="IQ8" s="122">
        <f>IF(OR(IQ$4="",$B8=""),0,SUMIF('DADOS BRUTOS'!$A$3:$A$500,$B8,'DADOS BRUTOS'!FQ$3:FQ$500)+IF($C8="",0,SUMIF('DADOS BRUTOS'!$A$3:$A$500,$C8,'DADOS BRUTOS'!FQ$3:FQ$500)))</f>
        <v/>
      </c>
      <c r="IR8" s="122">
        <f>IF(OR(IR$4="",$B8=""),0,SUMIF('DADOS BRUTOS'!$A$3:$A$500,$B8,'DADOS BRUTOS'!FR$3:FR$500)+IF($C8="",0,SUMIF('DADOS BRUTOS'!$A$3:$A$500,$C8,'DADOS BRUTOS'!FR$3:FR$500)))</f>
        <v/>
      </c>
      <c r="IS8" s="122">
        <f>IF(OR(IS$4="",$B8=""),0,SUMIF('DADOS BRUTOS'!$A$3:$A$500,$B8,'DADOS BRUTOS'!FS$3:FS$500)+IF($C8="",0,SUMIF('DADOS BRUTOS'!$A$3:$A$500,$C8,'DADOS BRUTOS'!FS$3:FS$500)))</f>
        <v/>
      </c>
      <c r="IT8" s="122">
        <f>IF(OR(IT$4="",$B8=""),0,SUMIF('DADOS BRUTOS'!$A$3:$A$500,$B8,'DADOS BRUTOS'!FT$3:FT$500)+IF($C8="",0,SUMIF('DADOS BRUTOS'!$A$3:$A$500,$C8,'DADOS BRUTOS'!FT$3:FT$500)))</f>
        <v/>
      </c>
      <c r="IU8" s="122">
        <f>IF(OR(IU$4="",$B8=""),0,SUMIF('DADOS BRUTOS'!$A$3:$A$500,$B8,'DADOS BRUTOS'!FU$3:FU$500)+IF($C8="",0,SUMIF('DADOS BRUTOS'!$A$3:$A$500,$C8,'DADOS BRUTOS'!FU$3:FU$500)))</f>
        <v/>
      </c>
      <c r="IV8" s="122">
        <f>IF(OR(IV$4="",$B8=""),0,SUMIF('DADOS BRUTOS'!$A$3:$A$500,$B8,'DADOS BRUTOS'!FV$3:FV$500)+IF($C8="",0,SUMIF('DADOS BRUTOS'!$A$3:$A$500,$C8,'DADOS BRUTOS'!FV$3:FV$500)))</f>
        <v/>
      </c>
      <c r="IW8" s="122">
        <f>IF(OR(IW$4="",$B8=""),0,SUMIF('DADOS BRUTOS'!$A$3:$A$500,$B8,'DADOS BRUTOS'!FW$3:FW$500)+IF($C8="",0,SUMIF('DADOS BRUTOS'!$A$3:$A$500,$C8,'DADOS BRUTOS'!FW$3:FW$500)))</f>
        <v/>
      </c>
      <c r="IX8" s="122">
        <f>IF(OR(IX$4="",$B8=""),0,SUMIF('DADOS BRUTOS'!$A$3:$A$500,$B8,'DADOS BRUTOS'!FX$3:FX$500)+IF($C8="",0,SUMIF('DADOS BRUTOS'!$A$3:$A$500,$C8,'DADOS BRUTOS'!FX$3:FX$500)))</f>
        <v/>
      </c>
      <c r="IY8" s="122">
        <f>IF(OR(IY$4="",$B8=""),0,SUMIF('DADOS BRUTOS'!$A$3:$A$500,$B8,'DADOS BRUTOS'!FY$3:FY$500)+IF($C8="",0,SUMIF('DADOS BRUTOS'!$A$3:$A$500,$C8,'DADOS BRUTOS'!FY$3:FY$500)))</f>
        <v/>
      </c>
      <c r="IZ8" s="122">
        <f>IF(OR(IZ$4="",$B8=""),0,SUMIF('DADOS BRUTOS'!$A$3:$A$500,$B8,'DADOS BRUTOS'!FZ$3:FZ$500)+IF($C8="",0,SUMIF('DADOS BRUTOS'!$A$3:$A$500,$C8,'DADOS BRUTOS'!FZ$3:FZ$500)))</f>
        <v/>
      </c>
      <c r="JA8" s="122">
        <f>IF(OR(JA$4="",$B8=""),0,SUMIF('DADOS BRUTOS'!$A$3:$A$500,$B8,'DADOS BRUTOS'!GA$3:GA$500)+IF($C8="",0,SUMIF('DADOS BRUTOS'!$A$3:$A$500,$C8,'DADOS BRUTOS'!GA$3:GA$500)))</f>
        <v/>
      </c>
      <c r="JB8" s="122">
        <f>IF(OR(JB$4="",$B8=""),0,SUMIF('DADOS BRUTOS'!$A$3:$A$500,$B8,'DADOS BRUTOS'!GB$3:GB$500)+IF($C8="",0,SUMIF('DADOS BRUTOS'!$A$3:$A$500,$C8,'DADOS BRUTOS'!GB$3:GB$500)))</f>
        <v/>
      </c>
      <c r="JC8" s="122">
        <f>IF(OR(JC$4="",$B8=""),0,SUMIF('DADOS BRUTOS'!$A$3:$A$500,$B8,'DADOS BRUTOS'!GC$3:GC$500)+IF($C8="",0,SUMIF('DADOS BRUTOS'!$A$3:$A$500,$C8,'DADOS BRUTOS'!GC$3:GC$500)))</f>
        <v/>
      </c>
      <c r="JD8" s="122">
        <f>IF(OR(JD$4="",$B8=""),0,SUMIF('DADOS BRUTOS'!$A$3:$A$500,$B8,'DADOS BRUTOS'!GD$3:GD$500)+IF($C8="",0,SUMIF('DADOS BRUTOS'!$A$3:$A$500,$C8,'DADOS BRUTOS'!GD$3:GD$500)))</f>
        <v/>
      </c>
      <c r="JE8" s="122">
        <f>IF(OR(JE$4="",$B8=""),0,SUMIF('DADOS BRUTOS'!$A$3:$A$500,$B8,'DADOS BRUTOS'!GE$3:GE$500)+IF($C8="",0,SUMIF('DADOS BRUTOS'!$A$3:$A$500,$C8,'DADOS BRUTOS'!GE$3:GE$500)))</f>
        <v/>
      </c>
      <c r="JF8" s="122">
        <f>IF(OR(JF$4="",$B8=""),0,SUMIF('DADOS BRUTOS'!$A$3:$A$500,$B8,'DADOS BRUTOS'!GF$3:GF$500)+IF($C8="",0,SUMIF('DADOS BRUTOS'!$A$3:$A$500,$C8,'DADOS BRUTOS'!GF$3:GF$500)))</f>
        <v/>
      </c>
      <c r="JG8" s="122">
        <f>IF(OR(JG$4="",$B8=""),0,SUMIF('DADOS BRUTOS'!$A$3:$A$500,$B8,'DADOS BRUTOS'!GG$3:GG$500)+IF($C8="",0,SUMIF('DADOS BRUTOS'!$A$3:$A$500,$C8,'DADOS BRUTOS'!GG$3:GG$500)))</f>
        <v/>
      </c>
      <c r="JH8" s="122">
        <f>IF(OR(JH$4="",$B8=""),0,SUMIF('DADOS BRUTOS'!$A$3:$A$500,$B8,'DADOS BRUTOS'!GH$3:GH$500)+IF($C8="",0,SUMIF('DADOS BRUTOS'!$A$3:$A$500,$C8,'DADOS BRUTOS'!GH$3:GH$500)))</f>
        <v/>
      </c>
      <c r="JI8" s="122">
        <f>IF(OR(JI$4="",$B8=""),0,SUMIF('DADOS BRUTOS'!$A$3:$A$500,$B8,'DADOS BRUTOS'!GI$3:GI$500)+IF($C8="",0,SUMIF('DADOS BRUTOS'!$A$3:$A$500,$C8,'DADOS BRUTOS'!GI$3:GI$500)))</f>
        <v/>
      </c>
      <c r="JJ8" s="122">
        <f>IF(OR(JJ$4="",$B8=""),0,SUMIF('DADOS BRUTOS'!$A$3:$A$500,$B8,'DADOS BRUTOS'!GJ$3:GJ$500)+IF($C8="",0,SUMIF('DADOS BRUTOS'!$A$3:$A$500,$C8,'DADOS BRUTOS'!GJ$3:GJ$500)))</f>
        <v/>
      </c>
      <c r="JK8" s="122">
        <f>IF(OR(JK$4="",$B8=""),0,SUMIF('DADOS BRUTOS'!$A$3:$A$500,$B8,'DADOS BRUTOS'!GK$3:GK$500)+IF($C8="",0,SUMIF('DADOS BRUTOS'!$A$3:$A$500,$C8,'DADOS BRUTOS'!GK$3:GK$500)))</f>
        <v/>
      </c>
      <c r="JL8" s="122">
        <f>IF(OR(JL$4="",$B8=""),0,SUMIF('DADOS BRUTOS'!$A$3:$A$500,$B8,'DADOS BRUTOS'!GL$3:GL$500)+IF($C8="",0,SUMIF('DADOS BRUTOS'!$A$3:$A$500,$C8,'DADOS BRUTOS'!GL$3:GL$500)))</f>
        <v/>
      </c>
      <c r="JM8" s="122">
        <f>IF(OR(JM$4="",$B8=""),0,SUMIF('DADOS BRUTOS'!$A$3:$A$500,$B8,'DADOS BRUTOS'!GM$3:GM$500)+IF($C8="",0,SUMIF('DADOS BRUTOS'!$A$3:$A$500,$C8,'DADOS BRUTOS'!GM$3:GM$500)))</f>
        <v/>
      </c>
      <c r="JN8" s="122">
        <f>IF(OR(JN$4="",$B8=""),0,SUMIF('DADOS BRUTOS'!$A$3:$A$500,$B8,'DADOS BRUTOS'!GN$3:GN$500)+IF($C8="",0,SUMIF('DADOS BRUTOS'!$A$3:$A$500,$C8,'DADOS BRUTOS'!GN$3:GN$500)))</f>
        <v/>
      </c>
      <c r="JO8" s="122">
        <f>IF(OR(JO$4="",$B8=""),0,SUMIF('DADOS BRUTOS'!$A$3:$A$500,$B8,'DADOS BRUTOS'!GO$3:GO$500)+IF($C8="",0,SUMIF('DADOS BRUTOS'!$A$3:$A$500,$C8,'DADOS BRUTOS'!GO$3:GO$500)))</f>
        <v/>
      </c>
      <c r="JP8" s="122">
        <f>IF(OR(JP$4="",$B8=""),0,SUMIF('DADOS BRUTOS'!$A$3:$A$500,$B8,'DADOS BRUTOS'!GP$3:GP$500)+IF($C8="",0,SUMIF('DADOS BRUTOS'!$A$3:$A$500,$C8,'DADOS BRUTOS'!GP$3:GP$500)))</f>
        <v/>
      </c>
      <c r="JQ8" s="122">
        <f>IF(OR(JQ$4="",$B8=""),0,SUMIF('DADOS BRUTOS'!$A$3:$A$500,$B8,'DADOS BRUTOS'!GQ$3:GQ$500)+IF($C8="",0,SUMIF('DADOS BRUTOS'!$A$3:$A$500,$C8,'DADOS BRUTOS'!GQ$3:GQ$500)))</f>
        <v/>
      </c>
      <c r="JR8" s="122">
        <f>IF(OR(JR$4="",$B8=""),0,SUMIF('DADOS BRUTOS'!$A$3:$A$500,$B8,'DADOS BRUTOS'!GR$3:GR$500)+IF($C8="",0,SUMIF('DADOS BRUTOS'!$A$3:$A$500,$C8,'DADOS BRUTOS'!GR$3:GR$500)))</f>
        <v/>
      </c>
      <c r="JS8" s="122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2">
        <f>IF(OR(CB$4="",$B9=""),0,SUMIF('DADOS BRUTOS'!$A$3:$A$500,$B9,'DADOS BRUTOS'!B$3:B$500)+IF($C9="",0,SUMIF('DADOS BRUTOS'!$A$3:$A$500,$C9,'DADOS BRUTOS'!B$3:B$500)))</f>
        <v/>
      </c>
      <c r="CC9" s="122">
        <f>IF(OR(CC$4="",$B9=""),0,SUMIF('DADOS BRUTOS'!$A$3:$A$500,$B9,'DADOS BRUTOS'!C$3:C$500)+IF($C9="",0,SUMIF('DADOS BRUTOS'!$A$3:$A$500,$C9,'DADOS BRUTOS'!C$3:C$500)))</f>
        <v/>
      </c>
      <c r="CD9" s="122">
        <f>IF(OR(CD$4="",$B9=""),0,SUMIF('DADOS BRUTOS'!$A$3:$A$500,$B9,'DADOS BRUTOS'!D$3:D$500)+IF($C9="",0,SUMIF('DADOS BRUTOS'!$A$3:$A$500,$C9,'DADOS BRUTOS'!D$3:D$500)))</f>
        <v/>
      </c>
      <c r="CE9" s="122">
        <f>IF(OR(CE$4="",$B9=""),0,SUMIF('DADOS BRUTOS'!$A$3:$A$500,$B9,'DADOS BRUTOS'!E$3:E$500)+IF($C9="",0,SUMIF('DADOS BRUTOS'!$A$3:$A$500,$C9,'DADOS BRUTOS'!E$3:E$500)))</f>
        <v/>
      </c>
      <c r="CF9" s="122">
        <f>IF(OR(CF$4="",$B9=""),0,SUMIF('DADOS BRUTOS'!$A$3:$A$500,$B9,'DADOS BRUTOS'!F$3:F$500)+IF($C9="",0,SUMIF('DADOS BRUTOS'!$A$3:$A$500,$C9,'DADOS BRUTOS'!F$3:F$500)))</f>
        <v/>
      </c>
      <c r="CG9" s="122">
        <f>IF(OR(CG$4="",$B9=""),0,SUMIF('DADOS BRUTOS'!$A$3:$A$500,$B9,'DADOS BRUTOS'!G$3:G$500)+IF($C9="",0,SUMIF('DADOS BRUTOS'!$A$3:$A$500,$C9,'DADOS BRUTOS'!G$3:G$500)))</f>
        <v/>
      </c>
      <c r="CH9" s="122">
        <f>IF(OR(CH$4="",$B9=""),0,SUMIF('DADOS BRUTOS'!$A$3:$A$500,$B9,'DADOS BRUTOS'!H$3:H$500)+IF($C9="",0,SUMIF('DADOS BRUTOS'!$A$3:$A$500,$C9,'DADOS BRUTOS'!H$3:H$500)))</f>
        <v/>
      </c>
      <c r="CI9" s="122">
        <f>IF(OR(CI$4="",$B9=""),0,SUMIF('DADOS BRUTOS'!$A$3:$A$500,$B9,'DADOS BRUTOS'!I$3:I$500)+IF($C9="",0,SUMIF('DADOS BRUTOS'!$A$3:$A$500,$C9,'DADOS BRUTOS'!I$3:I$500)))</f>
        <v/>
      </c>
      <c r="CJ9" s="122">
        <f>IF(OR(CJ$4="",$B9=""),0,SUMIF('DADOS BRUTOS'!$A$3:$A$500,$B9,'DADOS BRUTOS'!J$3:J$500)+IF($C9="",0,SUMIF('DADOS BRUTOS'!$A$3:$A$500,$C9,'DADOS BRUTOS'!J$3:J$500)))</f>
        <v/>
      </c>
      <c r="CK9" s="122">
        <f>IF(OR(CK$4="",$B9=""),0,SUMIF('DADOS BRUTOS'!$A$3:$A$500,$B9,'DADOS BRUTOS'!K$3:K$500)+IF($C9="",0,SUMIF('DADOS BRUTOS'!$A$3:$A$500,$C9,'DADOS BRUTOS'!K$3:K$500)))</f>
        <v/>
      </c>
      <c r="CL9" s="122">
        <f>IF(OR(CL$4="",$B9=""),0,SUMIF('DADOS BRUTOS'!$A$3:$A$500,$B9,'DADOS BRUTOS'!L$3:L$500)+IF($C9="",0,SUMIF('DADOS BRUTOS'!$A$3:$A$500,$C9,'DADOS BRUTOS'!L$3:L$500)))</f>
        <v/>
      </c>
      <c r="CM9" s="122">
        <f>IF(OR(CM$4="",$B9=""),0,SUMIF('DADOS BRUTOS'!$A$3:$A$500,$B9,'DADOS BRUTOS'!M$3:M$500)+IF($C9="",0,SUMIF('DADOS BRUTOS'!$A$3:$A$500,$C9,'DADOS BRUTOS'!M$3:M$500)))</f>
        <v/>
      </c>
      <c r="CN9" s="122">
        <f>IF(OR(CN$4="",$B9=""),0,SUMIF('DADOS BRUTOS'!$A$3:$A$500,$B9,'DADOS BRUTOS'!N$3:N$500)+IF($C9="",0,SUMIF('DADOS BRUTOS'!$A$3:$A$500,$C9,'DADOS BRUTOS'!N$3:N$500)))</f>
        <v/>
      </c>
      <c r="CO9" s="122">
        <f>IF(OR(CO$4="",$B9=""),0,SUMIF('DADOS BRUTOS'!$A$3:$A$500,$B9,'DADOS BRUTOS'!O$3:O$500)+IF($C9="",0,SUMIF('DADOS BRUTOS'!$A$3:$A$500,$C9,'DADOS BRUTOS'!O$3:O$500)))</f>
        <v/>
      </c>
      <c r="CP9" s="122">
        <f>IF(OR(CP$4="",$B9=""),0,SUMIF('DADOS BRUTOS'!$A$3:$A$500,$B9,'DADOS BRUTOS'!P$3:P$500)+IF($C9="",0,SUMIF('DADOS BRUTOS'!$A$3:$A$500,$C9,'DADOS BRUTOS'!P$3:P$500)))</f>
        <v/>
      </c>
      <c r="CQ9" s="122">
        <f>IF(OR(CQ$4="",$B9=""),0,SUMIF('DADOS BRUTOS'!$A$3:$A$500,$B9,'DADOS BRUTOS'!Q$3:Q$500)+IF($C9="",0,SUMIF('DADOS BRUTOS'!$A$3:$A$500,$C9,'DADOS BRUTOS'!Q$3:Q$500)))</f>
        <v/>
      </c>
      <c r="CR9" s="122">
        <f>IF(OR(CR$4="",$B9=""),0,SUMIF('DADOS BRUTOS'!$A$3:$A$500,$B9,'DADOS BRUTOS'!R$3:R$500)+IF($C9="",0,SUMIF('DADOS BRUTOS'!$A$3:$A$500,$C9,'DADOS BRUTOS'!R$3:R$500)))</f>
        <v/>
      </c>
      <c r="CS9" s="122">
        <f>IF(OR(CS$4="",$B9=""),0,SUMIF('DADOS BRUTOS'!$A$3:$A$500,$B9,'DADOS BRUTOS'!S$3:S$500)+IF($C9="",0,SUMIF('DADOS BRUTOS'!$A$3:$A$500,$C9,'DADOS BRUTOS'!S$3:S$500)))</f>
        <v/>
      </c>
      <c r="CT9" s="122">
        <f>IF(OR(CT$4="",$B9=""),0,SUMIF('DADOS BRUTOS'!$A$3:$A$500,$B9,'DADOS BRUTOS'!T$3:T$500)+IF($C9="",0,SUMIF('DADOS BRUTOS'!$A$3:$A$500,$C9,'DADOS BRUTOS'!T$3:T$500)))</f>
        <v/>
      </c>
      <c r="CU9" s="122">
        <f>IF(OR(CU$4="",$B9=""),0,SUMIF('DADOS BRUTOS'!$A$3:$A$500,$B9,'DADOS BRUTOS'!U$3:U$500)+IF($C9="",0,SUMIF('DADOS BRUTOS'!$A$3:$A$500,$C9,'DADOS BRUTOS'!U$3:U$500)))</f>
        <v/>
      </c>
      <c r="CV9" s="122">
        <f>IF(OR(CV$4="",$B9=""),0,SUMIF('DADOS BRUTOS'!$A$3:$A$500,$B9,'DADOS BRUTOS'!V$3:V$500)+IF($C9="",0,SUMIF('DADOS BRUTOS'!$A$3:$A$500,$C9,'DADOS BRUTOS'!V$3:V$500)))</f>
        <v/>
      </c>
      <c r="CW9" s="122">
        <f>IF(OR(CW$4="",$B9=""),0,SUMIF('DADOS BRUTOS'!$A$3:$A$500,$B9,'DADOS BRUTOS'!W$3:W$500)+IF($C9="",0,SUMIF('DADOS BRUTOS'!$A$3:$A$500,$C9,'DADOS BRUTOS'!W$3:W$500)))</f>
        <v/>
      </c>
      <c r="CX9" s="122">
        <f>IF(OR(CX$4="",$B9=""),0,SUMIF('DADOS BRUTOS'!$A$3:$A$500,$B9,'DADOS BRUTOS'!X$3:X$500)+IF($C9="",0,SUMIF('DADOS BRUTOS'!$A$3:$A$500,$C9,'DADOS BRUTOS'!X$3:X$500)))</f>
        <v/>
      </c>
      <c r="CY9" s="122">
        <f>IF(OR(CY$4="",$B9=""),0,SUMIF('DADOS BRUTOS'!$A$3:$A$500,$B9,'DADOS BRUTOS'!Y$3:Y$500)+IF($C9="",0,SUMIF('DADOS BRUTOS'!$A$3:$A$500,$C9,'DADOS BRUTOS'!Y$3:Y$500)))</f>
        <v/>
      </c>
      <c r="CZ9" s="122">
        <f>IF(OR(CZ$4="",$B9=""),0,SUMIF('DADOS BRUTOS'!$A$3:$A$500,$B9,'DADOS BRUTOS'!Z$3:Z$500)+IF($C9="",0,SUMIF('DADOS BRUTOS'!$A$3:$A$500,$C9,'DADOS BRUTOS'!Z$3:Z$500)))</f>
        <v/>
      </c>
      <c r="DA9" s="122">
        <f>IF(OR(DA$4="",$B9=""),0,SUMIF('DADOS BRUTOS'!$A$3:$A$500,$B9,'DADOS BRUTOS'!AA$3:AA$500)+IF($C9="",0,SUMIF('DADOS BRUTOS'!$A$3:$A$500,$C9,'DADOS BRUTOS'!AA$3:AA$500)))</f>
        <v/>
      </c>
      <c r="DB9" s="122">
        <f>IF(OR(DB$4="",$B9=""),0,SUMIF('DADOS BRUTOS'!$A$3:$A$500,$B9,'DADOS BRUTOS'!AB$3:AB$500)+IF($C9="",0,SUMIF('DADOS BRUTOS'!$A$3:$A$500,$C9,'DADOS BRUTOS'!AB$3:AB$500)))</f>
        <v/>
      </c>
      <c r="DC9" s="122">
        <f>IF(OR(DC$4="",$B9=""),0,SUMIF('DADOS BRUTOS'!$A$3:$A$500,$B9,'DADOS BRUTOS'!AC$3:AC$500)+IF($C9="",0,SUMIF('DADOS BRUTOS'!$A$3:$A$500,$C9,'DADOS BRUTOS'!AC$3:AC$500)))</f>
        <v/>
      </c>
      <c r="DD9" s="122">
        <f>IF(OR(DD$4="",$B9=""),0,SUMIF('DADOS BRUTOS'!$A$3:$A$500,$B9,'DADOS BRUTOS'!AD$3:AD$500)+IF($C9="",0,SUMIF('DADOS BRUTOS'!$A$3:$A$500,$C9,'DADOS BRUTOS'!AD$3:AD$500)))</f>
        <v/>
      </c>
      <c r="DE9" s="122">
        <f>IF(OR(DE$4="",$B9=""),0,SUMIF('DADOS BRUTOS'!$A$3:$A$500,$B9,'DADOS BRUTOS'!AE$3:AE$500)+IF($C9="",0,SUMIF('DADOS BRUTOS'!$A$3:$A$500,$C9,'DADOS BRUTOS'!AE$3:AE$500)))</f>
        <v/>
      </c>
      <c r="DF9" s="122">
        <f>IF(OR(DF$4="",$B9=""),0,SUMIF('DADOS BRUTOS'!$A$3:$A$500,$B9,'DADOS BRUTOS'!AF$3:AF$500)+IF($C9="",0,SUMIF('DADOS BRUTOS'!$A$3:$A$500,$C9,'DADOS BRUTOS'!AF$3:AF$500)))</f>
        <v/>
      </c>
      <c r="DG9" s="122">
        <f>IF(OR(DG$4="",$B9=""),0,SUMIF('DADOS BRUTOS'!$A$3:$A$500,$B9,'DADOS BRUTOS'!AG$3:AG$500)+IF($C9="",0,SUMIF('DADOS BRUTOS'!$A$3:$A$500,$C9,'DADOS BRUTOS'!AG$3:AG$500)))</f>
        <v/>
      </c>
      <c r="DH9" s="122">
        <f>IF(OR(DH$4="",$B9=""),0,SUMIF('DADOS BRUTOS'!$A$3:$A$500,$B9,'DADOS BRUTOS'!AH$3:AH$500)+IF($C9="",0,SUMIF('DADOS BRUTOS'!$A$3:$A$500,$C9,'DADOS BRUTOS'!AH$3:AH$500)))</f>
        <v/>
      </c>
      <c r="DI9" s="122">
        <f>IF(OR(DI$4="",$B9=""),0,SUMIF('DADOS BRUTOS'!$A$3:$A$500,$B9,'DADOS BRUTOS'!AI$3:AI$500)+IF($C9="",0,SUMIF('DADOS BRUTOS'!$A$3:$A$500,$C9,'DADOS BRUTOS'!AI$3:AI$500)))</f>
        <v/>
      </c>
      <c r="DJ9" s="122">
        <f>IF(OR(DJ$4="",$B9=""),0,SUMIF('DADOS BRUTOS'!$A$3:$A$500,$B9,'DADOS BRUTOS'!AJ$3:AJ$500)+IF($C9="",0,SUMIF('DADOS BRUTOS'!$A$3:$A$500,$C9,'DADOS BRUTOS'!AJ$3:AJ$500)))</f>
        <v/>
      </c>
      <c r="DK9" s="122">
        <f>IF(OR(DK$4="",$B9=""),0,SUMIF('DADOS BRUTOS'!$A$3:$A$500,$B9,'DADOS BRUTOS'!AK$3:AK$500)+IF($C9="",0,SUMIF('DADOS BRUTOS'!$A$3:$A$500,$C9,'DADOS BRUTOS'!AK$3:AK$500)))</f>
        <v/>
      </c>
      <c r="DL9" s="122">
        <f>IF(OR(DL$4="",$B9=""),0,SUMIF('DADOS BRUTOS'!$A$3:$A$500,$B9,'DADOS BRUTOS'!AL$3:AL$500)+IF($C9="",0,SUMIF('DADOS BRUTOS'!$A$3:$A$500,$C9,'DADOS BRUTOS'!AL$3:AL$500)))</f>
        <v/>
      </c>
      <c r="DM9" s="122">
        <f>IF(OR(DM$4="",$B9=""),0,SUMIF('DADOS BRUTOS'!$A$3:$A$500,$B9,'DADOS BRUTOS'!AM$3:AM$500)+IF($C9="",0,SUMIF('DADOS BRUTOS'!$A$3:$A$500,$C9,'DADOS BRUTOS'!AM$3:AM$500)))</f>
        <v/>
      </c>
      <c r="DN9" s="122">
        <f>IF(OR(DN$4="",$B9=""),0,SUMIF('DADOS BRUTOS'!$A$3:$A$500,$B9,'DADOS BRUTOS'!AN$3:AN$500)+IF($C9="",0,SUMIF('DADOS BRUTOS'!$A$3:$A$500,$C9,'DADOS BRUTOS'!AN$3:AN$500)))</f>
        <v/>
      </c>
      <c r="DO9" s="122">
        <f>IF(OR(DO$4="",$B9=""),0,SUMIF('DADOS BRUTOS'!$A$3:$A$500,$B9,'DADOS BRUTOS'!AO$3:AO$500)+IF($C9="",0,SUMIF('DADOS BRUTOS'!$A$3:$A$500,$C9,'DADOS BRUTOS'!AO$3:AO$500)))</f>
        <v/>
      </c>
      <c r="DP9" s="122">
        <f>IF(OR(DP$4="",$B9=""),0,SUMIF('DADOS BRUTOS'!$A$3:$A$500,$B9,'DADOS BRUTOS'!AP$3:AP$500)+IF($C9="",0,SUMIF('DADOS BRUTOS'!$A$3:$A$500,$C9,'DADOS BRUTOS'!AP$3:AP$500)))</f>
        <v/>
      </c>
      <c r="DQ9" s="122">
        <f>IF(OR(DQ$4="",$B9=""),0,SUMIF('DADOS BRUTOS'!$A$3:$A$500,$B9,'DADOS BRUTOS'!AQ$3:AQ$500)+IF($C9="",0,SUMIF('DADOS BRUTOS'!$A$3:$A$500,$C9,'DADOS BRUTOS'!AQ$3:AQ$500)))</f>
        <v/>
      </c>
      <c r="DR9" s="122">
        <f>IF(OR(DR$4="",$B9=""),0,SUMIF('DADOS BRUTOS'!$A$3:$A$500,$B9,'DADOS BRUTOS'!AR$3:AR$500)+IF($C9="",0,SUMIF('DADOS BRUTOS'!$A$3:$A$500,$C9,'DADOS BRUTOS'!AR$3:AR$500)))</f>
        <v/>
      </c>
      <c r="DS9" s="122">
        <f>IF(OR(DS$4="",$B9=""),0,SUMIF('DADOS BRUTOS'!$A$3:$A$500,$B9,'DADOS BRUTOS'!AS$3:AS$500)+IF($C9="",0,SUMIF('DADOS BRUTOS'!$A$3:$A$500,$C9,'DADOS BRUTOS'!AS$3:AS$500)))</f>
        <v/>
      </c>
      <c r="DT9" s="122">
        <f>IF(OR(DT$4="",$B9=""),0,SUMIF('DADOS BRUTOS'!$A$3:$A$500,$B9,'DADOS BRUTOS'!AT$3:AT$500)+IF($C9="",0,SUMIF('DADOS BRUTOS'!$A$3:$A$500,$C9,'DADOS BRUTOS'!AT$3:AT$500)))</f>
        <v/>
      </c>
      <c r="DU9" s="122">
        <f>IF(OR(DU$4="",$B9=""),0,SUMIF('DADOS BRUTOS'!$A$3:$A$500,$B9,'DADOS BRUTOS'!AU$3:AU$500)+IF($C9="",0,SUMIF('DADOS BRUTOS'!$A$3:$A$500,$C9,'DADOS BRUTOS'!AU$3:AU$500)))</f>
        <v/>
      </c>
      <c r="DV9" s="122">
        <f>IF(OR(DV$4="",$B9=""),0,SUMIF('DADOS BRUTOS'!$A$3:$A$500,$B9,'DADOS BRUTOS'!AV$3:AV$500)+IF($C9="",0,SUMIF('DADOS BRUTOS'!$A$3:$A$500,$C9,'DADOS BRUTOS'!AV$3:AV$500)))</f>
        <v/>
      </c>
      <c r="DW9" s="122">
        <f>IF(OR(DW$4="",$B9=""),0,SUMIF('DADOS BRUTOS'!$A$3:$A$500,$B9,'DADOS BRUTOS'!AW$3:AW$500)+IF($C9="",0,SUMIF('DADOS BRUTOS'!$A$3:$A$500,$C9,'DADOS BRUTOS'!AW$3:AW$500)))</f>
        <v/>
      </c>
      <c r="DX9" s="122">
        <f>IF(OR(DX$4="",$B9=""),0,SUMIF('DADOS BRUTOS'!$A$3:$A$500,$B9,'DADOS BRUTOS'!AX$3:AX$500)+IF($C9="",0,SUMIF('DADOS BRUTOS'!$A$3:$A$500,$C9,'DADOS BRUTOS'!AX$3:AX$500)))</f>
        <v/>
      </c>
      <c r="DY9" s="122">
        <f>IF(OR(DY$4="",$B9=""),0,SUMIF('DADOS BRUTOS'!$A$3:$A$500,$B9,'DADOS BRUTOS'!AY$3:AY$500)+IF($C9="",0,SUMIF('DADOS BRUTOS'!$A$3:$A$500,$C9,'DADOS BRUTOS'!AY$3:AY$500)))</f>
        <v/>
      </c>
      <c r="DZ9" s="122">
        <f>IF(OR(DZ$4="",$B9=""),0,SUMIF('DADOS BRUTOS'!$A$3:$A$500,$B9,'DADOS BRUTOS'!AZ$3:AZ$500)+IF($C9="",0,SUMIF('DADOS BRUTOS'!$A$3:$A$500,$C9,'DADOS BRUTOS'!AZ$3:AZ$500)))</f>
        <v/>
      </c>
      <c r="EA9" s="122">
        <f>IF(OR(EA$4="",$B9=""),0,SUMIF('DADOS BRUTOS'!$A$3:$A$500,$B9,'DADOS BRUTOS'!BA$3:BA$500)+IF($C9="",0,SUMIF('DADOS BRUTOS'!$A$3:$A$500,$C9,'DADOS BRUTOS'!BA$3:BA$500)))</f>
        <v/>
      </c>
      <c r="EB9" s="122">
        <f>IF(OR(EB$4="",$B9=""),0,SUMIF('DADOS BRUTOS'!$A$3:$A$500,$B9,'DADOS BRUTOS'!BB$3:BB$500)+IF($C9="",0,SUMIF('DADOS BRUTOS'!$A$3:$A$500,$C9,'DADOS BRUTOS'!BB$3:BB$500)))</f>
        <v/>
      </c>
      <c r="EC9" s="122">
        <f>IF(OR(EC$4="",$B9=""),0,SUMIF('DADOS BRUTOS'!$A$3:$A$500,$B9,'DADOS BRUTOS'!BC$3:BC$500)+IF($C9="",0,SUMIF('DADOS BRUTOS'!$A$3:$A$500,$C9,'DADOS BRUTOS'!BC$3:BC$500)))</f>
        <v/>
      </c>
      <c r="ED9" s="122">
        <f>IF(OR(ED$4="",$B9=""),0,SUMIF('DADOS BRUTOS'!$A$3:$A$500,$B9,'DADOS BRUTOS'!BD$3:BD$500)+IF($C9="",0,SUMIF('DADOS BRUTOS'!$A$3:$A$500,$C9,'DADOS BRUTOS'!BD$3:BD$500)))</f>
        <v/>
      </c>
      <c r="EE9" s="122">
        <f>IF(OR(EE$4="",$B9=""),0,SUMIF('DADOS BRUTOS'!$A$3:$A$500,$B9,'DADOS BRUTOS'!BE$3:BE$500)+IF($C9="",0,SUMIF('DADOS BRUTOS'!$A$3:$A$500,$C9,'DADOS BRUTOS'!BE$3:BE$500)))</f>
        <v/>
      </c>
      <c r="EF9" s="122">
        <f>IF(OR(EF$4="",$B9=""),0,SUMIF('DADOS BRUTOS'!$A$3:$A$500,$B9,'DADOS BRUTOS'!BF$3:BF$500)+IF($C9="",0,SUMIF('DADOS BRUTOS'!$A$3:$A$500,$C9,'DADOS BRUTOS'!BF$3:BF$500)))</f>
        <v/>
      </c>
      <c r="EG9" s="122">
        <f>IF(OR(EG$4="",$B9=""),0,SUMIF('DADOS BRUTOS'!$A$3:$A$500,$B9,'DADOS BRUTOS'!BG$3:BG$500)+IF($C9="",0,SUMIF('DADOS BRUTOS'!$A$3:$A$500,$C9,'DADOS BRUTOS'!BG$3:BG$500)))</f>
        <v/>
      </c>
      <c r="EH9" s="122">
        <f>IF(OR(EH$4="",$B9=""),0,SUMIF('DADOS BRUTOS'!$A$3:$A$500,$B9,'DADOS BRUTOS'!BH$3:BH$500)+IF($C9="",0,SUMIF('DADOS BRUTOS'!$A$3:$A$500,$C9,'DADOS BRUTOS'!BH$3:BH$500)))</f>
        <v/>
      </c>
      <c r="EI9" s="122">
        <f>IF(OR(EI$4="",$B9=""),0,SUMIF('DADOS BRUTOS'!$A$3:$A$500,$B9,'DADOS BRUTOS'!BI$3:BI$500)+IF($C9="",0,SUMIF('DADOS BRUTOS'!$A$3:$A$500,$C9,'DADOS BRUTOS'!BI$3:BI$500)))</f>
        <v/>
      </c>
      <c r="EJ9" s="122">
        <f>IF(OR(EJ$4="",$B9=""),0,SUMIF('DADOS BRUTOS'!$A$3:$A$500,$B9,'DADOS BRUTOS'!BJ$3:BJ$500)+IF($C9="",0,SUMIF('DADOS BRUTOS'!$A$3:$A$500,$C9,'DADOS BRUTOS'!BJ$3:BJ$500)))</f>
        <v/>
      </c>
      <c r="EK9" s="122">
        <f>IF(OR(EK$4="",$B9=""),0,SUMIF('DADOS BRUTOS'!$A$3:$A$500,$B9,'DADOS BRUTOS'!BK$3:BK$500)+IF($C9="",0,SUMIF('DADOS BRUTOS'!$A$3:$A$500,$C9,'DADOS BRUTOS'!BK$3:BK$500)))</f>
        <v/>
      </c>
      <c r="EL9" s="122">
        <f>IF(OR(EL$4="",$B9=""),0,SUMIF('DADOS BRUTOS'!$A$3:$A$500,$B9,'DADOS BRUTOS'!BL$3:BL$500)+IF($C9="",0,SUMIF('DADOS BRUTOS'!$A$3:$A$500,$C9,'DADOS BRUTOS'!BL$3:BL$500)))</f>
        <v/>
      </c>
      <c r="EM9" s="122">
        <f>IF(OR(EM$4="",$B9=""),0,SUMIF('DADOS BRUTOS'!$A$3:$A$500,$B9,'DADOS BRUTOS'!BM$3:BM$500)+IF($C9="",0,SUMIF('DADOS BRUTOS'!$A$3:$A$500,$C9,'DADOS BRUTOS'!BM$3:BM$500)))</f>
        <v/>
      </c>
      <c r="EN9" s="122">
        <f>IF(OR(EN$4="",$B9=""),0,SUMIF('DADOS BRUTOS'!$A$3:$A$500,$B9,'DADOS BRUTOS'!BN$3:BN$500)+IF($C9="",0,SUMIF('DADOS BRUTOS'!$A$3:$A$500,$C9,'DADOS BRUTOS'!BN$3:BN$500)))</f>
        <v/>
      </c>
      <c r="EO9" s="122">
        <f>IF(OR(EO$4="",$B9=""),0,SUMIF('DADOS BRUTOS'!$A$3:$A$500,$B9,'DADOS BRUTOS'!BO$3:BO$500)+IF($C9="",0,SUMIF('DADOS BRUTOS'!$A$3:$A$500,$C9,'DADOS BRUTOS'!BO$3:BO$500)))</f>
        <v/>
      </c>
      <c r="EP9" s="122">
        <f>IF(OR(EP$4="",$B9=""),0,SUMIF('DADOS BRUTOS'!$A$3:$A$500,$B9,'DADOS BRUTOS'!BP$3:BP$500)+IF($C9="",0,SUMIF('DADOS BRUTOS'!$A$3:$A$500,$C9,'DADOS BRUTOS'!BP$3:BP$500)))</f>
        <v/>
      </c>
      <c r="EQ9" s="122">
        <f>IF(OR(EQ$4="",$B9=""),0,SUMIF('DADOS BRUTOS'!$A$3:$A$500,$B9,'DADOS BRUTOS'!BQ$3:BQ$500)+IF($C9="",0,SUMIF('DADOS BRUTOS'!$A$3:$A$500,$C9,'DADOS BRUTOS'!BQ$3:BQ$500)))</f>
        <v/>
      </c>
      <c r="ER9" s="122">
        <f>IF(OR(ER$4="",$B9=""),0,SUMIF('DADOS BRUTOS'!$A$3:$A$500,$B9,'DADOS BRUTOS'!BR$3:BR$500)+IF($C9="",0,SUMIF('DADOS BRUTOS'!$A$3:$A$500,$C9,'DADOS BRUTOS'!BR$3:BR$500)))</f>
        <v/>
      </c>
      <c r="ES9" s="122">
        <f>IF(OR(ES$4="",$B9=""),0,SUMIF('DADOS BRUTOS'!$A$3:$A$500,$B9,'DADOS BRUTOS'!BS$3:BS$500)+IF($C9="",0,SUMIF('DADOS BRUTOS'!$A$3:$A$500,$C9,'DADOS BRUTOS'!BS$3:BS$500)))</f>
        <v/>
      </c>
      <c r="ET9" s="122">
        <f>IF(OR(ET$4="",$B9=""),0,SUMIF('DADOS BRUTOS'!$A$3:$A$500,$B9,'DADOS BRUTOS'!BT$3:BT$500)+IF($C9="",0,SUMIF('DADOS BRUTOS'!$A$3:$A$500,$C9,'DADOS BRUTOS'!BT$3:BT$500)))</f>
        <v/>
      </c>
      <c r="EU9" s="122">
        <f>IF(OR(EU$4="",$B9=""),0,SUMIF('DADOS BRUTOS'!$A$3:$A$500,$B9,'DADOS BRUTOS'!BU$3:BU$500)+IF($C9="",0,SUMIF('DADOS BRUTOS'!$A$3:$A$500,$C9,'DADOS BRUTOS'!BU$3:BU$500)))</f>
        <v/>
      </c>
      <c r="EV9" s="122">
        <f>IF(OR(EV$4="",$B9=""),0,SUMIF('DADOS BRUTOS'!$A$3:$A$500,$B9,'DADOS BRUTOS'!BV$3:BV$500)+IF($C9="",0,SUMIF('DADOS BRUTOS'!$A$3:$A$500,$C9,'DADOS BRUTOS'!BV$3:BV$500)))</f>
        <v/>
      </c>
      <c r="EW9" s="122">
        <f>IF(OR(EW$4="",$B9=""),0,SUMIF('DADOS BRUTOS'!$A$3:$A$500,$B9,'DADOS BRUTOS'!BW$3:BW$500)+IF($C9="",0,SUMIF('DADOS BRUTOS'!$A$3:$A$500,$C9,'DADOS BRUTOS'!BW$3:BW$500)))</f>
        <v/>
      </c>
      <c r="EX9" s="122">
        <f>IF(OR(EX$4="",$B9=""),0,SUMIF('DADOS BRUTOS'!$A$3:$A$500,$B9,'DADOS BRUTOS'!BX$3:BX$500)+IF($C9="",0,SUMIF('DADOS BRUTOS'!$A$3:$A$500,$C9,'DADOS BRUTOS'!BX$3:BX$500)))</f>
        <v/>
      </c>
      <c r="EY9" s="122">
        <f>IF(OR(EY$4="",$B9=""),0,SUMIF('DADOS BRUTOS'!$A$3:$A$500,$B9,'DADOS BRUTOS'!BY$3:BY$500)+IF($C9="",0,SUMIF('DADOS BRUTOS'!$A$3:$A$500,$C9,'DADOS BRUTOS'!BY$3:BY$500)))</f>
        <v/>
      </c>
      <c r="EZ9" s="122">
        <f>IF(OR(EZ$4="",$B9=""),0,SUMIF('DADOS BRUTOS'!$A$3:$A$500,$B9,'DADOS BRUTOS'!BZ$3:BZ$500)+IF($C9="",0,SUMIF('DADOS BRUTOS'!$A$3:$A$500,$C9,'DADOS BRUTOS'!BZ$3:BZ$500)))</f>
        <v/>
      </c>
      <c r="FA9" s="122">
        <f>IF(OR(FA$4="",$B9=""),0,SUMIF('DADOS BRUTOS'!$A$3:$A$500,$B9,'DADOS BRUTOS'!CA$3:CA$500)+IF($C9="",0,SUMIF('DADOS BRUTOS'!$A$3:$A$500,$C9,'DADOS BRUTOS'!CA$3:CA$500)))</f>
        <v/>
      </c>
      <c r="FB9" s="122">
        <f>IF(OR(FB$4="",$B9=""),0,SUMIF('DADOS BRUTOS'!$A$3:$A$500,$B9,'DADOS BRUTOS'!CB$3:CB$500)+IF($C9="",0,SUMIF('DADOS BRUTOS'!$A$3:$A$500,$C9,'DADOS BRUTOS'!CB$3:CB$500)))</f>
        <v/>
      </c>
      <c r="FC9" s="122">
        <f>IF(OR(FC$4="",$B9=""),0,SUMIF('DADOS BRUTOS'!$A$3:$A$500,$B9,'DADOS BRUTOS'!CC$3:CC$500)+IF($C9="",0,SUMIF('DADOS BRUTOS'!$A$3:$A$500,$C9,'DADOS BRUTOS'!CC$3:CC$500)))</f>
        <v/>
      </c>
      <c r="FD9" s="122">
        <f>IF(OR(FD$4="",$B9=""),0,SUMIF('DADOS BRUTOS'!$A$3:$A$500,$B9,'DADOS BRUTOS'!CD$3:CD$500)+IF($C9="",0,SUMIF('DADOS BRUTOS'!$A$3:$A$500,$C9,'DADOS BRUTOS'!CD$3:CD$500)))</f>
        <v/>
      </c>
      <c r="FE9" s="122">
        <f>IF(OR(FE$4="",$B9=""),0,SUMIF('DADOS BRUTOS'!$A$3:$A$500,$B9,'DADOS BRUTOS'!CE$3:CE$500)+IF($C9="",0,SUMIF('DADOS BRUTOS'!$A$3:$A$500,$C9,'DADOS BRUTOS'!CE$3:CE$500)))</f>
        <v/>
      </c>
      <c r="FF9" s="122">
        <f>IF(OR(FF$4="",$B9=""),0,SUMIF('DADOS BRUTOS'!$A$3:$A$500,$B9,'DADOS BRUTOS'!CF$3:CF$500)+IF($C9="",0,SUMIF('DADOS BRUTOS'!$A$3:$A$500,$C9,'DADOS BRUTOS'!CF$3:CF$500)))</f>
        <v/>
      </c>
      <c r="FG9" s="122">
        <f>IF(OR(FG$4="",$B9=""),0,SUMIF('DADOS BRUTOS'!$A$3:$A$500,$B9,'DADOS BRUTOS'!CG$3:CG$500)+IF($C9="",0,SUMIF('DADOS BRUTOS'!$A$3:$A$500,$C9,'DADOS BRUTOS'!CG$3:CG$500)))</f>
        <v/>
      </c>
      <c r="FH9" s="122">
        <f>IF(OR(FH$4="",$B9=""),0,SUMIF('DADOS BRUTOS'!$A$3:$A$500,$B9,'DADOS BRUTOS'!CH$3:CH$500)+IF($C9="",0,SUMIF('DADOS BRUTOS'!$A$3:$A$500,$C9,'DADOS BRUTOS'!CH$3:CH$500)))</f>
        <v/>
      </c>
      <c r="FI9" s="122">
        <f>IF(OR(FI$4="",$B9=""),0,SUMIF('DADOS BRUTOS'!$A$3:$A$500,$B9,'DADOS BRUTOS'!CI$3:CI$500)+IF($C9="",0,SUMIF('DADOS BRUTOS'!$A$3:$A$500,$C9,'DADOS BRUTOS'!CI$3:CI$500)))</f>
        <v/>
      </c>
      <c r="FJ9" s="122">
        <f>IF(OR(FJ$4="",$B9=""),0,SUMIF('DADOS BRUTOS'!$A$3:$A$500,$B9,'DADOS BRUTOS'!CJ$3:CJ$500)+IF($C9="",0,SUMIF('DADOS BRUTOS'!$A$3:$A$500,$C9,'DADOS BRUTOS'!CJ$3:CJ$500)))</f>
        <v/>
      </c>
      <c r="FK9" s="122">
        <f>IF(OR(FK$4="",$B9=""),0,SUMIF('DADOS BRUTOS'!$A$3:$A$500,$B9,'DADOS BRUTOS'!CK$3:CK$500)+IF($C9="",0,SUMIF('DADOS BRUTOS'!$A$3:$A$500,$C9,'DADOS BRUTOS'!CK$3:CK$500)))</f>
        <v/>
      </c>
      <c r="FL9" s="122">
        <f>IF(OR(FL$4="",$B9=""),0,SUMIF('DADOS BRUTOS'!$A$3:$A$500,$B9,'DADOS BRUTOS'!CL$3:CL$500)+IF($C9="",0,SUMIF('DADOS BRUTOS'!$A$3:$A$500,$C9,'DADOS BRUTOS'!CL$3:CL$500)))</f>
        <v/>
      </c>
      <c r="FM9" s="122">
        <f>IF(OR(FM$4="",$B9=""),0,SUMIF('DADOS BRUTOS'!$A$3:$A$500,$B9,'DADOS BRUTOS'!CM$3:CM$500)+IF($C9="",0,SUMIF('DADOS BRUTOS'!$A$3:$A$500,$C9,'DADOS BRUTOS'!CM$3:CM$500)))</f>
        <v/>
      </c>
      <c r="FN9" s="122">
        <f>IF(OR(FN$4="",$B9=""),0,SUMIF('DADOS BRUTOS'!$A$3:$A$500,$B9,'DADOS BRUTOS'!CN$3:CN$500)+IF($C9="",0,SUMIF('DADOS BRUTOS'!$A$3:$A$500,$C9,'DADOS BRUTOS'!CN$3:CN$500)))</f>
        <v/>
      </c>
      <c r="FO9" s="122">
        <f>IF(OR(FO$4="",$B9=""),0,SUMIF('DADOS BRUTOS'!$A$3:$A$500,$B9,'DADOS BRUTOS'!CO$3:CO$500)+IF($C9="",0,SUMIF('DADOS BRUTOS'!$A$3:$A$500,$C9,'DADOS BRUTOS'!CO$3:CO$500)))</f>
        <v/>
      </c>
      <c r="FP9" s="122">
        <f>IF(OR(FP$4="",$B9=""),0,SUMIF('DADOS BRUTOS'!$A$3:$A$500,$B9,'DADOS BRUTOS'!CP$3:CP$500)+IF($C9="",0,SUMIF('DADOS BRUTOS'!$A$3:$A$500,$C9,'DADOS BRUTOS'!CP$3:CP$500)))</f>
        <v/>
      </c>
      <c r="FQ9" s="122">
        <f>IF(OR(FQ$4="",$B9=""),0,SUMIF('DADOS BRUTOS'!$A$3:$A$500,$B9,'DADOS BRUTOS'!CQ$3:CQ$500)+IF($C9="",0,SUMIF('DADOS BRUTOS'!$A$3:$A$500,$C9,'DADOS BRUTOS'!CQ$3:CQ$500)))</f>
        <v/>
      </c>
      <c r="FR9" s="122">
        <f>IF(OR(FR$4="",$B9=""),0,SUMIF('DADOS BRUTOS'!$A$3:$A$500,$B9,'DADOS BRUTOS'!CR$3:CR$500)+IF($C9="",0,SUMIF('DADOS BRUTOS'!$A$3:$A$500,$C9,'DADOS BRUTOS'!CR$3:CR$500)))</f>
        <v/>
      </c>
      <c r="FS9" s="122">
        <f>IF(OR(FS$4="",$B9=""),0,SUMIF('DADOS BRUTOS'!$A$3:$A$500,$B9,'DADOS BRUTOS'!CS$3:CS$500)+IF($C9="",0,SUMIF('DADOS BRUTOS'!$A$3:$A$500,$C9,'DADOS BRUTOS'!CS$3:CS$500)))</f>
        <v/>
      </c>
      <c r="FT9" s="122">
        <f>IF(OR(FT$4="",$B9=""),0,SUMIF('DADOS BRUTOS'!$A$3:$A$500,$B9,'DADOS BRUTOS'!CT$3:CT$500)+IF($C9="",0,SUMIF('DADOS BRUTOS'!$A$3:$A$500,$C9,'DADOS BRUTOS'!CT$3:CT$500)))</f>
        <v/>
      </c>
      <c r="FU9" s="122">
        <f>IF(OR(FU$4="",$B9=""),0,SUMIF('DADOS BRUTOS'!$A$3:$A$500,$B9,'DADOS BRUTOS'!CU$3:CU$500)+IF($C9="",0,SUMIF('DADOS BRUTOS'!$A$3:$A$500,$C9,'DADOS BRUTOS'!CU$3:CU$500)))</f>
        <v/>
      </c>
      <c r="FV9" s="122">
        <f>IF(OR(FV$4="",$B9=""),0,SUMIF('DADOS BRUTOS'!$A$3:$A$500,$B9,'DADOS BRUTOS'!CV$3:CV$500)+IF($C9="",0,SUMIF('DADOS BRUTOS'!$A$3:$A$500,$C9,'DADOS BRUTOS'!CV$3:CV$500)))</f>
        <v/>
      </c>
      <c r="FW9" s="122">
        <f>IF(OR(FW$4="",$B9=""),0,SUMIF('DADOS BRUTOS'!$A$3:$A$500,$B9,'DADOS BRUTOS'!CW$3:CW$500)+IF($C9="",0,SUMIF('DADOS BRUTOS'!$A$3:$A$500,$C9,'DADOS BRUTOS'!CW$3:CW$500)))</f>
        <v/>
      </c>
      <c r="FX9" s="122">
        <f>IF(OR(FX$4="",$B9=""),0,SUMIF('DADOS BRUTOS'!$A$3:$A$500,$B9,'DADOS BRUTOS'!CX$3:CX$500)+IF($C9="",0,SUMIF('DADOS BRUTOS'!$A$3:$A$500,$C9,'DADOS BRUTOS'!CX$3:CX$500)))</f>
        <v/>
      </c>
      <c r="FY9" s="122">
        <f>IF(OR(FY$4="",$B9=""),0,SUMIF('DADOS BRUTOS'!$A$3:$A$500,$B9,'DADOS BRUTOS'!CY$3:CY$500)+IF($C9="",0,SUMIF('DADOS BRUTOS'!$A$3:$A$500,$C9,'DADOS BRUTOS'!CY$3:CY$500)))</f>
        <v/>
      </c>
      <c r="FZ9" s="122">
        <f>IF(OR(FZ$4="",$B9=""),0,SUMIF('DADOS BRUTOS'!$A$3:$A$500,$B9,'DADOS BRUTOS'!CZ$3:CZ$500)+IF($C9="",0,SUMIF('DADOS BRUTOS'!$A$3:$A$500,$C9,'DADOS BRUTOS'!CZ$3:CZ$500)))</f>
        <v/>
      </c>
      <c r="GA9" s="122">
        <f>IF(OR(GA$4="",$B9=""),0,SUMIF('DADOS BRUTOS'!$A$3:$A$500,$B9,'DADOS BRUTOS'!DA$3:DA$500)+IF($C9="",0,SUMIF('DADOS BRUTOS'!$A$3:$A$500,$C9,'DADOS BRUTOS'!DA$3:DA$500)))</f>
        <v/>
      </c>
      <c r="GB9" s="122">
        <f>IF(OR(GB$4="",$B9=""),0,SUMIF('DADOS BRUTOS'!$A$3:$A$500,$B9,'DADOS BRUTOS'!DB$3:DB$500)+IF($C9="",0,SUMIF('DADOS BRUTOS'!$A$3:$A$500,$C9,'DADOS BRUTOS'!DB$3:DB$500)))</f>
        <v/>
      </c>
      <c r="GC9" s="122">
        <f>IF(OR(GC$4="",$B9=""),0,SUMIF('DADOS BRUTOS'!$A$3:$A$500,$B9,'DADOS BRUTOS'!DC$3:DC$500)+IF($C9="",0,SUMIF('DADOS BRUTOS'!$A$3:$A$500,$C9,'DADOS BRUTOS'!DC$3:DC$500)))</f>
        <v/>
      </c>
      <c r="GD9" s="122">
        <f>IF(OR(GD$4="",$B9=""),0,SUMIF('DADOS BRUTOS'!$A$3:$A$500,$B9,'DADOS BRUTOS'!DD$3:DD$500)+IF($C9="",0,SUMIF('DADOS BRUTOS'!$A$3:$A$500,$C9,'DADOS BRUTOS'!DD$3:DD$500)))</f>
        <v/>
      </c>
      <c r="GE9" s="122">
        <f>IF(OR(GE$4="",$B9=""),0,SUMIF('DADOS BRUTOS'!$A$3:$A$500,$B9,'DADOS BRUTOS'!DE$3:DE$500)+IF($C9="",0,SUMIF('DADOS BRUTOS'!$A$3:$A$500,$C9,'DADOS BRUTOS'!DE$3:DE$500)))</f>
        <v/>
      </c>
      <c r="GF9" s="122">
        <f>IF(OR(GF$4="",$B9=""),0,SUMIF('DADOS BRUTOS'!$A$3:$A$500,$B9,'DADOS BRUTOS'!DF$3:DF$500)+IF($C9="",0,SUMIF('DADOS BRUTOS'!$A$3:$A$500,$C9,'DADOS BRUTOS'!DF$3:DF$500)))</f>
        <v/>
      </c>
      <c r="GG9" s="122">
        <f>IF(OR(GG$4="",$B9=""),0,SUMIF('DADOS BRUTOS'!$A$3:$A$500,$B9,'DADOS BRUTOS'!DG$3:DG$500)+IF($C9="",0,SUMIF('DADOS BRUTOS'!$A$3:$A$500,$C9,'DADOS BRUTOS'!DG$3:DG$500)))</f>
        <v/>
      </c>
      <c r="GH9" s="122">
        <f>IF(OR(GH$4="",$B9=""),0,SUMIF('DADOS BRUTOS'!$A$3:$A$500,$B9,'DADOS BRUTOS'!DH$3:DH$500)+IF($C9="",0,SUMIF('DADOS BRUTOS'!$A$3:$A$500,$C9,'DADOS BRUTOS'!DH$3:DH$500)))</f>
        <v/>
      </c>
      <c r="GI9" s="122">
        <f>IF(OR(GI$4="",$B9=""),0,SUMIF('DADOS BRUTOS'!$A$3:$A$500,$B9,'DADOS BRUTOS'!DI$3:DI$500)+IF($C9="",0,SUMIF('DADOS BRUTOS'!$A$3:$A$500,$C9,'DADOS BRUTOS'!DI$3:DI$500)))</f>
        <v/>
      </c>
      <c r="GJ9" s="122">
        <f>IF(OR(GJ$4="",$B9=""),0,SUMIF('DADOS BRUTOS'!$A$3:$A$500,$B9,'DADOS BRUTOS'!DJ$3:DJ$500)+IF($C9="",0,SUMIF('DADOS BRUTOS'!$A$3:$A$500,$C9,'DADOS BRUTOS'!DJ$3:DJ$500)))</f>
        <v/>
      </c>
      <c r="GK9" s="122">
        <f>IF(OR(GK$4="",$B9=""),0,SUMIF('DADOS BRUTOS'!$A$3:$A$500,$B9,'DADOS BRUTOS'!DK$3:DK$500)+IF($C9="",0,SUMIF('DADOS BRUTOS'!$A$3:$A$500,$C9,'DADOS BRUTOS'!DK$3:DK$500)))</f>
        <v/>
      </c>
      <c r="GL9" s="122">
        <f>IF(OR(GL$4="",$B9=""),0,SUMIF('DADOS BRUTOS'!$A$3:$A$500,$B9,'DADOS BRUTOS'!DL$3:DL$500)+IF($C9="",0,SUMIF('DADOS BRUTOS'!$A$3:$A$500,$C9,'DADOS BRUTOS'!DL$3:DL$500)))</f>
        <v/>
      </c>
      <c r="GM9" s="122">
        <f>IF(OR(GM$4="",$B9=""),0,SUMIF('DADOS BRUTOS'!$A$3:$A$500,$B9,'DADOS BRUTOS'!DM$3:DM$500)+IF($C9="",0,SUMIF('DADOS BRUTOS'!$A$3:$A$500,$C9,'DADOS BRUTOS'!DM$3:DM$500)))</f>
        <v/>
      </c>
      <c r="GN9" s="122">
        <f>IF(OR(GN$4="",$B9=""),0,SUMIF('DADOS BRUTOS'!$A$3:$A$500,$B9,'DADOS BRUTOS'!DN$3:DN$500)+IF($C9="",0,SUMIF('DADOS BRUTOS'!$A$3:$A$500,$C9,'DADOS BRUTOS'!DN$3:DN$500)))</f>
        <v/>
      </c>
      <c r="GO9" s="122">
        <f>IF(OR(GO$4="",$B9=""),0,SUMIF('DADOS BRUTOS'!$A$3:$A$500,$B9,'DADOS BRUTOS'!DO$3:DO$500)+IF($C9="",0,SUMIF('DADOS BRUTOS'!$A$3:$A$500,$C9,'DADOS BRUTOS'!DO$3:DO$500)))</f>
        <v/>
      </c>
      <c r="GP9" s="122">
        <f>IF(OR(GP$4="",$B9=""),0,SUMIF('DADOS BRUTOS'!$A$3:$A$500,$B9,'DADOS BRUTOS'!DP$3:DP$500)+IF($C9="",0,SUMIF('DADOS BRUTOS'!$A$3:$A$500,$C9,'DADOS BRUTOS'!DP$3:DP$500)))</f>
        <v/>
      </c>
      <c r="GQ9" s="122">
        <f>IF(OR(GQ$4="",$B9=""),0,SUMIF('DADOS BRUTOS'!$A$3:$A$500,$B9,'DADOS BRUTOS'!DQ$3:DQ$500)+IF($C9="",0,SUMIF('DADOS BRUTOS'!$A$3:$A$500,$C9,'DADOS BRUTOS'!DQ$3:DQ$500)))</f>
        <v/>
      </c>
      <c r="GR9" s="122">
        <f>IF(OR(GR$4="",$B9=""),0,SUMIF('DADOS BRUTOS'!$A$3:$A$500,$B9,'DADOS BRUTOS'!DR$3:DR$500)+IF($C9="",0,SUMIF('DADOS BRUTOS'!$A$3:$A$500,$C9,'DADOS BRUTOS'!DR$3:DR$500)))</f>
        <v/>
      </c>
      <c r="GS9" s="122">
        <f>IF(OR(GS$4="",$B9=""),0,SUMIF('DADOS BRUTOS'!$A$3:$A$500,$B9,'DADOS BRUTOS'!DS$3:DS$500)+IF($C9="",0,SUMIF('DADOS BRUTOS'!$A$3:$A$500,$C9,'DADOS BRUTOS'!DS$3:DS$500)))</f>
        <v/>
      </c>
      <c r="GT9" s="122">
        <f>IF(OR(GT$4="",$B9=""),0,SUMIF('DADOS BRUTOS'!$A$3:$A$500,$B9,'DADOS BRUTOS'!DT$3:DT$500)+IF($C9="",0,SUMIF('DADOS BRUTOS'!$A$3:$A$500,$C9,'DADOS BRUTOS'!DT$3:DT$500)))</f>
        <v/>
      </c>
      <c r="GU9" s="122">
        <f>IF(OR(GU$4="",$B9=""),0,SUMIF('DADOS BRUTOS'!$A$3:$A$500,$B9,'DADOS BRUTOS'!DU$3:DU$500)+IF($C9="",0,SUMIF('DADOS BRUTOS'!$A$3:$A$500,$C9,'DADOS BRUTOS'!DU$3:DU$500)))</f>
        <v/>
      </c>
      <c r="GV9" s="122">
        <f>IF(OR(GV$4="",$B9=""),0,SUMIF('DADOS BRUTOS'!$A$3:$A$500,$B9,'DADOS BRUTOS'!DV$3:DV$500)+IF($C9="",0,SUMIF('DADOS BRUTOS'!$A$3:$A$500,$C9,'DADOS BRUTOS'!DV$3:DV$500)))</f>
        <v/>
      </c>
      <c r="GW9" s="122">
        <f>IF(OR(GW$4="",$B9=""),0,SUMIF('DADOS BRUTOS'!$A$3:$A$500,$B9,'DADOS BRUTOS'!DW$3:DW$500)+IF($C9="",0,SUMIF('DADOS BRUTOS'!$A$3:$A$500,$C9,'DADOS BRUTOS'!DW$3:DW$500)))</f>
        <v/>
      </c>
      <c r="GX9" s="122">
        <f>IF(OR(GX$4="",$B9=""),0,SUMIF('DADOS BRUTOS'!$A$3:$A$500,$B9,'DADOS BRUTOS'!DX$3:DX$500)+IF($C9="",0,SUMIF('DADOS BRUTOS'!$A$3:$A$500,$C9,'DADOS BRUTOS'!DX$3:DX$500)))</f>
        <v/>
      </c>
      <c r="GY9" s="122">
        <f>IF(OR(GY$4="",$B9=""),0,SUMIF('DADOS BRUTOS'!$A$3:$A$500,$B9,'DADOS BRUTOS'!DY$3:DY$500)+IF($C9="",0,SUMIF('DADOS BRUTOS'!$A$3:$A$500,$C9,'DADOS BRUTOS'!DY$3:DY$500)))</f>
        <v/>
      </c>
      <c r="GZ9" s="122">
        <f>IF(OR(GZ$4="",$B9=""),0,SUMIF('DADOS BRUTOS'!$A$3:$A$500,$B9,'DADOS BRUTOS'!DZ$3:DZ$500)+IF($C9="",0,SUMIF('DADOS BRUTOS'!$A$3:$A$500,$C9,'DADOS BRUTOS'!DZ$3:DZ$500)))</f>
        <v/>
      </c>
      <c r="HA9" s="122">
        <f>IF(OR(HA$4="",$B9=""),0,SUMIF('DADOS BRUTOS'!$A$3:$A$500,$B9,'DADOS BRUTOS'!EA$3:EA$500)+IF($C9="",0,SUMIF('DADOS BRUTOS'!$A$3:$A$500,$C9,'DADOS BRUTOS'!EA$3:EA$500)))</f>
        <v/>
      </c>
      <c r="HB9" s="122">
        <f>IF(OR(HB$4="",$B9=""),0,SUMIF('DADOS BRUTOS'!$A$3:$A$500,$B9,'DADOS BRUTOS'!EB$3:EB$500)+IF($C9="",0,SUMIF('DADOS BRUTOS'!$A$3:$A$500,$C9,'DADOS BRUTOS'!EB$3:EB$500)))</f>
        <v/>
      </c>
      <c r="HC9" s="122">
        <f>IF(OR(HC$4="",$B9=""),0,SUMIF('DADOS BRUTOS'!$A$3:$A$500,$B9,'DADOS BRUTOS'!EC$3:EC$500)+IF($C9="",0,SUMIF('DADOS BRUTOS'!$A$3:$A$500,$C9,'DADOS BRUTOS'!EC$3:EC$500)))</f>
        <v/>
      </c>
      <c r="HD9" s="122">
        <f>IF(OR(HD$4="",$B9=""),0,SUMIF('DADOS BRUTOS'!$A$3:$A$500,$B9,'DADOS BRUTOS'!ED$3:ED$500)+IF($C9="",0,SUMIF('DADOS BRUTOS'!$A$3:$A$500,$C9,'DADOS BRUTOS'!ED$3:ED$500)))</f>
        <v/>
      </c>
      <c r="HE9" s="122">
        <f>IF(OR(HE$4="",$B9=""),0,SUMIF('DADOS BRUTOS'!$A$3:$A$500,$B9,'DADOS BRUTOS'!EE$3:EE$500)+IF($C9="",0,SUMIF('DADOS BRUTOS'!$A$3:$A$500,$C9,'DADOS BRUTOS'!EE$3:EE$500)))</f>
        <v/>
      </c>
      <c r="HF9" s="122">
        <f>IF(OR(HF$4="",$B9=""),0,SUMIF('DADOS BRUTOS'!$A$3:$A$500,$B9,'DADOS BRUTOS'!EF$3:EF$500)+IF($C9="",0,SUMIF('DADOS BRUTOS'!$A$3:$A$500,$C9,'DADOS BRUTOS'!EF$3:EF$500)))</f>
        <v/>
      </c>
      <c r="HG9" s="122">
        <f>IF(OR(HG$4="",$B9=""),0,SUMIF('DADOS BRUTOS'!$A$3:$A$500,$B9,'DADOS BRUTOS'!EG$3:EG$500)+IF($C9="",0,SUMIF('DADOS BRUTOS'!$A$3:$A$500,$C9,'DADOS BRUTOS'!EG$3:EG$500)))</f>
        <v/>
      </c>
      <c r="HH9" s="122">
        <f>IF(OR(HH$4="",$B9=""),0,SUMIF('DADOS BRUTOS'!$A$3:$A$500,$B9,'DADOS BRUTOS'!EH$3:EH$500)+IF($C9="",0,SUMIF('DADOS BRUTOS'!$A$3:$A$500,$C9,'DADOS BRUTOS'!EH$3:EH$500)))</f>
        <v/>
      </c>
      <c r="HI9" s="122">
        <f>IF(OR(HI$4="",$B9=""),0,SUMIF('DADOS BRUTOS'!$A$3:$A$500,$B9,'DADOS BRUTOS'!EI$3:EI$500)+IF($C9="",0,SUMIF('DADOS BRUTOS'!$A$3:$A$500,$C9,'DADOS BRUTOS'!EI$3:EI$500)))</f>
        <v/>
      </c>
      <c r="HJ9" s="122">
        <f>IF(OR(HJ$4="",$B9=""),0,SUMIF('DADOS BRUTOS'!$A$3:$A$500,$B9,'DADOS BRUTOS'!EJ$3:EJ$500)+IF($C9="",0,SUMIF('DADOS BRUTOS'!$A$3:$A$500,$C9,'DADOS BRUTOS'!EJ$3:EJ$500)))</f>
        <v/>
      </c>
      <c r="HK9" s="122">
        <f>IF(OR(HK$4="",$B9=""),0,SUMIF('DADOS BRUTOS'!$A$3:$A$500,$B9,'DADOS BRUTOS'!EK$3:EK$500)+IF($C9="",0,SUMIF('DADOS BRUTOS'!$A$3:$A$500,$C9,'DADOS BRUTOS'!EK$3:EK$500)))</f>
        <v/>
      </c>
      <c r="HL9" s="122">
        <f>IF(OR(HL$4="",$B9=""),0,SUMIF('DADOS BRUTOS'!$A$3:$A$500,$B9,'DADOS BRUTOS'!EL$3:EL$500)+IF($C9="",0,SUMIF('DADOS BRUTOS'!$A$3:$A$500,$C9,'DADOS BRUTOS'!EL$3:EL$500)))</f>
        <v/>
      </c>
      <c r="HM9" s="122">
        <f>IF(OR(HM$4="",$B9=""),0,SUMIF('DADOS BRUTOS'!$A$3:$A$500,$B9,'DADOS BRUTOS'!EM$3:EM$500)+IF($C9="",0,SUMIF('DADOS BRUTOS'!$A$3:$A$500,$C9,'DADOS BRUTOS'!EM$3:EM$500)))</f>
        <v/>
      </c>
      <c r="HN9" s="122">
        <f>IF(OR(HN$4="",$B9=""),0,SUMIF('DADOS BRUTOS'!$A$3:$A$500,$B9,'DADOS BRUTOS'!EN$3:EN$500)+IF($C9="",0,SUMIF('DADOS BRUTOS'!$A$3:$A$500,$C9,'DADOS BRUTOS'!EN$3:EN$500)))</f>
        <v/>
      </c>
      <c r="HO9" s="122">
        <f>IF(OR(HO$4="",$B9=""),0,SUMIF('DADOS BRUTOS'!$A$3:$A$500,$B9,'DADOS BRUTOS'!EO$3:EO$500)+IF($C9="",0,SUMIF('DADOS BRUTOS'!$A$3:$A$500,$C9,'DADOS BRUTOS'!EO$3:EO$500)))</f>
        <v/>
      </c>
      <c r="HP9" s="122">
        <f>IF(OR(HP$4="",$B9=""),0,SUMIF('DADOS BRUTOS'!$A$3:$A$500,$B9,'DADOS BRUTOS'!EP$3:EP$500)+IF($C9="",0,SUMIF('DADOS BRUTOS'!$A$3:$A$500,$C9,'DADOS BRUTOS'!EP$3:EP$500)))</f>
        <v/>
      </c>
      <c r="HQ9" s="122">
        <f>IF(OR(HQ$4="",$B9=""),0,SUMIF('DADOS BRUTOS'!$A$3:$A$500,$B9,'DADOS BRUTOS'!EQ$3:EQ$500)+IF($C9="",0,SUMIF('DADOS BRUTOS'!$A$3:$A$500,$C9,'DADOS BRUTOS'!EQ$3:EQ$500)))</f>
        <v/>
      </c>
      <c r="HR9" s="122">
        <f>IF(OR(HR$4="",$B9=""),0,SUMIF('DADOS BRUTOS'!$A$3:$A$500,$B9,'DADOS BRUTOS'!ER$3:ER$500)+IF($C9="",0,SUMIF('DADOS BRUTOS'!$A$3:$A$500,$C9,'DADOS BRUTOS'!ER$3:ER$500)))</f>
        <v/>
      </c>
      <c r="HS9" s="122">
        <f>IF(OR(HS$4="",$B9=""),0,SUMIF('DADOS BRUTOS'!$A$3:$A$500,$B9,'DADOS BRUTOS'!ES$3:ES$500)+IF($C9="",0,SUMIF('DADOS BRUTOS'!$A$3:$A$500,$C9,'DADOS BRUTOS'!ES$3:ES$500)))</f>
        <v/>
      </c>
      <c r="HT9" s="122">
        <f>IF(OR(HT$4="",$B9=""),0,SUMIF('DADOS BRUTOS'!$A$3:$A$500,$B9,'DADOS BRUTOS'!ET$3:ET$500)+IF($C9="",0,SUMIF('DADOS BRUTOS'!$A$3:$A$500,$C9,'DADOS BRUTOS'!ET$3:ET$500)))</f>
        <v/>
      </c>
      <c r="HU9" s="122">
        <f>IF(OR(HU$4="",$B9=""),0,SUMIF('DADOS BRUTOS'!$A$3:$A$500,$B9,'DADOS BRUTOS'!EU$3:EU$500)+IF($C9="",0,SUMIF('DADOS BRUTOS'!$A$3:$A$500,$C9,'DADOS BRUTOS'!EU$3:EU$500)))</f>
        <v/>
      </c>
      <c r="HV9" s="122">
        <f>IF(OR(HV$4="",$B9=""),0,SUMIF('DADOS BRUTOS'!$A$3:$A$500,$B9,'DADOS BRUTOS'!EV$3:EV$500)+IF($C9="",0,SUMIF('DADOS BRUTOS'!$A$3:$A$500,$C9,'DADOS BRUTOS'!EV$3:EV$500)))</f>
        <v/>
      </c>
      <c r="HW9" s="122">
        <f>IF(OR(HW$4="",$B9=""),0,SUMIF('DADOS BRUTOS'!$A$3:$A$500,$B9,'DADOS BRUTOS'!EW$3:EW$500)+IF($C9="",0,SUMIF('DADOS BRUTOS'!$A$3:$A$500,$C9,'DADOS BRUTOS'!EW$3:EW$500)))</f>
        <v/>
      </c>
      <c r="HX9" s="122">
        <f>IF(OR(HX$4="",$B9=""),0,SUMIF('DADOS BRUTOS'!$A$3:$A$500,$B9,'DADOS BRUTOS'!EX$3:EX$500)+IF($C9="",0,SUMIF('DADOS BRUTOS'!$A$3:$A$500,$C9,'DADOS BRUTOS'!EX$3:EX$500)))</f>
        <v/>
      </c>
      <c r="HY9" s="122">
        <f>IF(OR(HY$4="",$B9=""),0,SUMIF('DADOS BRUTOS'!$A$3:$A$500,$B9,'DADOS BRUTOS'!EY$3:EY$500)+IF($C9="",0,SUMIF('DADOS BRUTOS'!$A$3:$A$500,$C9,'DADOS BRUTOS'!EY$3:EY$500)))</f>
        <v/>
      </c>
      <c r="HZ9" s="122">
        <f>IF(OR(HZ$4="",$B9=""),0,SUMIF('DADOS BRUTOS'!$A$3:$A$500,$B9,'DADOS BRUTOS'!EZ$3:EZ$500)+IF($C9="",0,SUMIF('DADOS BRUTOS'!$A$3:$A$500,$C9,'DADOS BRUTOS'!EZ$3:EZ$500)))</f>
        <v/>
      </c>
      <c r="IA9" s="122">
        <f>IF(OR(IA$4="",$B9=""),0,SUMIF('DADOS BRUTOS'!$A$3:$A$500,$B9,'DADOS BRUTOS'!FA$3:FA$500)+IF($C9="",0,SUMIF('DADOS BRUTOS'!$A$3:$A$500,$C9,'DADOS BRUTOS'!FA$3:FA$500)))</f>
        <v/>
      </c>
      <c r="IB9" s="122">
        <f>IF(OR(IB$4="",$B9=""),0,SUMIF('DADOS BRUTOS'!$A$3:$A$500,$B9,'DADOS BRUTOS'!FB$3:FB$500)+IF($C9="",0,SUMIF('DADOS BRUTOS'!$A$3:$A$500,$C9,'DADOS BRUTOS'!FB$3:FB$500)))</f>
        <v/>
      </c>
      <c r="IC9" s="122">
        <f>IF(OR(IC$4="",$B9=""),0,SUMIF('DADOS BRUTOS'!$A$3:$A$500,$B9,'DADOS BRUTOS'!FC$3:FC$500)+IF($C9="",0,SUMIF('DADOS BRUTOS'!$A$3:$A$500,$C9,'DADOS BRUTOS'!FC$3:FC$500)))</f>
        <v/>
      </c>
      <c r="ID9" s="122">
        <f>IF(OR(ID$4="",$B9=""),0,SUMIF('DADOS BRUTOS'!$A$3:$A$500,$B9,'DADOS BRUTOS'!FD$3:FD$500)+IF($C9="",0,SUMIF('DADOS BRUTOS'!$A$3:$A$500,$C9,'DADOS BRUTOS'!FD$3:FD$500)))</f>
        <v/>
      </c>
      <c r="IE9" s="122">
        <f>IF(OR(IE$4="",$B9=""),0,SUMIF('DADOS BRUTOS'!$A$3:$A$500,$B9,'DADOS BRUTOS'!FE$3:FE$500)+IF($C9="",0,SUMIF('DADOS BRUTOS'!$A$3:$A$500,$C9,'DADOS BRUTOS'!FE$3:FE$500)))</f>
        <v/>
      </c>
      <c r="IF9" s="122">
        <f>IF(OR(IF$4="",$B9=""),0,SUMIF('DADOS BRUTOS'!$A$3:$A$500,$B9,'DADOS BRUTOS'!FF$3:FF$500)+IF($C9="",0,SUMIF('DADOS BRUTOS'!$A$3:$A$500,$C9,'DADOS BRUTOS'!FF$3:FF$500)))</f>
        <v/>
      </c>
      <c r="IG9" s="122">
        <f>IF(OR(IG$4="",$B9=""),0,SUMIF('DADOS BRUTOS'!$A$3:$A$500,$B9,'DADOS BRUTOS'!FG$3:FG$500)+IF($C9="",0,SUMIF('DADOS BRUTOS'!$A$3:$A$500,$C9,'DADOS BRUTOS'!FG$3:FG$500)))</f>
        <v/>
      </c>
      <c r="IH9" s="122">
        <f>IF(OR(IH$4="",$B9=""),0,SUMIF('DADOS BRUTOS'!$A$3:$A$500,$B9,'DADOS BRUTOS'!FH$3:FH$500)+IF($C9="",0,SUMIF('DADOS BRUTOS'!$A$3:$A$500,$C9,'DADOS BRUTOS'!FH$3:FH$500)))</f>
        <v/>
      </c>
      <c r="II9" s="122">
        <f>IF(OR(II$4="",$B9=""),0,SUMIF('DADOS BRUTOS'!$A$3:$A$500,$B9,'DADOS BRUTOS'!FI$3:FI$500)+IF($C9="",0,SUMIF('DADOS BRUTOS'!$A$3:$A$500,$C9,'DADOS BRUTOS'!FI$3:FI$500)))</f>
        <v/>
      </c>
      <c r="IJ9" s="122">
        <f>IF(OR(IJ$4="",$B9=""),0,SUMIF('DADOS BRUTOS'!$A$3:$A$500,$B9,'DADOS BRUTOS'!FJ$3:FJ$500)+IF($C9="",0,SUMIF('DADOS BRUTOS'!$A$3:$A$500,$C9,'DADOS BRUTOS'!FJ$3:FJ$500)))</f>
        <v/>
      </c>
      <c r="IK9" s="122">
        <f>IF(OR(IK$4="",$B9=""),0,SUMIF('DADOS BRUTOS'!$A$3:$A$500,$B9,'DADOS BRUTOS'!FK$3:FK$500)+IF($C9="",0,SUMIF('DADOS BRUTOS'!$A$3:$A$500,$C9,'DADOS BRUTOS'!FK$3:FK$500)))</f>
        <v/>
      </c>
      <c r="IL9" s="122">
        <f>IF(OR(IL$4="",$B9=""),0,SUMIF('DADOS BRUTOS'!$A$3:$A$500,$B9,'DADOS BRUTOS'!FL$3:FL$500)+IF($C9="",0,SUMIF('DADOS BRUTOS'!$A$3:$A$500,$C9,'DADOS BRUTOS'!FL$3:FL$500)))</f>
        <v/>
      </c>
      <c r="IM9" s="122">
        <f>IF(OR(IM$4="",$B9=""),0,SUMIF('DADOS BRUTOS'!$A$3:$A$500,$B9,'DADOS BRUTOS'!FM$3:FM$500)+IF($C9="",0,SUMIF('DADOS BRUTOS'!$A$3:$A$500,$C9,'DADOS BRUTOS'!FM$3:FM$500)))</f>
        <v/>
      </c>
      <c r="IN9" s="122">
        <f>IF(OR(IN$4="",$B9=""),0,SUMIF('DADOS BRUTOS'!$A$3:$A$500,$B9,'DADOS BRUTOS'!FN$3:FN$500)+IF($C9="",0,SUMIF('DADOS BRUTOS'!$A$3:$A$500,$C9,'DADOS BRUTOS'!FN$3:FN$500)))</f>
        <v/>
      </c>
      <c r="IO9" s="122">
        <f>IF(OR(IO$4="",$B9=""),0,SUMIF('DADOS BRUTOS'!$A$3:$A$500,$B9,'DADOS BRUTOS'!FO$3:FO$500)+IF($C9="",0,SUMIF('DADOS BRUTOS'!$A$3:$A$500,$C9,'DADOS BRUTOS'!FO$3:FO$500)))</f>
        <v/>
      </c>
      <c r="IP9" s="122">
        <f>IF(OR(IP$4="",$B9=""),0,SUMIF('DADOS BRUTOS'!$A$3:$A$500,$B9,'DADOS BRUTOS'!FP$3:FP$500)+IF($C9="",0,SUMIF('DADOS BRUTOS'!$A$3:$A$500,$C9,'DADOS BRUTOS'!FP$3:FP$500)))</f>
        <v/>
      </c>
      <c r="IQ9" s="122">
        <f>IF(OR(IQ$4="",$B9=""),0,SUMIF('DADOS BRUTOS'!$A$3:$A$500,$B9,'DADOS BRUTOS'!FQ$3:FQ$500)+IF($C9="",0,SUMIF('DADOS BRUTOS'!$A$3:$A$500,$C9,'DADOS BRUTOS'!FQ$3:FQ$500)))</f>
        <v/>
      </c>
      <c r="IR9" s="122">
        <f>IF(OR(IR$4="",$B9=""),0,SUMIF('DADOS BRUTOS'!$A$3:$A$500,$B9,'DADOS BRUTOS'!FR$3:FR$500)+IF($C9="",0,SUMIF('DADOS BRUTOS'!$A$3:$A$500,$C9,'DADOS BRUTOS'!FR$3:FR$500)))</f>
        <v/>
      </c>
      <c r="IS9" s="122">
        <f>IF(OR(IS$4="",$B9=""),0,SUMIF('DADOS BRUTOS'!$A$3:$A$500,$B9,'DADOS BRUTOS'!FS$3:FS$500)+IF($C9="",0,SUMIF('DADOS BRUTOS'!$A$3:$A$500,$C9,'DADOS BRUTOS'!FS$3:FS$500)))</f>
        <v/>
      </c>
      <c r="IT9" s="122">
        <f>IF(OR(IT$4="",$B9=""),0,SUMIF('DADOS BRUTOS'!$A$3:$A$500,$B9,'DADOS BRUTOS'!FT$3:FT$500)+IF($C9="",0,SUMIF('DADOS BRUTOS'!$A$3:$A$500,$C9,'DADOS BRUTOS'!FT$3:FT$500)))</f>
        <v/>
      </c>
      <c r="IU9" s="122">
        <f>IF(OR(IU$4="",$B9=""),0,SUMIF('DADOS BRUTOS'!$A$3:$A$500,$B9,'DADOS BRUTOS'!FU$3:FU$500)+IF($C9="",0,SUMIF('DADOS BRUTOS'!$A$3:$A$500,$C9,'DADOS BRUTOS'!FU$3:FU$500)))</f>
        <v/>
      </c>
      <c r="IV9" s="122">
        <f>IF(OR(IV$4="",$B9=""),0,SUMIF('DADOS BRUTOS'!$A$3:$A$500,$B9,'DADOS BRUTOS'!FV$3:FV$500)+IF($C9="",0,SUMIF('DADOS BRUTOS'!$A$3:$A$500,$C9,'DADOS BRUTOS'!FV$3:FV$500)))</f>
        <v/>
      </c>
      <c r="IW9" s="122">
        <f>IF(OR(IW$4="",$B9=""),0,SUMIF('DADOS BRUTOS'!$A$3:$A$500,$B9,'DADOS BRUTOS'!FW$3:FW$500)+IF($C9="",0,SUMIF('DADOS BRUTOS'!$A$3:$A$500,$C9,'DADOS BRUTOS'!FW$3:FW$500)))</f>
        <v/>
      </c>
      <c r="IX9" s="122">
        <f>IF(OR(IX$4="",$B9=""),0,SUMIF('DADOS BRUTOS'!$A$3:$A$500,$B9,'DADOS BRUTOS'!FX$3:FX$500)+IF($C9="",0,SUMIF('DADOS BRUTOS'!$A$3:$A$500,$C9,'DADOS BRUTOS'!FX$3:FX$500)))</f>
        <v/>
      </c>
      <c r="IY9" s="122">
        <f>IF(OR(IY$4="",$B9=""),0,SUMIF('DADOS BRUTOS'!$A$3:$A$500,$B9,'DADOS BRUTOS'!FY$3:FY$500)+IF($C9="",0,SUMIF('DADOS BRUTOS'!$A$3:$A$500,$C9,'DADOS BRUTOS'!FY$3:FY$500)))</f>
        <v/>
      </c>
      <c r="IZ9" s="122">
        <f>IF(OR(IZ$4="",$B9=""),0,SUMIF('DADOS BRUTOS'!$A$3:$A$500,$B9,'DADOS BRUTOS'!FZ$3:FZ$500)+IF($C9="",0,SUMIF('DADOS BRUTOS'!$A$3:$A$500,$C9,'DADOS BRUTOS'!FZ$3:FZ$500)))</f>
        <v/>
      </c>
      <c r="JA9" s="122">
        <f>IF(OR(JA$4="",$B9=""),0,SUMIF('DADOS BRUTOS'!$A$3:$A$500,$B9,'DADOS BRUTOS'!GA$3:GA$500)+IF($C9="",0,SUMIF('DADOS BRUTOS'!$A$3:$A$500,$C9,'DADOS BRUTOS'!GA$3:GA$500)))</f>
        <v/>
      </c>
      <c r="JB9" s="122">
        <f>IF(OR(JB$4="",$B9=""),0,SUMIF('DADOS BRUTOS'!$A$3:$A$500,$B9,'DADOS BRUTOS'!GB$3:GB$500)+IF($C9="",0,SUMIF('DADOS BRUTOS'!$A$3:$A$500,$C9,'DADOS BRUTOS'!GB$3:GB$500)))</f>
        <v/>
      </c>
      <c r="JC9" s="122">
        <f>IF(OR(JC$4="",$B9=""),0,SUMIF('DADOS BRUTOS'!$A$3:$A$500,$B9,'DADOS BRUTOS'!GC$3:GC$500)+IF($C9="",0,SUMIF('DADOS BRUTOS'!$A$3:$A$500,$C9,'DADOS BRUTOS'!GC$3:GC$500)))</f>
        <v/>
      </c>
      <c r="JD9" s="122">
        <f>IF(OR(JD$4="",$B9=""),0,SUMIF('DADOS BRUTOS'!$A$3:$A$500,$B9,'DADOS BRUTOS'!GD$3:GD$500)+IF($C9="",0,SUMIF('DADOS BRUTOS'!$A$3:$A$500,$C9,'DADOS BRUTOS'!GD$3:GD$500)))</f>
        <v/>
      </c>
      <c r="JE9" s="122">
        <f>IF(OR(JE$4="",$B9=""),0,SUMIF('DADOS BRUTOS'!$A$3:$A$500,$B9,'DADOS BRUTOS'!GE$3:GE$500)+IF($C9="",0,SUMIF('DADOS BRUTOS'!$A$3:$A$500,$C9,'DADOS BRUTOS'!GE$3:GE$500)))</f>
        <v/>
      </c>
      <c r="JF9" s="122">
        <f>IF(OR(JF$4="",$B9=""),0,SUMIF('DADOS BRUTOS'!$A$3:$A$500,$B9,'DADOS BRUTOS'!GF$3:GF$500)+IF($C9="",0,SUMIF('DADOS BRUTOS'!$A$3:$A$500,$C9,'DADOS BRUTOS'!GF$3:GF$500)))</f>
        <v/>
      </c>
      <c r="JG9" s="122">
        <f>IF(OR(JG$4="",$B9=""),0,SUMIF('DADOS BRUTOS'!$A$3:$A$500,$B9,'DADOS BRUTOS'!GG$3:GG$500)+IF($C9="",0,SUMIF('DADOS BRUTOS'!$A$3:$A$500,$C9,'DADOS BRUTOS'!GG$3:GG$500)))</f>
        <v/>
      </c>
      <c r="JH9" s="122">
        <f>IF(OR(JH$4="",$B9=""),0,SUMIF('DADOS BRUTOS'!$A$3:$A$500,$B9,'DADOS BRUTOS'!GH$3:GH$500)+IF($C9="",0,SUMIF('DADOS BRUTOS'!$A$3:$A$500,$C9,'DADOS BRUTOS'!GH$3:GH$500)))</f>
        <v/>
      </c>
      <c r="JI9" s="122">
        <f>IF(OR(JI$4="",$B9=""),0,SUMIF('DADOS BRUTOS'!$A$3:$A$500,$B9,'DADOS BRUTOS'!GI$3:GI$500)+IF($C9="",0,SUMIF('DADOS BRUTOS'!$A$3:$A$500,$C9,'DADOS BRUTOS'!GI$3:GI$500)))</f>
        <v/>
      </c>
      <c r="JJ9" s="122">
        <f>IF(OR(JJ$4="",$B9=""),0,SUMIF('DADOS BRUTOS'!$A$3:$A$500,$B9,'DADOS BRUTOS'!GJ$3:GJ$500)+IF($C9="",0,SUMIF('DADOS BRUTOS'!$A$3:$A$500,$C9,'DADOS BRUTOS'!GJ$3:GJ$500)))</f>
        <v/>
      </c>
      <c r="JK9" s="122">
        <f>IF(OR(JK$4="",$B9=""),0,SUMIF('DADOS BRUTOS'!$A$3:$A$500,$B9,'DADOS BRUTOS'!GK$3:GK$500)+IF($C9="",0,SUMIF('DADOS BRUTOS'!$A$3:$A$500,$C9,'DADOS BRUTOS'!GK$3:GK$500)))</f>
        <v/>
      </c>
      <c r="JL9" s="122">
        <f>IF(OR(JL$4="",$B9=""),0,SUMIF('DADOS BRUTOS'!$A$3:$A$500,$B9,'DADOS BRUTOS'!GL$3:GL$500)+IF($C9="",0,SUMIF('DADOS BRUTOS'!$A$3:$A$500,$C9,'DADOS BRUTOS'!GL$3:GL$500)))</f>
        <v/>
      </c>
      <c r="JM9" s="122">
        <f>IF(OR(JM$4="",$B9=""),0,SUMIF('DADOS BRUTOS'!$A$3:$A$500,$B9,'DADOS BRUTOS'!GM$3:GM$500)+IF($C9="",0,SUMIF('DADOS BRUTOS'!$A$3:$A$500,$C9,'DADOS BRUTOS'!GM$3:GM$500)))</f>
        <v/>
      </c>
      <c r="JN9" s="122">
        <f>IF(OR(JN$4="",$B9=""),0,SUMIF('DADOS BRUTOS'!$A$3:$A$500,$B9,'DADOS BRUTOS'!GN$3:GN$500)+IF($C9="",0,SUMIF('DADOS BRUTOS'!$A$3:$A$500,$C9,'DADOS BRUTOS'!GN$3:GN$500)))</f>
        <v/>
      </c>
      <c r="JO9" s="122">
        <f>IF(OR(JO$4="",$B9=""),0,SUMIF('DADOS BRUTOS'!$A$3:$A$500,$B9,'DADOS BRUTOS'!GO$3:GO$500)+IF($C9="",0,SUMIF('DADOS BRUTOS'!$A$3:$A$500,$C9,'DADOS BRUTOS'!GO$3:GO$500)))</f>
        <v/>
      </c>
      <c r="JP9" s="122">
        <f>IF(OR(JP$4="",$B9=""),0,SUMIF('DADOS BRUTOS'!$A$3:$A$500,$B9,'DADOS BRUTOS'!GP$3:GP$500)+IF($C9="",0,SUMIF('DADOS BRUTOS'!$A$3:$A$500,$C9,'DADOS BRUTOS'!GP$3:GP$500)))</f>
        <v/>
      </c>
      <c r="JQ9" s="122">
        <f>IF(OR(JQ$4="",$B9=""),0,SUMIF('DADOS BRUTOS'!$A$3:$A$500,$B9,'DADOS BRUTOS'!GQ$3:GQ$500)+IF($C9="",0,SUMIF('DADOS BRUTOS'!$A$3:$A$500,$C9,'DADOS BRUTOS'!GQ$3:GQ$500)))</f>
        <v/>
      </c>
      <c r="JR9" s="122">
        <f>IF(OR(JR$4="",$B9=""),0,SUMIF('DADOS BRUTOS'!$A$3:$A$500,$B9,'DADOS BRUTOS'!GR$3:GR$500)+IF($C9="",0,SUMIF('DADOS BRUTOS'!$A$3:$A$500,$C9,'DADOS BRUTOS'!GR$3:GR$500)))</f>
        <v/>
      </c>
      <c r="JS9" s="122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2">
        <f>IF(OR(CB$4="",$B10=""),0,SUMIF('DADOS BRUTOS'!$A$3:$A$500,$B10,'DADOS BRUTOS'!B$3:B$500)+IF($C10="",0,SUMIF('DADOS BRUTOS'!$A$3:$A$500,$C10,'DADOS BRUTOS'!B$3:B$500)))</f>
        <v/>
      </c>
      <c r="CC10" s="122">
        <f>IF(OR(CC$4="",$B10=""),0,SUMIF('DADOS BRUTOS'!$A$3:$A$500,$B10,'DADOS BRUTOS'!C$3:C$500)+IF($C10="",0,SUMIF('DADOS BRUTOS'!$A$3:$A$500,$C10,'DADOS BRUTOS'!C$3:C$500)))</f>
        <v/>
      </c>
      <c r="CD10" s="122">
        <f>IF(OR(CD$4="",$B10=""),0,SUMIF('DADOS BRUTOS'!$A$3:$A$500,$B10,'DADOS BRUTOS'!D$3:D$500)+IF($C10="",0,SUMIF('DADOS BRUTOS'!$A$3:$A$500,$C10,'DADOS BRUTOS'!D$3:D$500)))</f>
        <v/>
      </c>
      <c r="CE10" s="122">
        <f>IF(OR(CE$4="",$B10=""),0,SUMIF('DADOS BRUTOS'!$A$3:$A$500,$B10,'DADOS BRUTOS'!E$3:E$500)+IF($C10="",0,SUMIF('DADOS BRUTOS'!$A$3:$A$500,$C10,'DADOS BRUTOS'!E$3:E$500)))</f>
        <v/>
      </c>
      <c r="CF10" s="122">
        <f>IF(OR(CF$4="",$B10=""),0,SUMIF('DADOS BRUTOS'!$A$3:$A$500,$B10,'DADOS BRUTOS'!F$3:F$500)+IF($C10="",0,SUMIF('DADOS BRUTOS'!$A$3:$A$500,$C10,'DADOS BRUTOS'!F$3:F$500)))</f>
        <v/>
      </c>
      <c r="CG10" s="122">
        <f>IF(OR(CG$4="",$B10=""),0,SUMIF('DADOS BRUTOS'!$A$3:$A$500,$B10,'DADOS BRUTOS'!G$3:G$500)+IF($C10="",0,SUMIF('DADOS BRUTOS'!$A$3:$A$500,$C10,'DADOS BRUTOS'!G$3:G$500)))</f>
        <v/>
      </c>
      <c r="CH10" s="122">
        <f>IF(OR(CH$4="",$B10=""),0,SUMIF('DADOS BRUTOS'!$A$3:$A$500,$B10,'DADOS BRUTOS'!H$3:H$500)+IF($C10="",0,SUMIF('DADOS BRUTOS'!$A$3:$A$500,$C10,'DADOS BRUTOS'!H$3:H$500)))</f>
        <v/>
      </c>
      <c r="CI10" s="122">
        <f>IF(OR(CI$4="",$B10=""),0,SUMIF('DADOS BRUTOS'!$A$3:$A$500,$B10,'DADOS BRUTOS'!I$3:I$500)+IF($C10="",0,SUMIF('DADOS BRUTOS'!$A$3:$A$500,$C10,'DADOS BRUTOS'!I$3:I$500)))</f>
        <v/>
      </c>
      <c r="CJ10" s="122">
        <f>IF(OR(CJ$4="",$B10=""),0,SUMIF('DADOS BRUTOS'!$A$3:$A$500,$B10,'DADOS BRUTOS'!J$3:J$500)+IF($C10="",0,SUMIF('DADOS BRUTOS'!$A$3:$A$500,$C10,'DADOS BRUTOS'!J$3:J$500)))</f>
        <v/>
      </c>
      <c r="CK10" s="122">
        <f>IF(OR(CK$4="",$B10=""),0,SUMIF('DADOS BRUTOS'!$A$3:$A$500,$B10,'DADOS BRUTOS'!K$3:K$500)+IF($C10="",0,SUMIF('DADOS BRUTOS'!$A$3:$A$500,$C10,'DADOS BRUTOS'!K$3:K$500)))</f>
        <v/>
      </c>
      <c r="CL10" s="122">
        <f>IF(OR(CL$4="",$B10=""),0,SUMIF('DADOS BRUTOS'!$A$3:$A$500,$B10,'DADOS BRUTOS'!L$3:L$500)+IF($C10="",0,SUMIF('DADOS BRUTOS'!$A$3:$A$500,$C10,'DADOS BRUTOS'!L$3:L$500)))</f>
        <v/>
      </c>
      <c r="CM10" s="122">
        <f>IF(OR(CM$4="",$B10=""),0,SUMIF('DADOS BRUTOS'!$A$3:$A$500,$B10,'DADOS BRUTOS'!M$3:M$500)+IF($C10="",0,SUMIF('DADOS BRUTOS'!$A$3:$A$500,$C10,'DADOS BRUTOS'!M$3:M$500)))</f>
        <v/>
      </c>
      <c r="CN10" s="122">
        <f>IF(OR(CN$4="",$B10=""),0,SUMIF('DADOS BRUTOS'!$A$3:$A$500,$B10,'DADOS BRUTOS'!N$3:N$500)+IF($C10="",0,SUMIF('DADOS BRUTOS'!$A$3:$A$500,$C10,'DADOS BRUTOS'!N$3:N$500)))</f>
        <v/>
      </c>
      <c r="CO10" s="122">
        <f>IF(OR(CO$4="",$B10=""),0,SUMIF('DADOS BRUTOS'!$A$3:$A$500,$B10,'DADOS BRUTOS'!O$3:O$500)+IF($C10="",0,SUMIF('DADOS BRUTOS'!$A$3:$A$500,$C10,'DADOS BRUTOS'!O$3:O$500)))</f>
        <v/>
      </c>
      <c r="CP10" s="122">
        <f>IF(OR(CP$4="",$B10=""),0,SUMIF('DADOS BRUTOS'!$A$3:$A$500,$B10,'DADOS BRUTOS'!P$3:P$500)+IF($C10="",0,SUMIF('DADOS BRUTOS'!$A$3:$A$500,$C10,'DADOS BRUTOS'!P$3:P$500)))</f>
        <v/>
      </c>
      <c r="CQ10" s="122">
        <f>IF(OR(CQ$4="",$B10=""),0,SUMIF('DADOS BRUTOS'!$A$3:$A$500,$B10,'DADOS BRUTOS'!Q$3:Q$500)+IF($C10="",0,SUMIF('DADOS BRUTOS'!$A$3:$A$500,$C10,'DADOS BRUTOS'!Q$3:Q$500)))</f>
        <v/>
      </c>
      <c r="CR10" s="122">
        <f>IF(OR(CR$4="",$B10=""),0,SUMIF('DADOS BRUTOS'!$A$3:$A$500,$B10,'DADOS BRUTOS'!R$3:R$500)+IF($C10="",0,SUMIF('DADOS BRUTOS'!$A$3:$A$500,$C10,'DADOS BRUTOS'!R$3:R$500)))</f>
        <v/>
      </c>
      <c r="CS10" s="122">
        <f>IF(OR(CS$4="",$B10=""),0,SUMIF('DADOS BRUTOS'!$A$3:$A$500,$B10,'DADOS BRUTOS'!S$3:S$500)+IF($C10="",0,SUMIF('DADOS BRUTOS'!$A$3:$A$500,$C10,'DADOS BRUTOS'!S$3:S$500)))</f>
        <v/>
      </c>
      <c r="CT10" s="122">
        <f>IF(OR(CT$4="",$B10=""),0,SUMIF('DADOS BRUTOS'!$A$3:$A$500,$B10,'DADOS BRUTOS'!T$3:T$500)+IF($C10="",0,SUMIF('DADOS BRUTOS'!$A$3:$A$500,$C10,'DADOS BRUTOS'!T$3:T$500)))</f>
        <v/>
      </c>
      <c r="CU10" s="122">
        <f>IF(OR(CU$4="",$B10=""),0,SUMIF('DADOS BRUTOS'!$A$3:$A$500,$B10,'DADOS BRUTOS'!U$3:U$500)+IF($C10="",0,SUMIF('DADOS BRUTOS'!$A$3:$A$500,$C10,'DADOS BRUTOS'!U$3:U$500)))</f>
        <v/>
      </c>
      <c r="CV10" s="122">
        <f>IF(OR(CV$4="",$B10=""),0,SUMIF('DADOS BRUTOS'!$A$3:$A$500,$B10,'DADOS BRUTOS'!V$3:V$500)+IF($C10="",0,SUMIF('DADOS BRUTOS'!$A$3:$A$500,$C10,'DADOS BRUTOS'!V$3:V$500)))</f>
        <v/>
      </c>
      <c r="CW10" s="122">
        <f>IF(OR(CW$4="",$B10=""),0,SUMIF('DADOS BRUTOS'!$A$3:$A$500,$B10,'DADOS BRUTOS'!W$3:W$500)+IF($C10="",0,SUMIF('DADOS BRUTOS'!$A$3:$A$500,$C10,'DADOS BRUTOS'!W$3:W$500)))</f>
        <v/>
      </c>
      <c r="CX10" s="122">
        <f>IF(OR(CX$4="",$B10=""),0,SUMIF('DADOS BRUTOS'!$A$3:$A$500,$B10,'DADOS BRUTOS'!X$3:X$500)+IF($C10="",0,SUMIF('DADOS BRUTOS'!$A$3:$A$500,$C10,'DADOS BRUTOS'!X$3:X$500)))</f>
        <v/>
      </c>
      <c r="CY10" s="122">
        <f>IF(OR(CY$4="",$B10=""),0,SUMIF('DADOS BRUTOS'!$A$3:$A$500,$B10,'DADOS BRUTOS'!Y$3:Y$500)+IF($C10="",0,SUMIF('DADOS BRUTOS'!$A$3:$A$500,$C10,'DADOS BRUTOS'!Y$3:Y$500)))</f>
        <v/>
      </c>
      <c r="CZ10" s="122">
        <f>IF(OR(CZ$4="",$B10=""),0,SUMIF('DADOS BRUTOS'!$A$3:$A$500,$B10,'DADOS BRUTOS'!Z$3:Z$500)+IF($C10="",0,SUMIF('DADOS BRUTOS'!$A$3:$A$500,$C10,'DADOS BRUTOS'!Z$3:Z$500)))</f>
        <v/>
      </c>
      <c r="DA10" s="122">
        <f>IF(OR(DA$4="",$B10=""),0,SUMIF('DADOS BRUTOS'!$A$3:$A$500,$B10,'DADOS BRUTOS'!AA$3:AA$500)+IF($C10="",0,SUMIF('DADOS BRUTOS'!$A$3:$A$500,$C10,'DADOS BRUTOS'!AA$3:AA$500)))</f>
        <v/>
      </c>
      <c r="DB10" s="122">
        <f>IF(OR(DB$4="",$B10=""),0,SUMIF('DADOS BRUTOS'!$A$3:$A$500,$B10,'DADOS BRUTOS'!AB$3:AB$500)+IF($C10="",0,SUMIF('DADOS BRUTOS'!$A$3:$A$500,$C10,'DADOS BRUTOS'!AB$3:AB$500)))</f>
        <v/>
      </c>
      <c r="DC10" s="122">
        <f>IF(OR(DC$4="",$B10=""),0,SUMIF('DADOS BRUTOS'!$A$3:$A$500,$B10,'DADOS BRUTOS'!AC$3:AC$500)+IF($C10="",0,SUMIF('DADOS BRUTOS'!$A$3:$A$500,$C10,'DADOS BRUTOS'!AC$3:AC$500)))</f>
        <v/>
      </c>
      <c r="DD10" s="122">
        <f>IF(OR(DD$4="",$B10=""),0,SUMIF('DADOS BRUTOS'!$A$3:$A$500,$B10,'DADOS BRUTOS'!AD$3:AD$500)+IF($C10="",0,SUMIF('DADOS BRUTOS'!$A$3:$A$500,$C10,'DADOS BRUTOS'!AD$3:AD$500)))</f>
        <v/>
      </c>
      <c r="DE10" s="122">
        <f>IF(OR(DE$4="",$B10=""),0,SUMIF('DADOS BRUTOS'!$A$3:$A$500,$B10,'DADOS BRUTOS'!AE$3:AE$500)+IF($C10="",0,SUMIF('DADOS BRUTOS'!$A$3:$A$500,$C10,'DADOS BRUTOS'!AE$3:AE$500)))</f>
        <v/>
      </c>
      <c r="DF10" s="122">
        <f>IF(OR(DF$4="",$B10=""),0,SUMIF('DADOS BRUTOS'!$A$3:$A$500,$B10,'DADOS BRUTOS'!AF$3:AF$500)+IF($C10="",0,SUMIF('DADOS BRUTOS'!$A$3:$A$500,$C10,'DADOS BRUTOS'!AF$3:AF$500)))</f>
        <v/>
      </c>
      <c r="DG10" s="122">
        <f>IF(OR(DG$4="",$B10=""),0,SUMIF('DADOS BRUTOS'!$A$3:$A$500,$B10,'DADOS BRUTOS'!AG$3:AG$500)+IF($C10="",0,SUMIF('DADOS BRUTOS'!$A$3:$A$500,$C10,'DADOS BRUTOS'!AG$3:AG$500)))</f>
        <v/>
      </c>
      <c r="DH10" s="122">
        <f>IF(OR(DH$4="",$B10=""),0,SUMIF('DADOS BRUTOS'!$A$3:$A$500,$B10,'DADOS BRUTOS'!AH$3:AH$500)+IF($C10="",0,SUMIF('DADOS BRUTOS'!$A$3:$A$500,$C10,'DADOS BRUTOS'!AH$3:AH$500)))</f>
        <v/>
      </c>
      <c r="DI10" s="122">
        <f>IF(OR(DI$4="",$B10=""),0,SUMIF('DADOS BRUTOS'!$A$3:$A$500,$B10,'DADOS BRUTOS'!AI$3:AI$500)+IF($C10="",0,SUMIF('DADOS BRUTOS'!$A$3:$A$500,$C10,'DADOS BRUTOS'!AI$3:AI$500)))</f>
        <v/>
      </c>
      <c r="DJ10" s="122">
        <f>IF(OR(DJ$4="",$B10=""),0,SUMIF('DADOS BRUTOS'!$A$3:$A$500,$B10,'DADOS BRUTOS'!AJ$3:AJ$500)+IF($C10="",0,SUMIF('DADOS BRUTOS'!$A$3:$A$500,$C10,'DADOS BRUTOS'!AJ$3:AJ$500)))</f>
        <v/>
      </c>
      <c r="DK10" s="122">
        <f>IF(OR(DK$4="",$B10=""),0,SUMIF('DADOS BRUTOS'!$A$3:$A$500,$B10,'DADOS BRUTOS'!AK$3:AK$500)+IF($C10="",0,SUMIF('DADOS BRUTOS'!$A$3:$A$500,$C10,'DADOS BRUTOS'!AK$3:AK$500)))</f>
        <v/>
      </c>
      <c r="DL10" s="122">
        <f>IF(OR(DL$4="",$B10=""),0,SUMIF('DADOS BRUTOS'!$A$3:$A$500,$B10,'DADOS BRUTOS'!AL$3:AL$500)+IF($C10="",0,SUMIF('DADOS BRUTOS'!$A$3:$A$500,$C10,'DADOS BRUTOS'!AL$3:AL$500)))</f>
        <v/>
      </c>
      <c r="DM10" s="122">
        <f>IF(OR(DM$4="",$B10=""),0,SUMIF('DADOS BRUTOS'!$A$3:$A$500,$B10,'DADOS BRUTOS'!AM$3:AM$500)+IF($C10="",0,SUMIF('DADOS BRUTOS'!$A$3:$A$500,$C10,'DADOS BRUTOS'!AM$3:AM$500)))</f>
        <v/>
      </c>
      <c r="DN10" s="122">
        <f>IF(OR(DN$4="",$B10=""),0,SUMIF('DADOS BRUTOS'!$A$3:$A$500,$B10,'DADOS BRUTOS'!AN$3:AN$500)+IF($C10="",0,SUMIF('DADOS BRUTOS'!$A$3:$A$500,$C10,'DADOS BRUTOS'!AN$3:AN$500)))</f>
        <v/>
      </c>
      <c r="DO10" s="122">
        <f>IF(OR(DO$4="",$B10=""),0,SUMIF('DADOS BRUTOS'!$A$3:$A$500,$B10,'DADOS BRUTOS'!AO$3:AO$500)+IF($C10="",0,SUMIF('DADOS BRUTOS'!$A$3:$A$500,$C10,'DADOS BRUTOS'!AO$3:AO$500)))</f>
        <v/>
      </c>
      <c r="DP10" s="122">
        <f>IF(OR(DP$4="",$B10=""),0,SUMIF('DADOS BRUTOS'!$A$3:$A$500,$B10,'DADOS BRUTOS'!AP$3:AP$500)+IF($C10="",0,SUMIF('DADOS BRUTOS'!$A$3:$A$500,$C10,'DADOS BRUTOS'!AP$3:AP$500)))</f>
        <v/>
      </c>
      <c r="DQ10" s="122">
        <f>IF(OR(DQ$4="",$B10=""),0,SUMIF('DADOS BRUTOS'!$A$3:$A$500,$B10,'DADOS BRUTOS'!AQ$3:AQ$500)+IF($C10="",0,SUMIF('DADOS BRUTOS'!$A$3:$A$500,$C10,'DADOS BRUTOS'!AQ$3:AQ$500)))</f>
        <v/>
      </c>
      <c r="DR10" s="122">
        <f>IF(OR(DR$4="",$B10=""),0,SUMIF('DADOS BRUTOS'!$A$3:$A$500,$B10,'DADOS BRUTOS'!AR$3:AR$500)+IF($C10="",0,SUMIF('DADOS BRUTOS'!$A$3:$A$500,$C10,'DADOS BRUTOS'!AR$3:AR$500)))</f>
        <v/>
      </c>
      <c r="DS10" s="122">
        <f>IF(OR(DS$4="",$B10=""),0,SUMIF('DADOS BRUTOS'!$A$3:$A$500,$B10,'DADOS BRUTOS'!AS$3:AS$500)+IF($C10="",0,SUMIF('DADOS BRUTOS'!$A$3:$A$500,$C10,'DADOS BRUTOS'!AS$3:AS$500)))</f>
        <v/>
      </c>
      <c r="DT10" s="122">
        <f>IF(OR(DT$4="",$B10=""),0,SUMIF('DADOS BRUTOS'!$A$3:$A$500,$B10,'DADOS BRUTOS'!AT$3:AT$500)+IF($C10="",0,SUMIF('DADOS BRUTOS'!$A$3:$A$500,$C10,'DADOS BRUTOS'!AT$3:AT$500)))</f>
        <v/>
      </c>
      <c r="DU10" s="122">
        <f>IF(OR(DU$4="",$B10=""),0,SUMIF('DADOS BRUTOS'!$A$3:$A$500,$B10,'DADOS BRUTOS'!AU$3:AU$500)+IF($C10="",0,SUMIF('DADOS BRUTOS'!$A$3:$A$500,$C10,'DADOS BRUTOS'!AU$3:AU$500)))</f>
        <v/>
      </c>
      <c r="DV10" s="122">
        <f>IF(OR(DV$4="",$B10=""),0,SUMIF('DADOS BRUTOS'!$A$3:$A$500,$B10,'DADOS BRUTOS'!AV$3:AV$500)+IF($C10="",0,SUMIF('DADOS BRUTOS'!$A$3:$A$500,$C10,'DADOS BRUTOS'!AV$3:AV$500)))</f>
        <v/>
      </c>
      <c r="DW10" s="122">
        <f>IF(OR(DW$4="",$B10=""),0,SUMIF('DADOS BRUTOS'!$A$3:$A$500,$B10,'DADOS BRUTOS'!AW$3:AW$500)+IF($C10="",0,SUMIF('DADOS BRUTOS'!$A$3:$A$500,$C10,'DADOS BRUTOS'!AW$3:AW$500)))</f>
        <v/>
      </c>
      <c r="DX10" s="122">
        <f>IF(OR(DX$4="",$B10=""),0,SUMIF('DADOS BRUTOS'!$A$3:$A$500,$B10,'DADOS BRUTOS'!AX$3:AX$500)+IF($C10="",0,SUMIF('DADOS BRUTOS'!$A$3:$A$500,$C10,'DADOS BRUTOS'!AX$3:AX$500)))</f>
        <v/>
      </c>
      <c r="DY10" s="122">
        <f>IF(OR(DY$4="",$B10=""),0,SUMIF('DADOS BRUTOS'!$A$3:$A$500,$B10,'DADOS BRUTOS'!AY$3:AY$500)+IF($C10="",0,SUMIF('DADOS BRUTOS'!$A$3:$A$500,$C10,'DADOS BRUTOS'!AY$3:AY$500)))</f>
        <v/>
      </c>
      <c r="DZ10" s="122">
        <f>IF(OR(DZ$4="",$B10=""),0,SUMIF('DADOS BRUTOS'!$A$3:$A$500,$B10,'DADOS BRUTOS'!AZ$3:AZ$500)+IF($C10="",0,SUMIF('DADOS BRUTOS'!$A$3:$A$500,$C10,'DADOS BRUTOS'!AZ$3:AZ$500)))</f>
        <v/>
      </c>
      <c r="EA10" s="122">
        <f>IF(OR(EA$4="",$B10=""),0,SUMIF('DADOS BRUTOS'!$A$3:$A$500,$B10,'DADOS BRUTOS'!BA$3:BA$500)+IF($C10="",0,SUMIF('DADOS BRUTOS'!$A$3:$A$500,$C10,'DADOS BRUTOS'!BA$3:BA$500)))</f>
        <v/>
      </c>
      <c r="EB10" s="122">
        <f>IF(OR(EB$4="",$B10=""),0,SUMIF('DADOS BRUTOS'!$A$3:$A$500,$B10,'DADOS BRUTOS'!BB$3:BB$500)+IF($C10="",0,SUMIF('DADOS BRUTOS'!$A$3:$A$500,$C10,'DADOS BRUTOS'!BB$3:BB$500)))</f>
        <v/>
      </c>
      <c r="EC10" s="122">
        <f>IF(OR(EC$4="",$B10=""),0,SUMIF('DADOS BRUTOS'!$A$3:$A$500,$B10,'DADOS BRUTOS'!BC$3:BC$500)+IF($C10="",0,SUMIF('DADOS BRUTOS'!$A$3:$A$500,$C10,'DADOS BRUTOS'!BC$3:BC$500)))</f>
        <v/>
      </c>
      <c r="ED10" s="122">
        <f>IF(OR(ED$4="",$B10=""),0,SUMIF('DADOS BRUTOS'!$A$3:$A$500,$B10,'DADOS BRUTOS'!BD$3:BD$500)+IF($C10="",0,SUMIF('DADOS BRUTOS'!$A$3:$A$500,$C10,'DADOS BRUTOS'!BD$3:BD$500)))</f>
        <v/>
      </c>
      <c r="EE10" s="122">
        <f>IF(OR(EE$4="",$B10=""),0,SUMIF('DADOS BRUTOS'!$A$3:$A$500,$B10,'DADOS BRUTOS'!BE$3:BE$500)+IF($C10="",0,SUMIF('DADOS BRUTOS'!$A$3:$A$500,$C10,'DADOS BRUTOS'!BE$3:BE$500)))</f>
        <v/>
      </c>
      <c r="EF10" s="122">
        <f>IF(OR(EF$4="",$B10=""),0,SUMIF('DADOS BRUTOS'!$A$3:$A$500,$B10,'DADOS BRUTOS'!BF$3:BF$500)+IF($C10="",0,SUMIF('DADOS BRUTOS'!$A$3:$A$500,$C10,'DADOS BRUTOS'!BF$3:BF$500)))</f>
        <v/>
      </c>
      <c r="EG10" s="122">
        <f>IF(OR(EG$4="",$B10=""),0,SUMIF('DADOS BRUTOS'!$A$3:$A$500,$B10,'DADOS BRUTOS'!BG$3:BG$500)+IF($C10="",0,SUMIF('DADOS BRUTOS'!$A$3:$A$500,$C10,'DADOS BRUTOS'!BG$3:BG$500)))</f>
        <v/>
      </c>
      <c r="EH10" s="122">
        <f>IF(OR(EH$4="",$B10=""),0,SUMIF('DADOS BRUTOS'!$A$3:$A$500,$B10,'DADOS BRUTOS'!BH$3:BH$500)+IF($C10="",0,SUMIF('DADOS BRUTOS'!$A$3:$A$500,$C10,'DADOS BRUTOS'!BH$3:BH$500)))</f>
        <v/>
      </c>
      <c r="EI10" s="122">
        <f>IF(OR(EI$4="",$B10=""),0,SUMIF('DADOS BRUTOS'!$A$3:$A$500,$B10,'DADOS BRUTOS'!BI$3:BI$500)+IF($C10="",0,SUMIF('DADOS BRUTOS'!$A$3:$A$500,$C10,'DADOS BRUTOS'!BI$3:BI$500)))</f>
        <v/>
      </c>
      <c r="EJ10" s="122">
        <f>IF(OR(EJ$4="",$B10=""),0,SUMIF('DADOS BRUTOS'!$A$3:$A$500,$B10,'DADOS BRUTOS'!BJ$3:BJ$500)+IF($C10="",0,SUMIF('DADOS BRUTOS'!$A$3:$A$500,$C10,'DADOS BRUTOS'!BJ$3:BJ$500)))</f>
        <v/>
      </c>
      <c r="EK10" s="122">
        <f>IF(OR(EK$4="",$B10=""),0,SUMIF('DADOS BRUTOS'!$A$3:$A$500,$B10,'DADOS BRUTOS'!BK$3:BK$500)+IF($C10="",0,SUMIF('DADOS BRUTOS'!$A$3:$A$500,$C10,'DADOS BRUTOS'!BK$3:BK$500)))</f>
        <v/>
      </c>
      <c r="EL10" s="122">
        <f>IF(OR(EL$4="",$B10=""),0,SUMIF('DADOS BRUTOS'!$A$3:$A$500,$B10,'DADOS BRUTOS'!BL$3:BL$500)+IF($C10="",0,SUMIF('DADOS BRUTOS'!$A$3:$A$500,$C10,'DADOS BRUTOS'!BL$3:BL$500)))</f>
        <v/>
      </c>
      <c r="EM10" s="122">
        <f>IF(OR(EM$4="",$B10=""),0,SUMIF('DADOS BRUTOS'!$A$3:$A$500,$B10,'DADOS BRUTOS'!BM$3:BM$500)+IF($C10="",0,SUMIF('DADOS BRUTOS'!$A$3:$A$500,$C10,'DADOS BRUTOS'!BM$3:BM$500)))</f>
        <v/>
      </c>
      <c r="EN10" s="122">
        <f>IF(OR(EN$4="",$B10=""),0,SUMIF('DADOS BRUTOS'!$A$3:$A$500,$B10,'DADOS BRUTOS'!BN$3:BN$500)+IF($C10="",0,SUMIF('DADOS BRUTOS'!$A$3:$A$500,$C10,'DADOS BRUTOS'!BN$3:BN$500)))</f>
        <v/>
      </c>
      <c r="EO10" s="122">
        <f>IF(OR(EO$4="",$B10=""),0,SUMIF('DADOS BRUTOS'!$A$3:$A$500,$B10,'DADOS BRUTOS'!BO$3:BO$500)+IF($C10="",0,SUMIF('DADOS BRUTOS'!$A$3:$A$500,$C10,'DADOS BRUTOS'!BO$3:BO$500)))</f>
        <v/>
      </c>
      <c r="EP10" s="122">
        <f>IF(OR(EP$4="",$B10=""),0,SUMIF('DADOS BRUTOS'!$A$3:$A$500,$B10,'DADOS BRUTOS'!BP$3:BP$500)+IF($C10="",0,SUMIF('DADOS BRUTOS'!$A$3:$A$500,$C10,'DADOS BRUTOS'!BP$3:BP$500)))</f>
        <v/>
      </c>
      <c r="EQ10" s="122">
        <f>IF(OR(EQ$4="",$B10=""),0,SUMIF('DADOS BRUTOS'!$A$3:$A$500,$B10,'DADOS BRUTOS'!BQ$3:BQ$500)+IF($C10="",0,SUMIF('DADOS BRUTOS'!$A$3:$A$500,$C10,'DADOS BRUTOS'!BQ$3:BQ$500)))</f>
        <v/>
      </c>
      <c r="ER10" s="122">
        <f>IF(OR(ER$4="",$B10=""),0,SUMIF('DADOS BRUTOS'!$A$3:$A$500,$B10,'DADOS BRUTOS'!BR$3:BR$500)+IF($C10="",0,SUMIF('DADOS BRUTOS'!$A$3:$A$500,$C10,'DADOS BRUTOS'!BR$3:BR$500)))</f>
        <v/>
      </c>
      <c r="ES10" s="122">
        <f>IF(OR(ES$4="",$B10=""),0,SUMIF('DADOS BRUTOS'!$A$3:$A$500,$B10,'DADOS BRUTOS'!BS$3:BS$500)+IF($C10="",0,SUMIF('DADOS BRUTOS'!$A$3:$A$500,$C10,'DADOS BRUTOS'!BS$3:BS$500)))</f>
        <v/>
      </c>
      <c r="ET10" s="122">
        <f>IF(OR(ET$4="",$B10=""),0,SUMIF('DADOS BRUTOS'!$A$3:$A$500,$B10,'DADOS BRUTOS'!BT$3:BT$500)+IF($C10="",0,SUMIF('DADOS BRUTOS'!$A$3:$A$500,$C10,'DADOS BRUTOS'!BT$3:BT$500)))</f>
        <v/>
      </c>
      <c r="EU10" s="122">
        <f>IF(OR(EU$4="",$B10=""),0,SUMIF('DADOS BRUTOS'!$A$3:$A$500,$B10,'DADOS BRUTOS'!BU$3:BU$500)+IF($C10="",0,SUMIF('DADOS BRUTOS'!$A$3:$A$500,$C10,'DADOS BRUTOS'!BU$3:BU$500)))</f>
        <v/>
      </c>
      <c r="EV10" s="122">
        <f>IF(OR(EV$4="",$B10=""),0,SUMIF('DADOS BRUTOS'!$A$3:$A$500,$B10,'DADOS BRUTOS'!BV$3:BV$500)+IF($C10="",0,SUMIF('DADOS BRUTOS'!$A$3:$A$500,$C10,'DADOS BRUTOS'!BV$3:BV$500)))</f>
        <v/>
      </c>
      <c r="EW10" s="122">
        <f>IF(OR(EW$4="",$B10=""),0,SUMIF('DADOS BRUTOS'!$A$3:$A$500,$B10,'DADOS BRUTOS'!BW$3:BW$500)+IF($C10="",0,SUMIF('DADOS BRUTOS'!$A$3:$A$500,$C10,'DADOS BRUTOS'!BW$3:BW$500)))</f>
        <v/>
      </c>
      <c r="EX10" s="122">
        <f>IF(OR(EX$4="",$B10=""),0,SUMIF('DADOS BRUTOS'!$A$3:$A$500,$B10,'DADOS BRUTOS'!BX$3:BX$500)+IF($C10="",0,SUMIF('DADOS BRUTOS'!$A$3:$A$500,$C10,'DADOS BRUTOS'!BX$3:BX$500)))</f>
        <v/>
      </c>
      <c r="EY10" s="122">
        <f>IF(OR(EY$4="",$B10=""),0,SUMIF('DADOS BRUTOS'!$A$3:$A$500,$B10,'DADOS BRUTOS'!BY$3:BY$500)+IF($C10="",0,SUMIF('DADOS BRUTOS'!$A$3:$A$500,$C10,'DADOS BRUTOS'!BY$3:BY$500)))</f>
        <v/>
      </c>
      <c r="EZ10" s="122">
        <f>IF(OR(EZ$4="",$B10=""),0,SUMIF('DADOS BRUTOS'!$A$3:$A$500,$B10,'DADOS BRUTOS'!BZ$3:BZ$500)+IF($C10="",0,SUMIF('DADOS BRUTOS'!$A$3:$A$500,$C10,'DADOS BRUTOS'!BZ$3:BZ$500)))</f>
        <v/>
      </c>
      <c r="FA10" s="122">
        <f>IF(OR(FA$4="",$B10=""),0,SUMIF('DADOS BRUTOS'!$A$3:$A$500,$B10,'DADOS BRUTOS'!CA$3:CA$500)+IF($C10="",0,SUMIF('DADOS BRUTOS'!$A$3:$A$500,$C10,'DADOS BRUTOS'!CA$3:CA$500)))</f>
        <v/>
      </c>
      <c r="FB10" s="122">
        <f>IF(OR(FB$4="",$B10=""),0,SUMIF('DADOS BRUTOS'!$A$3:$A$500,$B10,'DADOS BRUTOS'!CB$3:CB$500)+IF($C10="",0,SUMIF('DADOS BRUTOS'!$A$3:$A$500,$C10,'DADOS BRUTOS'!CB$3:CB$500)))</f>
        <v/>
      </c>
      <c r="FC10" s="122">
        <f>IF(OR(FC$4="",$B10=""),0,SUMIF('DADOS BRUTOS'!$A$3:$A$500,$B10,'DADOS BRUTOS'!CC$3:CC$500)+IF($C10="",0,SUMIF('DADOS BRUTOS'!$A$3:$A$500,$C10,'DADOS BRUTOS'!CC$3:CC$500)))</f>
        <v/>
      </c>
      <c r="FD10" s="122">
        <f>IF(OR(FD$4="",$B10=""),0,SUMIF('DADOS BRUTOS'!$A$3:$A$500,$B10,'DADOS BRUTOS'!CD$3:CD$500)+IF($C10="",0,SUMIF('DADOS BRUTOS'!$A$3:$A$500,$C10,'DADOS BRUTOS'!CD$3:CD$500)))</f>
        <v/>
      </c>
      <c r="FE10" s="122">
        <f>IF(OR(FE$4="",$B10=""),0,SUMIF('DADOS BRUTOS'!$A$3:$A$500,$B10,'DADOS BRUTOS'!CE$3:CE$500)+IF($C10="",0,SUMIF('DADOS BRUTOS'!$A$3:$A$500,$C10,'DADOS BRUTOS'!CE$3:CE$500)))</f>
        <v/>
      </c>
      <c r="FF10" s="122">
        <f>IF(OR(FF$4="",$B10=""),0,SUMIF('DADOS BRUTOS'!$A$3:$A$500,$B10,'DADOS BRUTOS'!CF$3:CF$500)+IF($C10="",0,SUMIF('DADOS BRUTOS'!$A$3:$A$500,$C10,'DADOS BRUTOS'!CF$3:CF$500)))</f>
        <v/>
      </c>
      <c r="FG10" s="122">
        <f>IF(OR(FG$4="",$B10=""),0,SUMIF('DADOS BRUTOS'!$A$3:$A$500,$B10,'DADOS BRUTOS'!CG$3:CG$500)+IF($C10="",0,SUMIF('DADOS BRUTOS'!$A$3:$A$500,$C10,'DADOS BRUTOS'!CG$3:CG$500)))</f>
        <v/>
      </c>
      <c r="FH10" s="122">
        <f>IF(OR(FH$4="",$B10=""),0,SUMIF('DADOS BRUTOS'!$A$3:$A$500,$B10,'DADOS BRUTOS'!CH$3:CH$500)+IF($C10="",0,SUMIF('DADOS BRUTOS'!$A$3:$A$500,$C10,'DADOS BRUTOS'!CH$3:CH$500)))</f>
        <v/>
      </c>
      <c r="FI10" s="122">
        <f>IF(OR(FI$4="",$B10=""),0,SUMIF('DADOS BRUTOS'!$A$3:$A$500,$B10,'DADOS BRUTOS'!CI$3:CI$500)+IF($C10="",0,SUMIF('DADOS BRUTOS'!$A$3:$A$500,$C10,'DADOS BRUTOS'!CI$3:CI$500)))</f>
        <v/>
      </c>
      <c r="FJ10" s="122">
        <f>IF(OR(FJ$4="",$B10=""),0,SUMIF('DADOS BRUTOS'!$A$3:$A$500,$B10,'DADOS BRUTOS'!CJ$3:CJ$500)+IF($C10="",0,SUMIF('DADOS BRUTOS'!$A$3:$A$500,$C10,'DADOS BRUTOS'!CJ$3:CJ$500)))</f>
        <v/>
      </c>
      <c r="FK10" s="122">
        <f>IF(OR(FK$4="",$B10=""),0,SUMIF('DADOS BRUTOS'!$A$3:$A$500,$B10,'DADOS BRUTOS'!CK$3:CK$500)+IF($C10="",0,SUMIF('DADOS BRUTOS'!$A$3:$A$500,$C10,'DADOS BRUTOS'!CK$3:CK$500)))</f>
        <v/>
      </c>
      <c r="FL10" s="122">
        <f>IF(OR(FL$4="",$B10=""),0,SUMIF('DADOS BRUTOS'!$A$3:$A$500,$B10,'DADOS BRUTOS'!CL$3:CL$500)+IF($C10="",0,SUMIF('DADOS BRUTOS'!$A$3:$A$500,$C10,'DADOS BRUTOS'!CL$3:CL$500)))</f>
        <v/>
      </c>
      <c r="FM10" s="122">
        <f>IF(OR(FM$4="",$B10=""),0,SUMIF('DADOS BRUTOS'!$A$3:$A$500,$B10,'DADOS BRUTOS'!CM$3:CM$500)+IF($C10="",0,SUMIF('DADOS BRUTOS'!$A$3:$A$500,$C10,'DADOS BRUTOS'!CM$3:CM$500)))</f>
        <v/>
      </c>
      <c r="FN10" s="122">
        <f>IF(OR(FN$4="",$B10=""),0,SUMIF('DADOS BRUTOS'!$A$3:$A$500,$B10,'DADOS BRUTOS'!CN$3:CN$500)+IF($C10="",0,SUMIF('DADOS BRUTOS'!$A$3:$A$500,$C10,'DADOS BRUTOS'!CN$3:CN$500)))</f>
        <v/>
      </c>
      <c r="FO10" s="122">
        <f>IF(OR(FO$4="",$B10=""),0,SUMIF('DADOS BRUTOS'!$A$3:$A$500,$B10,'DADOS BRUTOS'!CO$3:CO$500)+IF($C10="",0,SUMIF('DADOS BRUTOS'!$A$3:$A$500,$C10,'DADOS BRUTOS'!CO$3:CO$500)))</f>
        <v/>
      </c>
      <c r="FP10" s="122">
        <f>IF(OR(FP$4="",$B10=""),0,SUMIF('DADOS BRUTOS'!$A$3:$A$500,$B10,'DADOS BRUTOS'!CP$3:CP$500)+IF($C10="",0,SUMIF('DADOS BRUTOS'!$A$3:$A$500,$C10,'DADOS BRUTOS'!CP$3:CP$500)))</f>
        <v/>
      </c>
      <c r="FQ10" s="122">
        <f>IF(OR(FQ$4="",$B10=""),0,SUMIF('DADOS BRUTOS'!$A$3:$A$500,$B10,'DADOS BRUTOS'!CQ$3:CQ$500)+IF($C10="",0,SUMIF('DADOS BRUTOS'!$A$3:$A$500,$C10,'DADOS BRUTOS'!CQ$3:CQ$500)))</f>
        <v/>
      </c>
      <c r="FR10" s="122">
        <f>IF(OR(FR$4="",$B10=""),0,SUMIF('DADOS BRUTOS'!$A$3:$A$500,$B10,'DADOS BRUTOS'!CR$3:CR$500)+IF($C10="",0,SUMIF('DADOS BRUTOS'!$A$3:$A$500,$C10,'DADOS BRUTOS'!CR$3:CR$500)))</f>
        <v/>
      </c>
      <c r="FS10" s="122">
        <f>IF(OR(FS$4="",$B10=""),0,SUMIF('DADOS BRUTOS'!$A$3:$A$500,$B10,'DADOS BRUTOS'!CS$3:CS$500)+IF($C10="",0,SUMIF('DADOS BRUTOS'!$A$3:$A$500,$C10,'DADOS BRUTOS'!CS$3:CS$500)))</f>
        <v/>
      </c>
      <c r="FT10" s="122">
        <f>IF(OR(FT$4="",$B10=""),0,SUMIF('DADOS BRUTOS'!$A$3:$A$500,$B10,'DADOS BRUTOS'!CT$3:CT$500)+IF($C10="",0,SUMIF('DADOS BRUTOS'!$A$3:$A$500,$C10,'DADOS BRUTOS'!CT$3:CT$500)))</f>
        <v/>
      </c>
      <c r="FU10" s="122">
        <f>IF(OR(FU$4="",$B10=""),0,SUMIF('DADOS BRUTOS'!$A$3:$A$500,$B10,'DADOS BRUTOS'!CU$3:CU$500)+IF($C10="",0,SUMIF('DADOS BRUTOS'!$A$3:$A$500,$C10,'DADOS BRUTOS'!CU$3:CU$500)))</f>
        <v/>
      </c>
      <c r="FV10" s="122">
        <f>IF(OR(FV$4="",$B10=""),0,SUMIF('DADOS BRUTOS'!$A$3:$A$500,$B10,'DADOS BRUTOS'!CV$3:CV$500)+IF($C10="",0,SUMIF('DADOS BRUTOS'!$A$3:$A$500,$C10,'DADOS BRUTOS'!CV$3:CV$500)))</f>
        <v/>
      </c>
      <c r="FW10" s="122">
        <f>IF(OR(FW$4="",$B10=""),0,SUMIF('DADOS BRUTOS'!$A$3:$A$500,$B10,'DADOS BRUTOS'!CW$3:CW$500)+IF($C10="",0,SUMIF('DADOS BRUTOS'!$A$3:$A$500,$C10,'DADOS BRUTOS'!CW$3:CW$500)))</f>
        <v/>
      </c>
      <c r="FX10" s="122">
        <f>IF(OR(FX$4="",$B10=""),0,SUMIF('DADOS BRUTOS'!$A$3:$A$500,$B10,'DADOS BRUTOS'!CX$3:CX$500)+IF($C10="",0,SUMIF('DADOS BRUTOS'!$A$3:$A$500,$C10,'DADOS BRUTOS'!CX$3:CX$500)))</f>
        <v/>
      </c>
      <c r="FY10" s="122">
        <f>IF(OR(FY$4="",$B10=""),0,SUMIF('DADOS BRUTOS'!$A$3:$A$500,$B10,'DADOS BRUTOS'!CY$3:CY$500)+IF($C10="",0,SUMIF('DADOS BRUTOS'!$A$3:$A$500,$C10,'DADOS BRUTOS'!CY$3:CY$500)))</f>
        <v/>
      </c>
      <c r="FZ10" s="122">
        <f>IF(OR(FZ$4="",$B10=""),0,SUMIF('DADOS BRUTOS'!$A$3:$A$500,$B10,'DADOS BRUTOS'!CZ$3:CZ$500)+IF($C10="",0,SUMIF('DADOS BRUTOS'!$A$3:$A$500,$C10,'DADOS BRUTOS'!CZ$3:CZ$500)))</f>
        <v/>
      </c>
      <c r="GA10" s="122">
        <f>IF(OR(GA$4="",$B10=""),0,SUMIF('DADOS BRUTOS'!$A$3:$A$500,$B10,'DADOS BRUTOS'!DA$3:DA$500)+IF($C10="",0,SUMIF('DADOS BRUTOS'!$A$3:$A$500,$C10,'DADOS BRUTOS'!DA$3:DA$500)))</f>
        <v/>
      </c>
      <c r="GB10" s="122">
        <f>IF(OR(GB$4="",$B10=""),0,SUMIF('DADOS BRUTOS'!$A$3:$A$500,$B10,'DADOS BRUTOS'!DB$3:DB$500)+IF($C10="",0,SUMIF('DADOS BRUTOS'!$A$3:$A$500,$C10,'DADOS BRUTOS'!DB$3:DB$500)))</f>
        <v/>
      </c>
      <c r="GC10" s="122">
        <f>IF(OR(GC$4="",$B10=""),0,SUMIF('DADOS BRUTOS'!$A$3:$A$500,$B10,'DADOS BRUTOS'!DC$3:DC$500)+IF($C10="",0,SUMIF('DADOS BRUTOS'!$A$3:$A$500,$C10,'DADOS BRUTOS'!DC$3:DC$500)))</f>
        <v/>
      </c>
      <c r="GD10" s="122">
        <f>IF(OR(GD$4="",$B10=""),0,SUMIF('DADOS BRUTOS'!$A$3:$A$500,$B10,'DADOS BRUTOS'!DD$3:DD$500)+IF($C10="",0,SUMIF('DADOS BRUTOS'!$A$3:$A$500,$C10,'DADOS BRUTOS'!DD$3:DD$500)))</f>
        <v/>
      </c>
      <c r="GE10" s="122">
        <f>IF(OR(GE$4="",$B10=""),0,SUMIF('DADOS BRUTOS'!$A$3:$A$500,$B10,'DADOS BRUTOS'!DE$3:DE$500)+IF($C10="",0,SUMIF('DADOS BRUTOS'!$A$3:$A$500,$C10,'DADOS BRUTOS'!DE$3:DE$500)))</f>
        <v/>
      </c>
      <c r="GF10" s="122">
        <f>IF(OR(GF$4="",$B10=""),0,SUMIF('DADOS BRUTOS'!$A$3:$A$500,$B10,'DADOS BRUTOS'!DF$3:DF$500)+IF($C10="",0,SUMIF('DADOS BRUTOS'!$A$3:$A$500,$C10,'DADOS BRUTOS'!DF$3:DF$500)))</f>
        <v/>
      </c>
      <c r="GG10" s="122">
        <f>IF(OR(GG$4="",$B10=""),0,SUMIF('DADOS BRUTOS'!$A$3:$A$500,$B10,'DADOS BRUTOS'!DG$3:DG$500)+IF($C10="",0,SUMIF('DADOS BRUTOS'!$A$3:$A$500,$C10,'DADOS BRUTOS'!DG$3:DG$500)))</f>
        <v/>
      </c>
      <c r="GH10" s="122">
        <f>IF(OR(GH$4="",$B10=""),0,SUMIF('DADOS BRUTOS'!$A$3:$A$500,$B10,'DADOS BRUTOS'!DH$3:DH$500)+IF($C10="",0,SUMIF('DADOS BRUTOS'!$A$3:$A$500,$C10,'DADOS BRUTOS'!DH$3:DH$500)))</f>
        <v/>
      </c>
      <c r="GI10" s="122">
        <f>IF(OR(GI$4="",$B10=""),0,SUMIF('DADOS BRUTOS'!$A$3:$A$500,$B10,'DADOS BRUTOS'!DI$3:DI$500)+IF($C10="",0,SUMIF('DADOS BRUTOS'!$A$3:$A$500,$C10,'DADOS BRUTOS'!DI$3:DI$500)))</f>
        <v/>
      </c>
      <c r="GJ10" s="122">
        <f>IF(OR(GJ$4="",$B10=""),0,SUMIF('DADOS BRUTOS'!$A$3:$A$500,$B10,'DADOS BRUTOS'!DJ$3:DJ$500)+IF($C10="",0,SUMIF('DADOS BRUTOS'!$A$3:$A$500,$C10,'DADOS BRUTOS'!DJ$3:DJ$500)))</f>
        <v/>
      </c>
      <c r="GK10" s="122">
        <f>IF(OR(GK$4="",$B10=""),0,SUMIF('DADOS BRUTOS'!$A$3:$A$500,$B10,'DADOS BRUTOS'!DK$3:DK$500)+IF($C10="",0,SUMIF('DADOS BRUTOS'!$A$3:$A$500,$C10,'DADOS BRUTOS'!DK$3:DK$500)))</f>
        <v/>
      </c>
      <c r="GL10" s="122">
        <f>IF(OR(GL$4="",$B10=""),0,SUMIF('DADOS BRUTOS'!$A$3:$A$500,$B10,'DADOS BRUTOS'!DL$3:DL$500)+IF($C10="",0,SUMIF('DADOS BRUTOS'!$A$3:$A$500,$C10,'DADOS BRUTOS'!DL$3:DL$500)))</f>
        <v/>
      </c>
      <c r="GM10" s="122">
        <f>IF(OR(GM$4="",$B10=""),0,SUMIF('DADOS BRUTOS'!$A$3:$A$500,$B10,'DADOS BRUTOS'!DM$3:DM$500)+IF($C10="",0,SUMIF('DADOS BRUTOS'!$A$3:$A$500,$C10,'DADOS BRUTOS'!DM$3:DM$500)))</f>
        <v/>
      </c>
      <c r="GN10" s="122">
        <f>IF(OR(GN$4="",$B10=""),0,SUMIF('DADOS BRUTOS'!$A$3:$A$500,$B10,'DADOS BRUTOS'!DN$3:DN$500)+IF($C10="",0,SUMIF('DADOS BRUTOS'!$A$3:$A$500,$C10,'DADOS BRUTOS'!DN$3:DN$500)))</f>
        <v/>
      </c>
      <c r="GO10" s="122">
        <f>IF(OR(GO$4="",$B10=""),0,SUMIF('DADOS BRUTOS'!$A$3:$A$500,$B10,'DADOS BRUTOS'!DO$3:DO$500)+IF($C10="",0,SUMIF('DADOS BRUTOS'!$A$3:$A$500,$C10,'DADOS BRUTOS'!DO$3:DO$500)))</f>
        <v/>
      </c>
      <c r="GP10" s="122">
        <f>IF(OR(GP$4="",$B10=""),0,SUMIF('DADOS BRUTOS'!$A$3:$A$500,$B10,'DADOS BRUTOS'!DP$3:DP$500)+IF($C10="",0,SUMIF('DADOS BRUTOS'!$A$3:$A$500,$C10,'DADOS BRUTOS'!DP$3:DP$500)))</f>
        <v/>
      </c>
      <c r="GQ10" s="122">
        <f>IF(OR(GQ$4="",$B10=""),0,SUMIF('DADOS BRUTOS'!$A$3:$A$500,$B10,'DADOS BRUTOS'!DQ$3:DQ$500)+IF($C10="",0,SUMIF('DADOS BRUTOS'!$A$3:$A$500,$C10,'DADOS BRUTOS'!DQ$3:DQ$500)))</f>
        <v/>
      </c>
      <c r="GR10" s="122">
        <f>IF(OR(GR$4="",$B10=""),0,SUMIF('DADOS BRUTOS'!$A$3:$A$500,$B10,'DADOS BRUTOS'!DR$3:DR$500)+IF($C10="",0,SUMIF('DADOS BRUTOS'!$A$3:$A$500,$C10,'DADOS BRUTOS'!DR$3:DR$500)))</f>
        <v/>
      </c>
      <c r="GS10" s="122">
        <f>IF(OR(GS$4="",$B10=""),0,SUMIF('DADOS BRUTOS'!$A$3:$A$500,$B10,'DADOS BRUTOS'!DS$3:DS$500)+IF($C10="",0,SUMIF('DADOS BRUTOS'!$A$3:$A$500,$C10,'DADOS BRUTOS'!DS$3:DS$500)))</f>
        <v/>
      </c>
      <c r="GT10" s="122">
        <f>IF(OR(GT$4="",$B10=""),0,SUMIF('DADOS BRUTOS'!$A$3:$A$500,$B10,'DADOS BRUTOS'!DT$3:DT$500)+IF($C10="",0,SUMIF('DADOS BRUTOS'!$A$3:$A$500,$C10,'DADOS BRUTOS'!DT$3:DT$500)))</f>
        <v/>
      </c>
      <c r="GU10" s="122">
        <f>IF(OR(GU$4="",$B10=""),0,SUMIF('DADOS BRUTOS'!$A$3:$A$500,$B10,'DADOS BRUTOS'!DU$3:DU$500)+IF($C10="",0,SUMIF('DADOS BRUTOS'!$A$3:$A$500,$C10,'DADOS BRUTOS'!DU$3:DU$500)))</f>
        <v/>
      </c>
      <c r="GV10" s="122">
        <f>IF(OR(GV$4="",$B10=""),0,SUMIF('DADOS BRUTOS'!$A$3:$A$500,$B10,'DADOS BRUTOS'!DV$3:DV$500)+IF($C10="",0,SUMIF('DADOS BRUTOS'!$A$3:$A$500,$C10,'DADOS BRUTOS'!DV$3:DV$500)))</f>
        <v/>
      </c>
      <c r="GW10" s="122">
        <f>IF(OR(GW$4="",$B10=""),0,SUMIF('DADOS BRUTOS'!$A$3:$A$500,$B10,'DADOS BRUTOS'!DW$3:DW$500)+IF($C10="",0,SUMIF('DADOS BRUTOS'!$A$3:$A$500,$C10,'DADOS BRUTOS'!DW$3:DW$500)))</f>
        <v/>
      </c>
      <c r="GX10" s="122">
        <f>IF(OR(GX$4="",$B10=""),0,SUMIF('DADOS BRUTOS'!$A$3:$A$500,$B10,'DADOS BRUTOS'!DX$3:DX$500)+IF($C10="",0,SUMIF('DADOS BRUTOS'!$A$3:$A$500,$C10,'DADOS BRUTOS'!DX$3:DX$500)))</f>
        <v/>
      </c>
      <c r="GY10" s="122">
        <f>IF(OR(GY$4="",$B10=""),0,SUMIF('DADOS BRUTOS'!$A$3:$A$500,$B10,'DADOS BRUTOS'!DY$3:DY$500)+IF($C10="",0,SUMIF('DADOS BRUTOS'!$A$3:$A$500,$C10,'DADOS BRUTOS'!DY$3:DY$500)))</f>
        <v/>
      </c>
      <c r="GZ10" s="122">
        <f>IF(OR(GZ$4="",$B10=""),0,SUMIF('DADOS BRUTOS'!$A$3:$A$500,$B10,'DADOS BRUTOS'!DZ$3:DZ$500)+IF($C10="",0,SUMIF('DADOS BRUTOS'!$A$3:$A$500,$C10,'DADOS BRUTOS'!DZ$3:DZ$500)))</f>
        <v/>
      </c>
      <c r="HA10" s="122">
        <f>IF(OR(HA$4="",$B10=""),0,SUMIF('DADOS BRUTOS'!$A$3:$A$500,$B10,'DADOS BRUTOS'!EA$3:EA$500)+IF($C10="",0,SUMIF('DADOS BRUTOS'!$A$3:$A$500,$C10,'DADOS BRUTOS'!EA$3:EA$500)))</f>
        <v/>
      </c>
      <c r="HB10" s="122">
        <f>IF(OR(HB$4="",$B10=""),0,SUMIF('DADOS BRUTOS'!$A$3:$A$500,$B10,'DADOS BRUTOS'!EB$3:EB$500)+IF($C10="",0,SUMIF('DADOS BRUTOS'!$A$3:$A$500,$C10,'DADOS BRUTOS'!EB$3:EB$500)))</f>
        <v/>
      </c>
      <c r="HC10" s="122">
        <f>IF(OR(HC$4="",$B10=""),0,SUMIF('DADOS BRUTOS'!$A$3:$A$500,$B10,'DADOS BRUTOS'!EC$3:EC$500)+IF($C10="",0,SUMIF('DADOS BRUTOS'!$A$3:$A$500,$C10,'DADOS BRUTOS'!EC$3:EC$500)))</f>
        <v/>
      </c>
      <c r="HD10" s="122">
        <f>IF(OR(HD$4="",$B10=""),0,SUMIF('DADOS BRUTOS'!$A$3:$A$500,$B10,'DADOS BRUTOS'!ED$3:ED$500)+IF($C10="",0,SUMIF('DADOS BRUTOS'!$A$3:$A$500,$C10,'DADOS BRUTOS'!ED$3:ED$500)))</f>
        <v/>
      </c>
      <c r="HE10" s="122">
        <f>IF(OR(HE$4="",$B10=""),0,SUMIF('DADOS BRUTOS'!$A$3:$A$500,$B10,'DADOS BRUTOS'!EE$3:EE$500)+IF($C10="",0,SUMIF('DADOS BRUTOS'!$A$3:$A$500,$C10,'DADOS BRUTOS'!EE$3:EE$500)))</f>
        <v/>
      </c>
      <c r="HF10" s="122">
        <f>IF(OR(HF$4="",$B10=""),0,SUMIF('DADOS BRUTOS'!$A$3:$A$500,$B10,'DADOS BRUTOS'!EF$3:EF$500)+IF($C10="",0,SUMIF('DADOS BRUTOS'!$A$3:$A$500,$C10,'DADOS BRUTOS'!EF$3:EF$500)))</f>
        <v/>
      </c>
      <c r="HG10" s="122">
        <f>IF(OR(HG$4="",$B10=""),0,SUMIF('DADOS BRUTOS'!$A$3:$A$500,$B10,'DADOS BRUTOS'!EG$3:EG$500)+IF($C10="",0,SUMIF('DADOS BRUTOS'!$A$3:$A$500,$C10,'DADOS BRUTOS'!EG$3:EG$500)))</f>
        <v/>
      </c>
      <c r="HH10" s="122">
        <f>IF(OR(HH$4="",$B10=""),0,SUMIF('DADOS BRUTOS'!$A$3:$A$500,$B10,'DADOS BRUTOS'!EH$3:EH$500)+IF($C10="",0,SUMIF('DADOS BRUTOS'!$A$3:$A$500,$C10,'DADOS BRUTOS'!EH$3:EH$500)))</f>
        <v/>
      </c>
      <c r="HI10" s="122">
        <f>IF(OR(HI$4="",$B10=""),0,SUMIF('DADOS BRUTOS'!$A$3:$A$500,$B10,'DADOS BRUTOS'!EI$3:EI$500)+IF($C10="",0,SUMIF('DADOS BRUTOS'!$A$3:$A$500,$C10,'DADOS BRUTOS'!EI$3:EI$500)))</f>
        <v/>
      </c>
      <c r="HJ10" s="122">
        <f>IF(OR(HJ$4="",$B10=""),0,SUMIF('DADOS BRUTOS'!$A$3:$A$500,$B10,'DADOS BRUTOS'!EJ$3:EJ$500)+IF($C10="",0,SUMIF('DADOS BRUTOS'!$A$3:$A$500,$C10,'DADOS BRUTOS'!EJ$3:EJ$500)))</f>
        <v/>
      </c>
      <c r="HK10" s="122">
        <f>IF(OR(HK$4="",$B10=""),0,SUMIF('DADOS BRUTOS'!$A$3:$A$500,$B10,'DADOS BRUTOS'!EK$3:EK$500)+IF($C10="",0,SUMIF('DADOS BRUTOS'!$A$3:$A$500,$C10,'DADOS BRUTOS'!EK$3:EK$500)))</f>
        <v/>
      </c>
      <c r="HL10" s="122">
        <f>IF(OR(HL$4="",$B10=""),0,SUMIF('DADOS BRUTOS'!$A$3:$A$500,$B10,'DADOS BRUTOS'!EL$3:EL$500)+IF($C10="",0,SUMIF('DADOS BRUTOS'!$A$3:$A$500,$C10,'DADOS BRUTOS'!EL$3:EL$500)))</f>
        <v/>
      </c>
      <c r="HM10" s="122">
        <f>IF(OR(HM$4="",$B10=""),0,SUMIF('DADOS BRUTOS'!$A$3:$A$500,$B10,'DADOS BRUTOS'!EM$3:EM$500)+IF($C10="",0,SUMIF('DADOS BRUTOS'!$A$3:$A$500,$C10,'DADOS BRUTOS'!EM$3:EM$500)))</f>
        <v/>
      </c>
      <c r="HN10" s="122">
        <f>IF(OR(HN$4="",$B10=""),0,SUMIF('DADOS BRUTOS'!$A$3:$A$500,$B10,'DADOS BRUTOS'!EN$3:EN$500)+IF($C10="",0,SUMIF('DADOS BRUTOS'!$A$3:$A$500,$C10,'DADOS BRUTOS'!EN$3:EN$500)))</f>
        <v/>
      </c>
      <c r="HO10" s="122">
        <f>IF(OR(HO$4="",$B10=""),0,SUMIF('DADOS BRUTOS'!$A$3:$A$500,$B10,'DADOS BRUTOS'!EO$3:EO$500)+IF($C10="",0,SUMIF('DADOS BRUTOS'!$A$3:$A$500,$C10,'DADOS BRUTOS'!EO$3:EO$500)))</f>
        <v/>
      </c>
      <c r="HP10" s="122">
        <f>IF(OR(HP$4="",$B10=""),0,SUMIF('DADOS BRUTOS'!$A$3:$A$500,$B10,'DADOS BRUTOS'!EP$3:EP$500)+IF($C10="",0,SUMIF('DADOS BRUTOS'!$A$3:$A$500,$C10,'DADOS BRUTOS'!EP$3:EP$500)))</f>
        <v/>
      </c>
      <c r="HQ10" s="122">
        <f>IF(OR(HQ$4="",$B10=""),0,SUMIF('DADOS BRUTOS'!$A$3:$A$500,$B10,'DADOS BRUTOS'!EQ$3:EQ$500)+IF($C10="",0,SUMIF('DADOS BRUTOS'!$A$3:$A$500,$C10,'DADOS BRUTOS'!EQ$3:EQ$500)))</f>
        <v/>
      </c>
      <c r="HR10" s="122">
        <f>IF(OR(HR$4="",$B10=""),0,SUMIF('DADOS BRUTOS'!$A$3:$A$500,$B10,'DADOS BRUTOS'!ER$3:ER$500)+IF($C10="",0,SUMIF('DADOS BRUTOS'!$A$3:$A$500,$C10,'DADOS BRUTOS'!ER$3:ER$500)))</f>
        <v/>
      </c>
      <c r="HS10" s="122">
        <f>IF(OR(HS$4="",$B10=""),0,SUMIF('DADOS BRUTOS'!$A$3:$A$500,$B10,'DADOS BRUTOS'!ES$3:ES$500)+IF($C10="",0,SUMIF('DADOS BRUTOS'!$A$3:$A$500,$C10,'DADOS BRUTOS'!ES$3:ES$500)))</f>
        <v/>
      </c>
      <c r="HT10" s="122">
        <f>IF(OR(HT$4="",$B10=""),0,SUMIF('DADOS BRUTOS'!$A$3:$A$500,$B10,'DADOS BRUTOS'!ET$3:ET$500)+IF($C10="",0,SUMIF('DADOS BRUTOS'!$A$3:$A$500,$C10,'DADOS BRUTOS'!ET$3:ET$500)))</f>
        <v/>
      </c>
      <c r="HU10" s="122">
        <f>IF(OR(HU$4="",$B10=""),0,SUMIF('DADOS BRUTOS'!$A$3:$A$500,$B10,'DADOS BRUTOS'!EU$3:EU$500)+IF($C10="",0,SUMIF('DADOS BRUTOS'!$A$3:$A$500,$C10,'DADOS BRUTOS'!EU$3:EU$500)))</f>
        <v/>
      </c>
      <c r="HV10" s="122">
        <f>IF(OR(HV$4="",$B10=""),0,SUMIF('DADOS BRUTOS'!$A$3:$A$500,$B10,'DADOS BRUTOS'!EV$3:EV$500)+IF($C10="",0,SUMIF('DADOS BRUTOS'!$A$3:$A$500,$C10,'DADOS BRUTOS'!EV$3:EV$500)))</f>
        <v/>
      </c>
      <c r="HW10" s="122">
        <f>IF(OR(HW$4="",$B10=""),0,SUMIF('DADOS BRUTOS'!$A$3:$A$500,$B10,'DADOS BRUTOS'!EW$3:EW$500)+IF($C10="",0,SUMIF('DADOS BRUTOS'!$A$3:$A$500,$C10,'DADOS BRUTOS'!EW$3:EW$500)))</f>
        <v/>
      </c>
      <c r="HX10" s="122">
        <f>IF(OR(HX$4="",$B10=""),0,SUMIF('DADOS BRUTOS'!$A$3:$A$500,$B10,'DADOS BRUTOS'!EX$3:EX$500)+IF($C10="",0,SUMIF('DADOS BRUTOS'!$A$3:$A$500,$C10,'DADOS BRUTOS'!EX$3:EX$500)))</f>
        <v/>
      </c>
      <c r="HY10" s="122">
        <f>IF(OR(HY$4="",$B10=""),0,SUMIF('DADOS BRUTOS'!$A$3:$A$500,$B10,'DADOS BRUTOS'!EY$3:EY$500)+IF($C10="",0,SUMIF('DADOS BRUTOS'!$A$3:$A$500,$C10,'DADOS BRUTOS'!EY$3:EY$500)))</f>
        <v/>
      </c>
      <c r="HZ10" s="122">
        <f>IF(OR(HZ$4="",$B10=""),0,SUMIF('DADOS BRUTOS'!$A$3:$A$500,$B10,'DADOS BRUTOS'!EZ$3:EZ$500)+IF($C10="",0,SUMIF('DADOS BRUTOS'!$A$3:$A$500,$C10,'DADOS BRUTOS'!EZ$3:EZ$500)))</f>
        <v/>
      </c>
      <c r="IA10" s="122">
        <f>IF(OR(IA$4="",$B10=""),0,SUMIF('DADOS BRUTOS'!$A$3:$A$500,$B10,'DADOS BRUTOS'!FA$3:FA$500)+IF($C10="",0,SUMIF('DADOS BRUTOS'!$A$3:$A$500,$C10,'DADOS BRUTOS'!FA$3:FA$500)))</f>
        <v/>
      </c>
      <c r="IB10" s="122">
        <f>IF(OR(IB$4="",$B10=""),0,SUMIF('DADOS BRUTOS'!$A$3:$A$500,$B10,'DADOS BRUTOS'!FB$3:FB$500)+IF($C10="",0,SUMIF('DADOS BRUTOS'!$A$3:$A$500,$C10,'DADOS BRUTOS'!FB$3:FB$500)))</f>
        <v/>
      </c>
      <c r="IC10" s="122">
        <f>IF(OR(IC$4="",$B10=""),0,SUMIF('DADOS BRUTOS'!$A$3:$A$500,$B10,'DADOS BRUTOS'!FC$3:FC$500)+IF($C10="",0,SUMIF('DADOS BRUTOS'!$A$3:$A$500,$C10,'DADOS BRUTOS'!FC$3:FC$500)))</f>
        <v/>
      </c>
      <c r="ID10" s="122">
        <f>IF(OR(ID$4="",$B10=""),0,SUMIF('DADOS BRUTOS'!$A$3:$A$500,$B10,'DADOS BRUTOS'!FD$3:FD$500)+IF($C10="",0,SUMIF('DADOS BRUTOS'!$A$3:$A$500,$C10,'DADOS BRUTOS'!FD$3:FD$500)))</f>
        <v/>
      </c>
      <c r="IE10" s="122">
        <f>IF(OR(IE$4="",$B10=""),0,SUMIF('DADOS BRUTOS'!$A$3:$A$500,$B10,'DADOS BRUTOS'!FE$3:FE$500)+IF($C10="",0,SUMIF('DADOS BRUTOS'!$A$3:$A$500,$C10,'DADOS BRUTOS'!FE$3:FE$500)))</f>
        <v/>
      </c>
      <c r="IF10" s="122">
        <f>IF(OR(IF$4="",$B10=""),0,SUMIF('DADOS BRUTOS'!$A$3:$A$500,$B10,'DADOS BRUTOS'!FF$3:FF$500)+IF($C10="",0,SUMIF('DADOS BRUTOS'!$A$3:$A$500,$C10,'DADOS BRUTOS'!FF$3:FF$500)))</f>
        <v/>
      </c>
      <c r="IG10" s="122">
        <f>IF(OR(IG$4="",$B10=""),0,SUMIF('DADOS BRUTOS'!$A$3:$A$500,$B10,'DADOS BRUTOS'!FG$3:FG$500)+IF($C10="",0,SUMIF('DADOS BRUTOS'!$A$3:$A$500,$C10,'DADOS BRUTOS'!FG$3:FG$500)))</f>
        <v/>
      </c>
      <c r="IH10" s="122">
        <f>IF(OR(IH$4="",$B10=""),0,SUMIF('DADOS BRUTOS'!$A$3:$A$500,$B10,'DADOS BRUTOS'!FH$3:FH$500)+IF($C10="",0,SUMIF('DADOS BRUTOS'!$A$3:$A$500,$C10,'DADOS BRUTOS'!FH$3:FH$500)))</f>
        <v/>
      </c>
      <c r="II10" s="122">
        <f>IF(OR(II$4="",$B10=""),0,SUMIF('DADOS BRUTOS'!$A$3:$A$500,$B10,'DADOS BRUTOS'!FI$3:FI$500)+IF($C10="",0,SUMIF('DADOS BRUTOS'!$A$3:$A$500,$C10,'DADOS BRUTOS'!FI$3:FI$500)))</f>
        <v/>
      </c>
      <c r="IJ10" s="122">
        <f>IF(OR(IJ$4="",$B10=""),0,SUMIF('DADOS BRUTOS'!$A$3:$A$500,$B10,'DADOS BRUTOS'!FJ$3:FJ$500)+IF($C10="",0,SUMIF('DADOS BRUTOS'!$A$3:$A$500,$C10,'DADOS BRUTOS'!FJ$3:FJ$500)))</f>
        <v/>
      </c>
      <c r="IK10" s="122">
        <f>IF(OR(IK$4="",$B10=""),0,SUMIF('DADOS BRUTOS'!$A$3:$A$500,$B10,'DADOS BRUTOS'!FK$3:FK$500)+IF($C10="",0,SUMIF('DADOS BRUTOS'!$A$3:$A$500,$C10,'DADOS BRUTOS'!FK$3:FK$500)))</f>
        <v/>
      </c>
      <c r="IL10" s="122">
        <f>IF(OR(IL$4="",$B10=""),0,SUMIF('DADOS BRUTOS'!$A$3:$A$500,$B10,'DADOS BRUTOS'!FL$3:FL$500)+IF($C10="",0,SUMIF('DADOS BRUTOS'!$A$3:$A$500,$C10,'DADOS BRUTOS'!FL$3:FL$500)))</f>
        <v/>
      </c>
      <c r="IM10" s="122">
        <f>IF(OR(IM$4="",$B10=""),0,SUMIF('DADOS BRUTOS'!$A$3:$A$500,$B10,'DADOS BRUTOS'!FM$3:FM$500)+IF($C10="",0,SUMIF('DADOS BRUTOS'!$A$3:$A$500,$C10,'DADOS BRUTOS'!FM$3:FM$500)))</f>
        <v/>
      </c>
      <c r="IN10" s="122">
        <f>IF(OR(IN$4="",$B10=""),0,SUMIF('DADOS BRUTOS'!$A$3:$A$500,$B10,'DADOS BRUTOS'!FN$3:FN$500)+IF($C10="",0,SUMIF('DADOS BRUTOS'!$A$3:$A$500,$C10,'DADOS BRUTOS'!FN$3:FN$500)))</f>
        <v/>
      </c>
      <c r="IO10" s="122">
        <f>IF(OR(IO$4="",$B10=""),0,SUMIF('DADOS BRUTOS'!$A$3:$A$500,$B10,'DADOS BRUTOS'!FO$3:FO$500)+IF($C10="",0,SUMIF('DADOS BRUTOS'!$A$3:$A$500,$C10,'DADOS BRUTOS'!FO$3:FO$500)))</f>
        <v/>
      </c>
      <c r="IP10" s="122">
        <f>IF(OR(IP$4="",$B10=""),0,SUMIF('DADOS BRUTOS'!$A$3:$A$500,$B10,'DADOS BRUTOS'!FP$3:FP$500)+IF($C10="",0,SUMIF('DADOS BRUTOS'!$A$3:$A$500,$C10,'DADOS BRUTOS'!FP$3:FP$500)))</f>
        <v/>
      </c>
      <c r="IQ10" s="122">
        <f>IF(OR(IQ$4="",$B10=""),0,SUMIF('DADOS BRUTOS'!$A$3:$A$500,$B10,'DADOS BRUTOS'!FQ$3:FQ$500)+IF($C10="",0,SUMIF('DADOS BRUTOS'!$A$3:$A$500,$C10,'DADOS BRUTOS'!FQ$3:FQ$500)))</f>
        <v/>
      </c>
      <c r="IR10" s="122">
        <f>IF(OR(IR$4="",$B10=""),0,SUMIF('DADOS BRUTOS'!$A$3:$A$500,$B10,'DADOS BRUTOS'!FR$3:FR$500)+IF($C10="",0,SUMIF('DADOS BRUTOS'!$A$3:$A$500,$C10,'DADOS BRUTOS'!FR$3:FR$500)))</f>
        <v/>
      </c>
      <c r="IS10" s="122">
        <f>IF(OR(IS$4="",$B10=""),0,SUMIF('DADOS BRUTOS'!$A$3:$A$500,$B10,'DADOS BRUTOS'!FS$3:FS$500)+IF($C10="",0,SUMIF('DADOS BRUTOS'!$A$3:$A$500,$C10,'DADOS BRUTOS'!FS$3:FS$500)))</f>
        <v/>
      </c>
      <c r="IT10" s="122">
        <f>IF(OR(IT$4="",$B10=""),0,SUMIF('DADOS BRUTOS'!$A$3:$A$500,$B10,'DADOS BRUTOS'!FT$3:FT$500)+IF($C10="",0,SUMIF('DADOS BRUTOS'!$A$3:$A$500,$C10,'DADOS BRUTOS'!FT$3:FT$500)))</f>
        <v/>
      </c>
      <c r="IU10" s="122">
        <f>IF(OR(IU$4="",$B10=""),0,SUMIF('DADOS BRUTOS'!$A$3:$A$500,$B10,'DADOS BRUTOS'!FU$3:FU$500)+IF($C10="",0,SUMIF('DADOS BRUTOS'!$A$3:$A$500,$C10,'DADOS BRUTOS'!FU$3:FU$500)))</f>
        <v/>
      </c>
      <c r="IV10" s="122">
        <f>IF(OR(IV$4="",$B10=""),0,SUMIF('DADOS BRUTOS'!$A$3:$A$500,$B10,'DADOS BRUTOS'!FV$3:FV$500)+IF($C10="",0,SUMIF('DADOS BRUTOS'!$A$3:$A$500,$C10,'DADOS BRUTOS'!FV$3:FV$500)))</f>
        <v/>
      </c>
      <c r="IW10" s="122">
        <f>IF(OR(IW$4="",$B10=""),0,SUMIF('DADOS BRUTOS'!$A$3:$A$500,$B10,'DADOS BRUTOS'!FW$3:FW$500)+IF($C10="",0,SUMIF('DADOS BRUTOS'!$A$3:$A$500,$C10,'DADOS BRUTOS'!FW$3:FW$500)))</f>
        <v/>
      </c>
      <c r="IX10" s="122">
        <f>IF(OR(IX$4="",$B10=""),0,SUMIF('DADOS BRUTOS'!$A$3:$A$500,$B10,'DADOS BRUTOS'!FX$3:FX$500)+IF($C10="",0,SUMIF('DADOS BRUTOS'!$A$3:$A$500,$C10,'DADOS BRUTOS'!FX$3:FX$500)))</f>
        <v/>
      </c>
      <c r="IY10" s="122">
        <f>IF(OR(IY$4="",$B10=""),0,SUMIF('DADOS BRUTOS'!$A$3:$A$500,$B10,'DADOS BRUTOS'!FY$3:FY$500)+IF($C10="",0,SUMIF('DADOS BRUTOS'!$A$3:$A$500,$C10,'DADOS BRUTOS'!FY$3:FY$500)))</f>
        <v/>
      </c>
      <c r="IZ10" s="122">
        <f>IF(OR(IZ$4="",$B10=""),0,SUMIF('DADOS BRUTOS'!$A$3:$A$500,$B10,'DADOS BRUTOS'!FZ$3:FZ$500)+IF($C10="",0,SUMIF('DADOS BRUTOS'!$A$3:$A$500,$C10,'DADOS BRUTOS'!FZ$3:FZ$500)))</f>
        <v/>
      </c>
      <c r="JA10" s="122">
        <f>IF(OR(JA$4="",$B10=""),0,SUMIF('DADOS BRUTOS'!$A$3:$A$500,$B10,'DADOS BRUTOS'!GA$3:GA$500)+IF($C10="",0,SUMIF('DADOS BRUTOS'!$A$3:$A$500,$C10,'DADOS BRUTOS'!GA$3:GA$500)))</f>
        <v/>
      </c>
      <c r="JB10" s="122">
        <f>IF(OR(JB$4="",$B10=""),0,SUMIF('DADOS BRUTOS'!$A$3:$A$500,$B10,'DADOS BRUTOS'!GB$3:GB$500)+IF($C10="",0,SUMIF('DADOS BRUTOS'!$A$3:$A$500,$C10,'DADOS BRUTOS'!GB$3:GB$500)))</f>
        <v/>
      </c>
      <c r="JC10" s="122">
        <f>IF(OR(JC$4="",$B10=""),0,SUMIF('DADOS BRUTOS'!$A$3:$A$500,$B10,'DADOS BRUTOS'!GC$3:GC$500)+IF($C10="",0,SUMIF('DADOS BRUTOS'!$A$3:$A$500,$C10,'DADOS BRUTOS'!GC$3:GC$500)))</f>
        <v/>
      </c>
      <c r="JD10" s="122">
        <f>IF(OR(JD$4="",$B10=""),0,SUMIF('DADOS BRUTOS'!$A$3:$A$500,$B10,'DADOS BRUTOS'!GD$3:GD$500)+IF($C10="",0,SUMIF('DADOS BRUTOS'!$A$3:$A$500,$C10,'DADOS BRUTOS'!GD$3:GD$500)))</f>
        <v/>
      </c>
      <c r="JE10" s="122">
        <f>IF(OR(JE$4="",$B10=""),0,SUMIF('DADOS BRUTOS'!$A$3:$A$500,$B10,'DADOS BRUTOS'!GE$3:GE$500)+IF($C10="",0,SUMIF('DADOS BRUTOS'!$A$3:$A$500,$C10,'DADOS BRUTOS'!GE$3:GE$500)))</f>
        <v/>
      </c>
      <c r="JF10" s="122">
        <f>IF(OR(JF$4="",$B10=""),0,SUMIF('DADOS BRUTOS'!$A$3:$A$500,$B10,'DADOS BRUTOS'!GF$3:GF$500)+IF($C10="",0,SUMIF('DADOS BRUTOS'!$A$3:$A$500,$C10,'DADOS BRUTOS'!GF$3:GF$500)))</f>
        <v/>
      </c>
      <c r="JG10" s="122">
        <f>IF(OR(JG$4="",$B10=""),0,SUMIF('DADOS BRUTOS'!$A$3:$A$500,$B10,'DADOS BRUTOS'!GG$3:GG$500)+IF($C10="",0,SUMIF('DADOS BRUTOS'!$A$3:$A$500,$C10,'DADOS BRUTOS'!GG$3:GG$500)))</f>
        <v/>
      </c>
      <c r="JH10" s="122">
        <f>IF(OR(JH$4="",$B10=""),0,SUMIF('DADOS BRUTOS'!$A$3:$A$500,$B10,'DADOS BRUTOS'!GH$3:GH$500)+IF($C10="",0,SUMIF('DADOS BRUTOS'!$A$3:$A$500,$C10,'DADOS BRUTOS'!GH$3:GH$500)))</f>
        <v/>
      </c>
      <c r="JI10" s="122">
        <f>IF(OR(JI$4="",$B10=""),0,SUMIF('DADOS BRUTOS'!$A$3:$A$500,$B10,'DADOS BRUTOS'!GI$3:GI$500)+IF($C10="",0,SUMIF('DADOS BRUTOS'!$A$3:$A$500,$C10,'DADOS BRUTOS'!GI$3:GI$500)))</f>
        <v/>
      </c>
      <c r="JJ10" s="122">
        <f>IF(OR(JJ$4="",$B10=""),0,SUMIF('DADOS BRUTOS'!$A$3:$A$500,$B10,'DADOS BRUTOS'!GJ$3:GJ$500)+IF($C10="",0,SUMIF('DADOS BRUTOS'!$A$3:$A$500,$C10,'DADOS BRUTOS'!GJ$3:GJ$500)))</f>
        <v/>
      </c>
      <c r="JK10" s="122">
        <f>IF(OR(JK$4="",$B10=""),0,SUMIF('DADOS BRUTOS'!$A$3:$A$500,$B10,'DADOS BRUTOS'!GK$3:GK$500)+IF($C10="",0,SUMIF('DADOS BRUTOS'!$A$3:$A$500,$C10,'DADOS BRUTOS'!GK$3:GK$500)))</f>
        <v/>
      </c>
      <c r="JL10" s="122">
        <f>IF(OR(JL$4="",$B10=""),0,SUMIF('DADOS BRUTOS'!$A$3:$A$500,$B10,'DADOS BRUTOS'!GL$3:GL$500)+IF($C10="",0,SUMIF('DADOS BRUTOS'!$A$3:$A$500,$C10,'DADOS BRUTOS'!GL$3:GL$500)))</f>
        <v/>
      </c>
      <c r="JM10" s="122">
        <f>IF(OR(JM$4="",$B10=""),0,SUMIF('DADOS BRUTOS'!$A$3:$A$500,$B10,'DADOS BRUTOS'!GM$3:GM$500)+IF($C10="",0,SUMIF('DADOS BRUTOS'!$A$3:$A$500,$C10,'DADOS BRUTOS'!GM$3:GM$500)))</f>
        <v/>
      </c>
      <c r="JN10" s="122">
        <f>IF(OR(JN$4="",$B10=""),0,SUMIF('DADOS BRUTOS'!$A$3:$A$500,$B10,'DADOS BRUTOS'!GN$3:GN$500)+IF($C10="",0,SUMIF('DADOS BRUTOS'!$A$3:$A$500,$C10,'DADOS BRUTOS'!GN$3:GN$500)))</f>
        <v/>
      </c>
      <c r="JO10" s="122">
        <f>IF(OR(JO$4="",$B10=""),0,SUMIF('DADOS BRUTOS'!$A$3:$A$500,$B10,'DADOS BRUTOS'!GO$3:GO$500)+IF($C10="",0,SUMIF('DADOS BRUTOS'!$A$3:$A$500,$C10,'DADOS BRUTOS'!GO$3:GO$500)))</f>
        <v/>
      </c>
      <c r="JP10" s="122">
        <f>IF(OR(JP$4="",$B10=""),0,SUMIF('DADOS BRUTOS'!$A$3:$A$500,$B10,'DADOS BRUTOS'!GP$3:GP$500)+IF($C10="",0,SUMIF('DADOS BRUTOS'!$A$3:$A$500,$C10,'DADOS BRUTOS'!GP$3:GP$500)))</f>
        <v/>
      </c>
      <c r="JQ10" s="122">
        <f>IF(OR(JQ$4="",$B10=""),0,SUMIF('DADOS BRUTOS'!$A$3:$A$500,$B10,'DADOS BRUTOS'!GQ$3:GQ$500)+IF($C10="",0,SUMIF('DADOS BRUTOS'!$A$3:$A$500,$C10,'DADOS BRUTOS'!GQ$3:GQ$500)))</f>
        <v/>
      </c>
      <c r="JR10" s="122">
        <f>IF(OR(JR$4="",$B10=""),0,SUMIF('DADOS BRUTOS'!$A$3:$A$500,$B10,'DADOS BRUTOS'!GR$3:GR$500)+IF($C10="",0,SUMIF('DADOS BRUTOS'!$A$3:$A$500,$C10,'DADOS BRUTOS'!GR$3:GR$500)))</f>
        <v/>
      </c>
      <c r="JS10" s="122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2">
        <f>IF(OR(CB$4="",$B11=""),0,SUMIF('DADOS BRUTOS'!$A$3:$A$500,$B11,'DADOS BRUTOS'!B$3:B$500)+IF($C11="",0,SUMIF('DADOS BRUTOS'!$A$3:$A$500,$C11,'DADOS BRUTOS'!B$3:B$500)))</f>
        <v/>
      </c>
      <c r="CC11" s="122">
        <f>IF(OR(CC$4="",$B11=""),0,SUMIF('DADOS BRUTOS'!$A$3:$A$500,$B11,'DADOS BRUTOS'!C$3:C$500)+IF($C11="",0,SUMIF('DADOS BRUTOS'!$A$3:$A$500,$C11,'DADOS BRUTOS'!C$3:C$500)))</f>
        <v/>
      </c>
      <c r="CD11" s="122">
        <f>IF(OR(CD$4="",$B11=""),0,SUMIF('DADOS BRUTOS'!$A$3:$A$500,$B11,'DADOS BRUTOS'!D$3:D$500)+IF($C11="",0,SUMIF('DADOS BRUTOS'!$A$3:$A$500,$C11,'DADOS BRUTOS'!D$3:D$500)))</f>
        <v/>
      </c>
      <c r="CE11" s="122">
        <f>IF(OR(CE$4="",$B11=""),0,SUMIF('DADOS BRUTOS'!$A$3:$A$500,$B11,'DADOS BRUTOS'!E$3:E$500)+IF($C11="",0,SUMIF('DADOS BRUTOS'!$A$3:$A$500,$C11,'DADOS BRUTOS'!E$3:E$500)))</f>
        <v/>
      </c>
      <c r="CF11" s="122">
        <f>IF(OR(CF$4="",$B11=""),0,SUMIF('DADOS BRUTOS'!$A$3:$A$500,$B11,'DADOS BRUTOS'!F$3:F$500)+IF($C11="",0,SUMIF('DADOS BRUTOS'!$A$3:$A$500,$C11,'DADOS BRUTOS'!F$3:F$500)))</f>
        <v/>
      </c>
      <c r="CG11" s="122">
        <f>IF(OR(CG$4="",$B11=""),0,SUMIF('DADOS BRUTOS'!$A$3:$A$500,$B11,'DADOS BRUTOS'!G$3:G$500)+IF($C11="",0,SUMIF('DADOS BRUTOS'!$A$3:$A$500,$C11,'DADOS BRUTOS'!G$3:G$500)))</f>
        <v/>
      </c>
      <c r="CH11" s="122">
        <f>IF(OR(CH$4="",$B11=""),0,SUMIF('DADOS BRUTOS'!$A$3:$A$500,$B11,'DADOS BRUTOS'!H$3:H$500)+IF($C11="",0,SUMIF('DADOS BRUTOS'!$A$3:$A$500,$C11,'DADOS BRUTOS'!H$3:H$500)))</f>
        <v/>
      </c>
      <c r="CI11" s="122">
        <f>IF(OR(CI$4="",$B11=""),0,SUMIF('DADOS BRUTOS'!$A$3:$A$500,$B11,'DADOS BRUTOS'!I$3:I$500)+IF($C11="",0,SUMIF('DADOS BRUTOS'!$A$3:$A$500,$C11,'DADOS BRUTOS'!I$3:I$500)))</f>
        <v/>
      </c>
      <c r="CJ11" s="122">
        <f>IF(OR(CJ$4="",$B11=""),0,SUMIF('DADOS BRUTOS'!$A$3:$A$500,$B11,'DADOS BRUTOS'!J$3:J$500)+IF($C11="",0,SUMIF('DADOS BRUTOS'!$A$3:$A$500,$C11,'DADOS BRUTOS'!J$3:J$500)))</f>
        <v/>
      </c>
      <c r="CK11" s="122">
        <f>IF(OR(CK$4="",$B11=""),0,SUMIF('DADOS BRUTOS'!$A$3:$A$500,$B11,'DADOS BRUTOS'!K$3:K$500)+IF($C11="",0,SUMIF('DADOS BRUTOS'!$A$3:$A$500,$C11,'DADOS BRUTOS'!K$3:K$500)))</f>
        <v/>
      </c>
      <c r="CL11" s="122">
        <f>IF(OR(CL$4="",$B11=""),0,SUMIF('DADOS BRUTOS'!$A$3:$A$500,$B11,'DADOS BRUTOS'!L$3:L$500)+IF($C11="",0,SUMIF('DADOS BRUTOS'!$A$3:$A$500,$C11,'DADOS BRUTOS'!L$3:L$500)))</f>
        <v/>
      </c>
      <c r="CM11" s="122">
        <f>IF(OR(CM$4="",$B11=""),0,SUMIF('DADOS BRUTOS'!$A$3:$A$500,$B11,'DADOS BRUTOS'!M$3:M$500)+IF($C11="",0,SUMIF('DADOS BRUTOS'!$A$3:$A$500,$C11,'DADOS BRUTOS'!M$3:M$500)))</f>
        <v/>
      </c>
      <c r="CN11" s="122">
        <f>IF(OR(CN$4="",$B11=""),0,SUMIF('DADOS BRUTOS'!$A$3:$A$500,$B11,'DADOS BRUTOS'!N$3:N$500)+IF($C11="",0,SUMIF('DADOS BRUTOS'!$A$3:$A$500,$C11,'DADOS BRUTOS'!N$3:N$500)))</f>
        <v/>
      </c>
      <c r="CO11" s="122">
        <f>IF(OR(CO$4="",$B11=""),0,SUMIF('DADOS BRUTOS'!$A$3:$A$500,$B11,'DADOS BRUTOS'!O$3:O$500)+IF($C11="",0,SUMIF('DADOS BRUTOS'!$A$3:$A$500,$C11,'DADOS BRUTOS'!O$3:O$500)))</f>
        <v/>
      </c>
      <c r="CP11" s="122">
        <f>IF(OR(CP$4="",$B11=""),0,SUMIF('DADOS BRUTOS'!$A$3:$A$500,$B11,'DADOS BRUTOS'!P$3:P$500)+IF($C11="",0,SUMIF('DADOS BRUTOS'!$A$3:$A$500,$C11,'DADOS BRUTOS'!P$3:P$500)))</f>
        <v/>
      </c>
      <c r="CQ11" s="122">
        <f>IF(OR(CQ$4="",$B11=""),0,SUMIF('DADOS BRUTOS'!$A$3:$A$500,$B11,'DADOS BRUTOS'!Q$3:Q$500)+IF($C11="",0,SUMIF('DADOS BRUTOS'!$A$3:$A$500,$C11,'DADOS BRUTOS'!Q$3:Q$500)))</f>
        <v/>
      </c>
      <c r="CR11" s="122">
        <f>IF(OR(CR$4="",$B11=""),0,SUMIF('DADOS BRUTOS'!$A$3:$A$500,$B11,'DADOS BRUTOS'!R$3:R$500)+IF($C11="",0,SUMIF('DADOS BRUTOS'!$A$3:$A$500,$C11,'DADOS BRUTOS'!R$3:R$500)))</f>
        <v/>
      </c>
      <c r="CS11" s="122">
        <f>IF(OR(CS$4="",$B11=""),0,SUMIF('DADOS BRUTOS'!$A$3:$A$500,$B11,'DADOS BRUTOS'!S$3:S$500)+IF($C11="",0,SUMIF('DADOS BRUTOS'!$A$3:$A$500,$C11,'DADOS BRUTOS'!S$3:S$500)))</f>
        <v/>
      </c>
      <c r="CT11" s="122">
        <f>IF(OR(CT$4="",$B11=""),0,SUMIF('DADOS BRUTOS'!$A$3:$A$500,$B11,'DADOS BRUTOS'!T$3:T$500)+IF($C11="",0,SUMIF('DADOS BRUTOS'!$A$3:$A$500,$C11,'DADOS BRUTOS'!T$3:T$500)))</f>
        <v/>
      </c>
      <c r="CU11" s="122">
        <f>IF(OR(CU$4="",$B11=""),0,SUMIF('DADOS BRUTOS'!$A$3:$A$500,$B11,'DADOS BRUTOS'!U$3:U$500)+IF($C11="",0,SUMIF('DADOS BRUTOS'!$A$3:$A$500,$C11,'DADOS BRUTOS'!U$3:U$500)))</f>
        <v/>
      </c>
      <c r="CV11" s="122">
        <f>IF(OR(CV$4="",$B11=""),0,SUMIF('DADOS BRUTOS'!$A$3:$A$500,$B11,'DADOS BRUTOS'!V$3:V$500)+IF($C11="",0,SUMIF('DADOS BRUTOS'!$A$3:$A$500,$C11,'DADOS BRUTOS'!V$3:V$500)))</f>
        <v/>
      </c>
      <c r="CW11" s="122">
        <f>IF(OR(CW$4="",$B11=""),0,SUMIF('DADOS BRUTOS'!$A$3:$A$500,$B11,'DADOS BRUTOS'!W$3:W$500)+IF($C11="",0,SUMIF('DADOS BRUTOS'!$A$3:$A$500,$C11,'DADOS BRUTOS'!W$3:W$500)))</f>
        <v/>
      </c>
      <c r="CX11" s="122">
        <f>IF(OR(CX$4="",$B11=""),0,SUMIF('DADOS BRUTOS'!$A$3:$A$500,$B11,'DADOS BRUTOS'!X$3:X$500)+IF($C11="",0,SUMIF('DADOS BRUTOS'!$A$3:$A$500,$C11,'DADOS BRUTOS'!X$3:X$500)))</f>
        <v/>
      </c>
      <c r="CY11" s="122">
        <f>IF(OR(CY$4="",$B11=""),0,SUMIF('DADOS BRUTOS'!$A$3:$A$500,$B11,'DADOS BRUTOS'!Y$3:Y$500)+IF($C11="",0,SUMIF('DADOS BRUTOS'!$A$3:$A$500,$C11,'DADOS BRUTOS'!Y$3:Y$500)))</f>
        <v/>
      </c>
      <c r="CZ11" s="122">
        <f>IF(OR(CZ$4="",$B11=""),0,SUMIF('DADOS BRUTOS'!$A$3:$A$500,$B11,'DADOS BRUTOS'!Z$3:Z$500)+IF($C11="",0,SUMIF('DADOS BRUTOS'!$A$3:$A$500,$C11,'DADOS BRUTOS'!Z$3:Z$500)))</f>
        <v/>
      </c>
      <c r="DA11" s="122">
        <f>IF(OR(DA$4="",$B11=""),0,SUMIF('DADOS BRUTOS'!$A$3:$A$500,$B11,'DADOS BRUTOS'!AA$3:AA$500)+IF($C11="",0,SUMIF('DADOS BRUTOS'!$A$3:$A$500,$C11,'DADOS BRUTOS'!AA$3:AA$500)))</f>
        <v/>
      </c>
      <c r="DB11" s="122">
        <f>IF(OR(DB$4="",$B11=""),0,SUMIF('DADOS BRUTOS'!$A$3:$A$500,$B11,'DADOS BRUTOS'!AB$3:AB$500)+IF($C11="",0,SUMIF('DADOS BRUTOS'!$A$3:$A$500,$C11,'DADOS BRUTOS'!AB$3:AB$500)))</f>
        <v/>
      </c>
      <c r="DC11" s="122">
        <f>IF(OR(DC$4="",$B11=""),0,SUMIF('DADOS BRUTOS'!$A$3:$A$500,$B11,'DADOS BRUTOS'!AC$3:AC$500)+IF($C11="",0,SUMIF('DADOS BRUTOS'!$A$3:$A$500,$C11,'DADOS BRUTOS'!AC$3:AC$500)))</f>
        <v/>
      </c>
      <c r="DD11" s="122">
        <f>IF(OR(DD$4="",$B11=""),0,SUMIF('DADOS BRUTOS'!$A$3:$A$500,$B11,'DADOS BRUTOS'!AD$3:AD$500)+IF($C11="",0,SUMIF('DADOS BRUTOS'!$A$3:$A$500,$C11,'DADOS BRUTOS'!AD$3:AD$500)))</f>
        <v/>
      </c>
      <c r="DE11" s="122">
        <f>IF(OR(DE$4="",$B11=""),0,SUMIF('DADOS BRUTOS'!$A$3:$A$500,$B11,'DADOS BRUTOS'!AE$3:AE$500)+IF($C11="",0,SUMIF('DADOS BRUTOS'!$A$3:$A$500,$C11,'DADOS BRUTOS'!AE$3:AE$500)))</f>
        <v/>
      </c>
      <c r="DF11" s="122">
        <f>IF(OR(DF$4="",$B11=""),0,SUMIF('DADOS BRUTOS'!$A$3:$A$500,$B11,'DADOS BRUTOS'!AF$3:AF$500)+IF($C11="",0,SUMIF('DADOS BRUTOS'!$A$3:$A$500,$C11,'DADOS BRUTOS'!AF$3:AF$500)))</f>
        <v/>
      </c>
      <c r="DG11" s="122">
        <f>IF(OR(DG$4="",$B11=""),0,SUMIF('DADOS BRUTOS'!$A$3:$A$500,$B11,'DADOS BRUTOS'!AG$3:AG$500)+IF($C11="",0,SUMIF('DADOS BRUTOS'!$A$3:$A$500,$C11,'DADOS BRUTOS'!AG$3:AG$500)))</f>
        <v/>
      </c>
      <c r="DH11" s="122">
        <f>IF(OR(DH$4="",$B11=""),0,SUMIF('DADOS BRUTOS'!$A$3:$A$500,$B11,'DADOS BRUTOS'!AH$3:AH$500)+IF($C11="",0,SUMIF('DADOS BRUTOS'!$A$3:$A$500,$C11,'DADOS BRUTOS'!AH$3:AH$500)))</f>
        <v/>
      </c>
      <c r="DI11" s="122">
        <f>IF(OR(DI$4="",$B11=""),0,SUMIF('DADOS BRUTOS'!$A$3:$A$500,$B11,'DADOS BRUTOS'!AI$3:AI$500)+IF($C11="",0,SUMIF('DADOS BRUTOS'!$A$3:$A$500,$C11,'DADOS BRUTOS'!AI$3:AI$500)))</f>
        <v/>
      </c>
      <c r="DJ11" s="122">
        <f>IF(OR(DJ$4="",$B11=""),0,SUMIF('DADOS BRUTOS'!$A$3:$A$500,$B11,'DADOS BRUTOS'!AJ$3:AJ$500)+IF($C11="",0,SUMIF('DADOS BRUTOS'!$A$3:$A$500,$C11,'DADOS BRUTOS'!AJ$3:AJ$500)))</f>
        <v/>
      </c>
      <c r="DK11" s="122">
        <f>IF(OR(DK$4="",$B11=""),0,SUMIF('DADOS BRUTOS'!$A$3:$A$500,$B11,'DADOS BRUTOS'!AK$3:AK$500)+IF($C11="",0,SUMIF('DADOS BRUTOS'!$A$3:$A$500,$C11,'DADOS BRUTOS'!AK$3:AK$500)))</f>
        <v/>
      </c>
      <c r="DL11" s="122">
        <f>IF(OR(DL$4="",$B11=""),0,SUMIF('DADOS BRUTOS'!$A$3:$A$500,$B11,'DADOS BRUTOS'!AL$3:AL$500)+IF($C11="",0,SUMIF('DADOS BRUTOS'!$A$3:$A$500,$C11,'DADOS BRUTOS'!AL$3:AL$500)))</f>
        <v/>
      </c>
      <c r="DM11" s="122">
        <f>IF(OR(DM$4="",$B11=""),0,SUMIF('DADOS BRUTOS'!$A$3:$A$500,$B11,'DADOS BRUTOS'!AM$3:AM$500)+IF($C11="",0,SUMIF('DADOS BRUTOS'!$A$3:$A$500,$C11,'DADOS BRUTOS'!AM$3:AM$500)))</f>
        <v/>
      </c>
      <c r="DN11" s="122">
        <f>IF(OR(DN$4="",$B11=""),0,SUMIF('DADOS BRUTOS'!$A$3:$A$500,$B11,'DADOS BRUTOS'!AN$3:AN$500)+IF($C11="",0,SUMIF('DADOS BRUTOS'!$A$3:$A$500,$C11,'DADOS BRUTOS'!AN$3:AN$500)))</f>
        <v/>
      </c>
      <c r="DO11" s="122">
        <f>IF(OR(DO$4="",$B11=""),0,SUMIF('DADOS BRUTOS'!$A$3:$A$500,$B11,'DADOS BRUTOS'!AO$3:AO$500)+IF($C11="",0,SUMIF('DADOS BRUTOS'!$A$3:$A$500,$C11,'DADOS BRUTOS'!AO$3:AO$500)))</f>
        <v/>
      </c>
      <c r="DP11" s="122">
        <f>IF(OR(DP$4="",$B11=""),0,SUMIF('DADOS BRUTOS'!$A$3:$A$500,$B11,'DADOS BRUTOS'!AP$3:AP$500)+IF($C11="",0,SUMIF('DADOS BRUTOS'!$A$3:$A$500,$C11,'DADOS BRUTOS'!AP$3:AP$500)))</f>
        <v/>
      </c>
      <c r="DQ11" s="122">
        <f>IF(OR(DQ$4="",$B11=""),0,SUMIF('DADOS BRUTOS'!$A$3:$A$500,$B11,'DADOS BRUTOS'!AQ$3:AQ$500)+IF($C11="",0,SUMIF('DADOS BRUTOS'!$A$3:$A$500,$C11,'DADOS BRUTOS'!AQ$3:AQ$500)))</f>
        <v/>
      </c>
      <c r="DR11" s="122">
        <f>IF(OR(DR$4="",$B11=""),0,SUMIF('DADOS BRUTOS'!$A$3:$A$500,$B11,'DADOS BRUTOS'!AR$3:AR$500)+IF($C11="",0,SUMIF('DADOS BRUTOS'!$A$3:$A$500,$C11,'DADOS BRUTOS'!AR$3:AR$500)))</f>
        <v/>
      </c>
      <c r="DS11" s="122">
        <f>IF(OR(DS$4="",$B11=""),0,SUMIF('DADOS BRUTOS'!$A$3:$A$500,$B11,'DADOS BRUTOS'!AS$3:AS$500)+IF($C11="",0,SUMIF('DADOS BRUTOS'!$A$3:$A$500,$C11,'DADOS BRUTOS'!AS$3:AS$500)))</f>
        <v/>
      </c>
      <c r="DT11" s="122">
        <f>IF(OR(DT$4="",$B11=""),0,SUMIF('DADOS BRUTOS'!$A$3:$A$500,$B11,'DADOS BRUTOS'!AT$3:AT$500)+IF($C11="",0,SUMIF('DADOS BRUTOS'!$A$3:$A$500,$C11,'DADOS BRUTOS'!AT$3:AT$500)))</f>
        <v/>
      </c>
      <c r="DU11" s="122">
        <f>IF(OR(DU$4="",$B11=""),0,SUMIF('DADOS BRUTOS'!$A$3:$A$500,$B11,'DADOS BRUTOS'!AU$3:AU$500)+IF($C11="",0,SUMIF('DADOS BRUTOS'!$A$3:$A$500,$C11,'DADOS BRUTOS'!AU$3:AU$500)))</f>
        <v/>
      </c>
      <c r="DV11" s="122">
        <f>IF(OR(DV$4="",$B11=""),0,SUMIF('DADOS BRUTOS'!$A$3:$A$500,$B11,'DADOS BRUTOS'!AV$3:AV$500)+IF($C11="",0,SUMIF('DADOS BRUTOS'!$A$3:$A$500,$C11,'DADOS BRUTOS'!AV$3:AV$500)))</f>
        <v/>
      </c>
      <c r="DW11" s="122">
        <f>IF(OR(DW$4="",$B11=""),0,SUMIF('DADOS BRUTOS'!$A$3:$A$500,$B11,'DADOS BRUTOS'!AW$3:AW$500)+IF($C11="",0,SUMIF('DADOS BRUTOS'!$A$3:$A$500,$C11,'DADOS BRUTOS'!AW$3:AW$500)))</f>
        <v/>
      </c>
      <c r="DX11" s="122">
        <f>IF(OR(DX$4="",$B11=""),0,SUMIF('DADOS BRUTOS'!$A$3:$A$500,$B11,'DADOS BRUTOS'!AX$3:AX$500)+IF($C11="",0,SUMIF('DADOS BRUTOS'!$A$3:$A$500,$C11,'DADOS BRUTOS'!AX$3:AX$500)))</f>
        <v/>
      </c>
      <c r="DY11" s="122">
        <f>IF(OR(DY$4="",$B11=""),0,SUMIF('DADOS BRUTOS'!$A$3:$A$500,$B11,'DADOS BRUTOS'!AY$3:AY$500)+IF($C11="",0,SUMIF('DADOS BRUTOS'!$A$3:$A$500,$C11,'DADOS BRUTOS'!AY$3:AY$500)))</f>
        <v/>
      </c>
      <c r="DZ11" s="122">
        <f>IF(OR(DZ$4="",$B11=""),0,SUMIF('DADOS BRUTOS'!$A$3:$A$500,$B11,'DADOS BRUTOS'!AZ$3:AZ$500)+IF($C11="",0,SUMIF('DADOS BRUTOS'!$A$3:$A$500,$C11,'DADOS BRUTOS'!AZ$3:AZ$500)))</f>
        <v/>
      </c>
      <c r="EA11" s="122">
        <f>IF(OR(EA$4="",$B11=""),0,SUMIF('DADOS BRUTOS'!$A$3:$A$500,$B11,'DADOS BRUTOS'!BA$3:BA$500)+IF($C11="",0,SUMIF('DADOS BRUTOS'!$A$3:$A$500,$C11,'DADOS BRUTOS'!BA$3:BA$500)))</f>
        <v/>
      </c>
      <c r="EB11" s="122">
        <f>IF(OR(EB$4="",$B11=""),0,SUMIF('DADOS BRUTOS'!$A$3:$A$500,$B11,'DADOS BRUTOS'!BB$3:BB$500)+IF($C11="",0,SUMIF('DADOS BRUTOS'!$A$3:$A$500,$C11,'DADOS BRUTOS'!BB$3:BB$500)))</f>
        <v/>
      </c>
      <c r="EC11" s="122">
        <f>IF(OR(EC$4="",$B11=""),0,SUMIF('DADOS BRUTOS'!$A$3:$A$500,$B11,'DADOS BRUTOS'!BC$3:BC$500)+IF($C11="",0,SUMIF('DADOS BRUTOS'!$A$3:$A$500,$C11,'DADOS BRUTOS'!BC$3:BC$500)))</f>
        <v/>
      </c>
      <c r="ED11" s="122">
        <f>IF(OR(ED$4="",$B11=""),0,SUMIF('DADOS BRUTOS'!$A$3:$A$500,$B11,'DADOS BRUTOS'!BD$3:BD$500)+IF($C11="",0,SUMIF('DADOS BRUTOS'!$A$3:$A$500,$C11,'DADOS BRUTOS'!BD$3:BD$500)))</f>
        <v/>
      </c>
      <c r="EE11" s="122">
        <f>IF(OR(EE$4="",$B11=""),0,SUMIF('DADOS BRUTOS'!$A$3:$A$500,$B11,'DADOS BRUTOS'!BE$3:BE$500)+IF($C11="",0,SUMIF('DADOS BRUTOS'!$A$3:$A$500,$C11,'DADOS BRUTOS'!BE$3:BE$500)))</f>
        <v/>
      </c>
      <c r="EF11" s="122">
        <f>IF(OR(EF$4="",$B11=""),0,SUMIF('DADOS BRUTOS'!$A$3:$A$500,$B11,'DADOS BRUTOS'!BF$3:BF$500)+IF($C11="",0,SUMIF('DADOS BRUTOS'!$A$3:$A$500,$C11,'DADOS BRUTOS'!BF$3:BF$500)))</f>
        <v/>
      </c>
      <c r="EG11" s="122">
        <f>IF(OR(EG$4="",$B11=""),0,SUMIF('DADOS BRUTOS'!$A$3:$A$500,$B11,'DADOS BRUTOS'!BG$3:BG$500)+IF($C11="",0,SUMIF('DADOS BRUTOS'!$A$3:$A$500,$C11,'DADOS BRUTOS'!BG$3:BG$500)))</f>
        <v/>
      </c>
      <c r="EH11" s="122">
        <f>IF(OR(EH$4="",$B11=""),0,SUMIF('DADOS BRUTOS'!$A$3:$A$500,$B11,'DADOS BRUTOS'!BH$3:BH$500)+IF($C11="",0,SUMIF('DADOS BRUTOS'!$A$3:$A$500,$C11,'DADOS BRUTOS'!BH$3:BH$500)))</f>
        <v/>
      </c>
      <c r="EI11" s="122">
        <f>IF(OR(EI$4="",$B11=""),0,SUMIF('DADOS BRUTOS'!$A$3:$A$500,$B11,'DADOS BRUTOS'!BI$3:BI$500)+IF($C11="",0,SUMIF('DADOS BRUTOS'!$A$3:$A$500,$C11,'DADOS BRUTOS'!BI$3:BI$500)))</f>
        <v/>
      </c>
      <c r="EJ11" s="122">
        <f>IF(OR(EJ$4="",$B11=""),0,SUMIF('DADOS BRUTOS'!$A$3:$A$500,$B11,'DADOS BRUTOS'!BJ$3:BJ$500)+IF($C11="",0,SUMIF('DADOS BRUTOS'!$A$3:$A$500,$C11,'DADOS BRUTOS'!BJ$3:BJ$500)))</f>
        <v/>
      </c>
      <c r="EK11" s="122">
        <f>IF(OR(EK$4="",$B11=""),0,SUMIF('DADOS BRUTOS'!$A$3:$A$500,$B11,'DADOS BRUTOS'!BK$3:BK$500)+IF($C11="",0,SUMIF('DADOS BRUTOS'!$A$3:$A$500,$C11,'DADOS BRUTOS'!BK$3:BK$500)))</f>
        <v/>
      </c>
      <c r="EL11" s="122">
        <f>IF(OR(EL$4="",$B11=""),0,SUMIF('DADOS BRUTOS'!$A$3:$A$500,$B11,'DADOS BRUTOS'!BL$3:BL$500)+IF($C11="",0,SUMIF('DADOS BRUTOS'!$A$3:$A$500,$C11,'DADOS BRUTOS'!BL$3:BL$500)))</f>
        <v/>
      </c>
      <c r="EM11" s="122">
        <f>IF(OR(EM$4="",$B11=""),0,SUMIF('DADOS BRUTOS'!$A$3:$A$500,$B11,'DADOS BRUTOS'!BM$3:BM$500)+IF($C11="",0,SUMIF('DADOS BRUTOS'!$A$3:$A$500,$C11,'DADOS BRUTOS'!BM$3:BM$500)))</f>
        <v/>
      </c>
      <c r="EN11" s="122">
        <f>IF(OR(EN$4="",$B11=""),0,SUMIF('DADOS BRUTOS'!$A$3:$A$500,$B11,'DADOS BRUTOS'!BN$3:BN$500)+IF($C11="",0,SUMIF('DADOS BRUTOS'!$A$3:$A$500,$C11,'DADOS BRUTOS'!BN$3:BN$500)))</f>
        <v/>
      </c>
      <c r="EO11" s="122">
        <f>IF(OR(EO$4="",$B11=""),0,SUMIF('DADOS BRUTOS'!$A$3:$A$500,$B11,'DADOS BRUTOS'!BO$3:BO$500)+IF($C11="",0,SUMIF('DADOS BRUTOS'!$A$3:$A$500,$C11,'DADOS BRUTOS'!BO$3:BO$500)))</f>
        <v/>
      </c>
      <c r="EP11" s="122">
        <f>IF(OR(EP$4="",$B11=""),0,SUMIF('DADOS BRUTOS'!$A$3:$A$500,$B11,'DADOS BRUTOS'!BP$3:BP$500)+IF($C11="",0,SUMIF('DADOS BRUTOS'!$A$3:$A$500,$C11,'DADOS BRUTOS'!BP$3:BP$500)))</f>
        <v/>
      </c>
      <c r="EQ11" s="122">
        <f>IF(OR(EQ$4="",$B11=""),0,SUMIF('DADOS BRUTOS'!$A$3:$A$500,$B11,'DADOS BRUTOS'!BQ$3:BQ$500)+IF($C11="",0,SUMIF('DADOS BRUTOS'!$A$3:$A$500,$C11,'DADOS BRUTOS'!BQ$3:BQ$500)))</f>
        <v/>
      </c>
      <c r="ER11" s="122">
        <f>IF(OR(ER$4="",$B11=""),0,SUMIF('DADOS BRUTOS'!$A$3:$A$500,$B11,'DADOS BRUTOS'!BR$3:BR$500)+IF($C11="",0,SUMIF('DADOS BRUTOS'!$A$3:$A$500,$C11,'DADOS BRUTOS'!BR$3:BR$500)))</f>
        <v/>
      </c>
      <c r="ES11" s="122">
        <f>IF(OR(ES$4="",$B11=""),0,SUMIF('DADOS BRUTOS'!$A$3:$A$500,$B11,'DADOS BRUTOS'!BS$3:BS$500)+IF($C11="",0,SUMIF('DADOS BRUTOS'!$A$3:$A$500,$C11,'DADOS BRUTOS'!BS$3:BS$500)))</f>
        <v/>
      </c>
      <c r="ET11" s="122">
        <f>IF(OR(ET$4="",$B11=""),0,SUMIF('DADOS BRUTOS'!$A$3:$A$500,$B11,'DADOS BRUTOS'!BT$3:BT$500)+IF($C11="",0,SUMIF('DADOS BRUTOS'!$A$3:$A$500,$C11,'DADOS BRUTOS'!BT$3:BT$500)))</f>
        <v/>
      </c>
      <c r="EU11" s="122">
        <f>IF(OR(EU$4="",$B11=""),0,SUMIF('DADOS BRUTOS'!$A$3:$A$500,$B11,'DADOS BRUTOS'!BU$3:BU$500)+IF($C11="",0,SUMIF('DADOS BRUTOS'!$A$3:$A$500,$C11,'DADOS BRUTOS'!BU$3:BU$500)))</f>
        <v/>
      </c>
      <c r="EV11" s="122">
        <f>IF(OR(EV$4="",$B11=""),0,SUMIF('DADOS BRUTOS'!$A$3:$A$500,$B11,'DADOS BRUTOS'!BV$3:BV$500)+IF($C11="",0,SUMIF('DADOS BRUTOS'!$A$3:$A$500,$C11,'DADOS BRUTOS'!BV$3:BV$500)))</f>
        <v/>
      </c>
      <c r="EW11" s="122">
        <f>IF(OR(EW$4="",$B11=""),0,SUMIF('DADOS BRUTOS'!$A$3:$A$500,$B11,'DADOS BRUTOS'!BW$3:BW$500)+IF($C11="",0,SUMIF('DADOS BRUTOS'!$A$3:$A$500,$C11,'DADOS BRUTOS'!BW$3:BW$500)))</f>
        <v/>
      </c>
      <c r="EX11" s="122">
        <f>IF(OR(EX$4="",$B11=""),0,SUMIF('DADOS BRUTOS'!$A$3:$A$500,$B11,'DADOS BRUTOS'!BX$3:BX$500)+IF($C11="",0,SUMIF('DADOS BRUTOS'!$A$3:$A$500,$C11,'DADOS BRUTOS'!BX$3:BX$500)))</f>
        <v/>
      </c>
      <c r="EY11" s="122">
        <f>IF(OR(EY$4="",$B11=""),0,SUMIF('DADOS BRUTOS'!$A$3:$A$500,$B11,'DADOS BRUTOS'!BY$3:BY$500)+IF($C11="",0,SUMIF('DADOS BRUTOS'!$A$3:$A$500,$C11,'DADOS BRUTOS'!BY$3:BY$500)))</f>
        <v/>
      </c>
      <c r="EZ11" s="122">
        <f>IF(OR(EZ$4="",$B11=""),0,SUMIF('DADOS BRUTOS'!$A$3:$A$500,$B11,'DADOS BRUTOS'!BZ$3:BZ$500)+IF($C11="",0,SUMIF('DADOS BRUTOS'!$A$3:$A$500,$C11,'DADOS BRUTOS'!BZ$3:BZ$500)))</f>
        <v/>
      </c>
      <c r="FA11" s="122">
        <f>IF(OR(FA$4="",$B11=""),0,SUMIF('DADOS BRUTOS'!$A$3:$A$500,$B11,'DADOS BRUTOS'!CA$3:CA$500)+IF($C11="",0,SUMIF('DADOS BRUTOS'!$A$3:$A$500,$C11,'DADOS BRUTOS'!CA$3:CA$500)))</f>
        <v/>
      </c>
      <c r="FB11" s="122">
        <f>IF(OR(FB$4="",$B11=""),0,SUMIF('DADOS BRUTOS'!$A$3:$A$500,$B11,'DADOS BRUTOS'!CB$3:CB$500)+IF($C11="",0,SUMIF('DADOS BRUTOS'!$A$3:$A$500,$C11,'DADOS BRUTOS'!CB$3:CB$500)))</f>
        <v/>
      </c>
      <c r="FC11" s="122">
        <f>IF(OR(FC$4="",$B11=""),0,SUMIF('DADOS BRUTOS'!$A$3:$A$500,$B11,'DADOS BRUTOS'!CC$3:CC$500)+IF($C11="",0,SUMIF('DADOS BRUTOS'!$A$3:$A$500,$C11,'DADOS BRUTOS'!CC$3:CC$500)))</f>
        <v/>
      </c>
      <c r="FD11" s="122">
        <f>IF(OR(FD$4="",$B11=""),0,SUMIF('DADOS BRUTOS'!$A$3:$A$500,$B11,'DADOS BRUTOS'!CD$3:CD$500)+IF($C11="",0,SUMIF('DADOS BRUTOS'!$A$3:$A$500,$C11,'DADOS BRUTOS'!CD$3:CD$500)))</f>
        <v/>
      </c>
      <c r="FE11" s="122">
        <f>IF(OR(FE$4="",$B11=""),0,SUMIF('DADOS BRUTOS'!$A$3:$A$500,$B11,'DADOS BRUTOS'!CE$3:CE$500)+IF($C11="",0,SUMIF('DADOS BRUTOS'!$A$3:$A$500,$C11,'DADOS BRUTOS'!CE$3:CE$500)))</f>
        <v/>
      </c>
      <c r="FF11" s="122">
        <f>IF(OR(FF$4="",$B11=""),0,SUMIF('DADOS BRUTOS'!$A$3:$A$500,$B11,'DADOS BRUTOS'!CF$3:CF$500)+IF($C11="",0,SUMIF('DADOS BRUTOS'!$A$3:$A$500,$C11,'DADOS BRUTOS'!CF$3:CF$500)))</f>
        <v/>
      </c>
      <c r="FG11" s="122">
        <f>IF(OR(FG$4="",$B11=""),0,SUMIF('DADOS BRUTOS'!$A$3:$A$500,$B11,'DADOS BRUTOS'!CG$3:CG$500)+IF($C11="",0,SUMIF('DADOS BRUTOS'!$A$3:$A$500,$C11,'DADOS BRUTOS'!CG$3:CG$500)))</f>
        <v/>
      </c>
      <c r="FH11" s="122">
        <f>IF(OR(FH$4="",$B11=""),0,SUMIF('DADOS BRUTOS'!$A$3:$A$500,$B11,'DADOS BRUTOS'!CH$3:CH$500)+IF($C11="",0,SUMIF('DADOS BRUTOS'!$A$3:$A$500,$C11,'DADOS BRUTOS'!CH$3:CH$500)))</f>
        <v/>
      </c>
      <c r="FI11" s="122">
        <f>IF(OR(FI$4="",$B11=""),0,SUMIF('DADOS BRUTOS'!$A$3:$A$500,$B11,'DADOS BRUTOS'!CI$3:CI$500)+IF($C11="",0,SUMIF('DADOS BRUTOS'!$A$3:$A$500,$C11,'DADOS BRUTOS'!CI$3:CI$500)))</f>
        <v/>
      </c>
      <c r="FJ11" s="122">
        <f>IF(OR(FJ$4="",$B11=""),0,SUMIF('DADOS BRUTOS'!$A$3:$A$500,$B11,'DADOS BRUTOS'!CJ$3:CJ$500)+IF($C11="",0,SUMIF('DADOS BRUTOS'!$A$3:$A$500,$C11,'DADOS BRUTOS'!CJ$3:CJ$500)))</f>
        <v/>
      </c>
      <c r="FK11" s="122">
        <f>IF(OR(FK$4="",$B11=""),0,SUMIF('DADOS BRUTOS'!$A$3:$A$500,$B11,'DADOS BRUTOS'!CK$3:CK$500)+IF($C11="",0,SUMIF('DADOS BRUTOS'!$A$3:$A$500,$C11,'DADOS BRUTOS'!CK$3:CK$500)))</f>
        <v/>
      </c>
      <c r="FL11" s="122">
        <f>IF(OR(FL$4="",$B11=""),0,SUMIF('DADOS BRUTOS'!$A$3:$A$500,$B11,'DADOS BRUTOS'!CL$3:CL$500)+IF($C11="",0,SUMIF('DADOS BRUTOS'!$A$3:$A$500,$C11,'DADOS BRUTOS'!CL$3:CL$500)))</f>
        <v/>
      </c>
      <c r="FM11" s="122">
        <f>IF(OR(FM$4="",$B11=""),0,SUMIF('DADOS BRUTOS'!$A$3:$A$500,$B11,'DADOS BRUTOS'!CM$3:CM$500)+IF($C11="",0,SUMIF('DADOS BRUTOS'!$A$3:$A$500,$C11,'DADOS BRUTOS'!CM$3:CM$500)))</f>
        <v/>
      </c>
      <c r="FN11" s="122">
        <f>IF(OR(FN$4="",$B11=""),0,SUMIF('DADOS BRUTOS'!$A$3:$A$500,$B11,'DADOS BRUTOS'!CN$3:CN$500)+IF($C11="",0,SUMIF('DADOS BRUTOS'!$A$3:$A$500,$C11,'DADOS BRUTOS'!CN$3:CN$500)))</f>
        <v/>
      </c>
      <c r="FO11" s="122">
        <f>IF(OR(FO$4="",$B11=""),0,SUMIF('DADOS BRUTOS'!$A$3:$A$500,$B11,'DADOS BRUTOS'!CO$3:CO$500)+IF($C11="",0,SUMIF('DADOS BRUTOS'!$A$3:$A$500,$C11,'DADOS BRUTOS'!CO$3:CO$500)))</f>
        <v/>
      </c>
      <c r="FP11" s="122">
        <f>IF(OR(FP$4="",$B11=""),0,SUMIF('DADOS BRUTOS'!$A$3:$A$500,$B11,'DADOS BRUTOS'!CP$3:CP$500)+IF($C11="",0,SUMIF('DADOS BRUTOS'!$A$3:$A$500,$C11,'DADOS BRUTOS'!CP$3:CP$500)))</f>
        <v/>
      </c>
      <c r="FQ11" s="122">
        <f>IF(OR(FQ$4="",$B11=""),0,SUMIF('DADOS BRUTOS'!$A$3:$A$500,$B11,'DADOS BRUTOS'!CQ$3:CQ$500)+IF($C11="",0,SUMIF('DADOS BRUTOS'!$A$3:$A$500,$C11,'DADOS BRUTOS'!CQ$3:CQ$500)))</f>
        <v/>
      </c>
      <c r="FR11" s="122">
        <f>IF(OR(FR$4="",$B11=""),0,SUMIF('DADOS BRUTOS'!$A$3:$A$500,$B11,'DADOS BRUTOS'!CR$3:CR$500)+IF($C11="",0,SUMIF('DADOS BRUTOS'!$A$3:$A$500,$C11,'DADOS BRUTOS'!CR$3:CR$500)))</f>
        <v/>
      </c>
      <c r="FS11" s="122">
        <f>IF(OR(FS$4="",$B11=""),0,SUMIF('DADOS BRUTOS'!$A$3:$A$500,$B11,'DADOS BRUTOS'!CS$3:CS$500)+IF($C11="",0,SUMIF('DADOS BRUTOS'!$A$3:$A$500,$C11,'DADOS BRUTOS'!CS$3:CS$500)))</f>
        <v/>
      </c>
      <c r="FT11" s="122">
        <f>IF(OR(FT$4="",$B11=""),0,SUMIF('DADOS BRUTOS'!$A$3:$A$500,$B11,'DADOS BRUTOS'!CT$3:CT$500)+IF($C11="",0,SUMIF('DADOS BRUTOS'!$A$3:$A$500,$C11,'DADOS BRUTOS'!CT$3:CT$500)))</f>
        <v/>
      </c>
      <c r="FU11" s="122">
        <f>IF(OR(FU$4="",$B11=""),0,SUMIF('DADOS BRUTOS'!$A$3:$A$500,$B11,'DADOS BRUTOS'!CU$3:CU$500)+IF($C11="",0,SUMIF('DADOS BRUTOS'!$A$3:$A$500,$C11,'DADOS BRUTOS'!CU$3:CU$500)))</f>
        <v/>
      </c>
      <c r="FV11" s="122">
        <f>IF(OR(FV$4="",$B11=""),0,SUMIF('DADOS BRUTOS'!$A$3:$A$500,$B11,'DADOS BRUTOS'!CV$3:CV$500)+IF($C11="",0,SUMIF('DADOS BRUTOS'!$A$3:$A$500,$C11,'DADOS BRUTOS'!CV$3:CV$500)))</f>
        <v/>
      </c>
      <c r="FW11" s="122">
        <f>IF(OR(FW$4="",$B11=""),0,SUMIF('DADOS BRUTOS'!$A$3:$A$500,$B11,'DADOS BRUTOS'!CW$3:CW$500)+IF($C11="",0,SUMIF('DADOS BRUTOS'!$A$3:$A$500,$C11,'DADOS BRUTOS'!CW$3:CW$500)))</f>
        <v/>
      </c>
      <c r="FX11" s="122">
        <f>IF(OR(FX$4="",$B11=""),0,SUMIF('DADOS BRUTOS'!$A$3:$A$500,$B11,'DADOS BRUTOS'!CX$3:CX$500)+IF($C11="",0,SUMIF('DADOS BRUTOS'!$A$3:$A$500,$C11,'DADOS BRUTOS'!CX$3:CX$500)))</f>
        <v/>
      </c>
      <c r="FY11" s="122">
        <f>IF(OR(FY$4="",$B11=""),0,SUMIF('DADOS BRUTOS'!$A$3:$A$500,$B11,'DADOS BRUTOS'!CY$3:CY$500)+IF($C11="",0,SUMIF('DADOS BRUTOS'!$A$3:$A$500,$C11,'DADOS BRUTOS'!CY$3:CY$500)))</f>
        <v/>
      </c>
      <c r="FZ11" s="122">
        <f>IF(OR(FZ$4="",$B11=""),0,SUMIF('DADOS BRUTOS'!$A$3:$A$500,$B11,'DADOS BRUTOS'!CZ$3:CZ$500)+IF($C11="",0,SUMIF('DADOS BRUTOS'!$A$3:$A$500,$C11,'DADOS BRUTOS'!CZ$3:CZ$500)))</f>
        <v/>
      </c>
      <c r="GA11" s="122">
        <f>IF(OR(GA$4="",$B11=""),0,SUMIF('DADOS BRUTOS'!$A$3:$A$500,$B11,'DADOS BRUTOS'!DA$3:DA$500)+IF($C11="",0,SUMIF('DADOS BRUTOS'!$A$3:$A$500,$C11,'DADOS BRUTOS'!DA$3:DA$500)))</f>
        <v/>
      </c>
      <c r="GB11" s="122">
        <f>IF(OR(GB$4="",$B11=""),0,SUMIF('DADOS BRUTOS'!$A$3:$A$500,$B11,'DADOS BRUTOS'!DB$3:DB$500)+IF($C11="",0,SUMIF('DADOS BRUTOS'!$A$3:$A$500,$C11,'DADOS BRUTOS'!DB$3:DB$500)))</f>
        <v/>
      </c>
      <c r="GC11" s="122">
        <f>IF(OR(GC$4="",$B11=""),0,SUMIF('DADOS BRUTOS'!$A$3:$A$500,$B11,'DADOS BRUTOS'!DC$3:DC$500)+IF($C11="",0,SUMIF('DADOS BRUTOS'!$A$3:$A$500,$C11,'DADOS BRUTOS'!DC$3:DC$500)))</f>
        <v/>
      </c>
      <c r="GD11" s="122">
        <f>IF(OR(GD$4="",$B11=""),0,SUMIF('DADOS BRUTOS'!$A$3:$A$500,$B11,'DADOS BRUTOS'!DD$3:DD$500)+IF($C11="",0,SUMIF('DADOS BRUTOS'!$A$3:$A$500,$C11,'DADOS BRUTOS'!DD$3:DD$500)))</f>
        <v/>
      </c>
      <c r="GE11" s="122">
        <f>IF(OR(GE$4="",$B11=""),0,SUMIF('DADOS BRUTOS'!$A$3:$A$500,$B11,'DADOS BRUTOS'!DE$3:DE$500)+IF($C11="",0,SUMIF('DADOS BRUTOS'!$A$3:$A$500,$C11,'DADOS BRUTOS'!DE$3:DE$500)))</f>
        <v/>
      </c>
      <c r="GF11" s="122">
        <f>IF(OR(GF$4="",$B11=""),0,SUMIF('DADOS BRUTOS'!$A$3:$A$500,$B11,'DADOS BRUTOS'!DF$3:DF$500)+IF($C11="",0,SUMIF('DADOS BRUTOS'!$A$3:$A$500,$C11,'DADOS BRUTOS'!DF$3:DF$500)))</f>
        <v/>
      </c>
      <c r="GG11" s="122">
        <f>IF(OR(GG$4="",$B11=""),0,SUMIF('DADOS BRUTOS'!$A$3:$A$500,$B11,'DADOS BRUTOS'!DG$3:DG$500)+IF($C11="",0,SUMIF('DADOS BRUTOS'!$A$3:$A$500,$C11,'DADOS BRUTOS'!DG$3:DG$500)))</f>
        <v/>
      </c>
      <c r="GH11" s="122">
        <f>IF(OR(GH$4="",$B11=""),0,SUMIF('DADOS BRUTOS'!$A$3:$A$500,$B11,'DADOS BRUTOS'!DH$3:DH$500)+IF($C11="",0,SUMIF('DADOS BRUTOS'!$A$3:$A$500,$C11,'DADOS BRUTOS'!DH$3:DH$500)))</f>
        <v/>
      </c>
      <c r="GI11" s="122">
        <f>IF(OR(GI$4="",$B11=""),0,SUMIF('DADOS BRUTOS'!$A$3:$A$500,$B11,'DADOS BRUTOS'!DI$3:DI$500)+IF($C11="",0,SUMIF('DADOS BRUTOS'!$A$3:$A$500,$C11,'DADOS BRUTOS'!DI$3:DI$500)))</f>
        <v/>
      </c>
      <c r="GJ11" s="122">
        <f>IF(OR(GJ$4="",$B11=""),0,SUMIF('DADOS BRUTOS'!$A$3:$A$500,$B11,'DADOS BRUTOS'!DJ$3:DJ$500)+IF($C11="",0,SUMIF('DADOS BRUTOS'!$A$3:$A$500,$C11,'DADOS BRUTOS'!DJ$3:DJ$500)))</f>
        <v/>
      </c>
      <c r="GK11" s="122">
        <f>IF(OR(GK$4="",$B11=""),0,SUMIF('DADOS BRUTOS'!$A$3:$A$500,$B11,'DADOS BRUTOS'!DK$3:DK$500)+IF($C11="",0,SUMIF('DADOS BRUTOS'!$A$3:$A$500,$C11,'DADOS BRUTOS'!DK$3:DK$500)))</f>
        <v/>
      </c>
      <c r="GL11" s="122">
        <f>IF(OR(GL$4="",$B11=""),0,SUMIF('DADOS BRUTOS'!$A$3:$A$500,$B11,'DADOS BRUTOS'!DL$3:DL$500)+IF($C11="",0,SUMIF('DADOS BRUTOS'!$A$3:$A$500,$C11,'DADOS BRUTOS'!DL$3:DL$500)))</f>
        <v/>
      </c>
      <c r="GM11" s="122">
        <f>IF(OR(GM$4="",$B11=""),0,SUMIF('DADOS BRUTOS'!$A$3:$A$500,$B11,'DADOS BRUTOS'!DM$3:DM$500)+IF($C11="",0,SUMIF('DADOS BRUTOS'!$A$3:$A$500,$C11,'DADOS BRUTOS'!DM$3:DM$500)))</f>
        <v/>
      </c>
      <c r="GN11" s="122">
        <f>IF(OR(GN$4="",$B11=""),0,SUMIF('DADOS BRUTOS'!$A$3:$A$500,$B11,'DADOS BRUTOS'!DN$3:DN$500)+IF($C11="",0,SUMIF('DADOS BRUTOS'!$A$3:$A$500,$C11,'DADOS BRUTOS'!DN$3:DN$500)))</f>
        <v/>
      </c>
      <c r="GO11" s="122">
        <f>IF(OR(GO$4="",$B11=""),0,SUMIF('DADOS BRUTOS'!$A$3:$A$500,$B11,'DADOS BRUTOS'!DO$3:DO$500)+IF($C11="",0,SUMIF('DADOS BRUTOS'!$A$3:$A$500,$C11,'DADOS BRUTOS'!DO$3:DO$500)))</f>
        <v/>
      </c>
      <c r="GP11" s="122">
        <f>IF(OR(GP$4="",$B11=""),0,SUMIF('DADOS BRUTOS'!$A$3:$A$500,$B11,'DADOS BRUTOS'!DP$3:DP$500)+IF($C11="",0,SUMIF('DADOS BRUTOS'!$A$3:$A$500,$C11,'DADOS BRUTOS'!DP$3:DP$500)))</f>
        <v/>
      </c>
      <c r="GQ11" s="122">
        <f>IF(OR(GQ$4="",$B11=""),0,SUMIF('DADOS BRUTOS'!$A$3:$A$500,$B11,'DADOS BRUTOS'!DQ$3:DQ$500)+IF($C11="",0,SUMIF('DADOS BRUTOS'!$A$3:$A$500,$C11,'DADOS BRUTOS'!DQ$3:DQ$500)))</f>
        <v/>
      </c>
      <c r="GR11" s="122">
        <f>IF(OR(GR$4="",$B11=""),0,SUMIF('DADOS BRUTOS'!$A$3:$A$500,$B11,'DADOS BRUTOS'!DR$3:DR$500)+IF($C11="",0,SUMIF('DADOS BRUTOS'!$A$3:$A$500,$C11,'DADOS BRUTOS'!DR$3:DR$500)))</f>
        <v/>
      </c>
      <c r="GS11" s="122">
        <f>IF(OR(GS$4="",$B11=""),0,SUMIF('DADOS BRUTOS'!$A$3:$A$500,$B11,'DADOS BRUTOS'!DS$3:DS$500)+IF($C11="",0,SUMIF('DADOS BRUTOS'!$A$3:$A$500,$C11,'DADOS BRUTOS'!DS$3:DS$500)))</f>
        <v/>
      </c>
      <c r="GT11" s="122">
        <f>IF(OR(GT$4="",$B11=""),0,SUMIF('DADOS BRUTOS'!$A$3:$A$500,$B11,'DADOS BRUTOS'!DT$3:DT$500)+IF($C11="",0,SUMIF('DADOS BRUTOS'!$A$3:$A$500,$C11,'DADOS BRUTOS'!DT$3:DT$500)))</f>
        <v/>
      </c>
      <c r="GU11" s="122">
        <f>IF(OR(GU$4="",$B11=""),0,SUMIF('DADOS BRUTOS'!$A$3:$A$500,$B11,'DADOS BRUTOS'!DU$3:DU$500)+IF($C11="",0,SUMIF('DADOS BRUTOS'!$A$3:$A$500,$C11,'DADOS BRUTOS'!DU$3:DU$500)))</f>
        <v/>
      </c>
      <c r="GV11" s="122">
        <f>IF(OR(GV$4="",$B11=""),0,SUMIF('DADOS BRUTOS'!$A$3:$A$500,$B11,'DADOS BRUTOS'!DV$3:DV$500)+IF($C11="",0,SUMIF('DADOS BRUTOS'!$A$3:$A$500,$C11,'DADOS BRUTOS'!DV$3:DV$500)))</f>
        <v/>
      </c>
      <c r="GW11" s="122">
        <f>IF(OR(GW$4="",$B11=""),0,SUMIF('DADOS BRUTOS'!$A$3:$A$500,$B11,'DADOS BRUTOS'!DW$3:DW$500)+IF($C11="",0,SUMIF('DADOS BRUTOS'!$A$3:$A$500,$C11,'DADOS BRUTOS'!DW$3:DW$500)))</f>
        <v/>
      </c>
      <c r="GX11" s="122">
        <f>IF(OR(GX$4="",$B11=""),0,SUMIF('DADOS BRUTOS'!$A$3:$A$500,$B11,'DADOS BRUTOS'!DX$3:DX$500)+IF($C11="",0,SUMIF('DADOS BRUTOS'!$A$3:$A$500,$C11,'DADOS BRUTOS'!DX$3:DX$500)))</f>
        <v/>
      </c>
      <c r="GY11" s="122">
        <f>IF(OR(GY$4="",$B11=""),0,SUMIF('DADOS BRUTOS'!$A$3:$A$500,$B11,'DADOS BRUTOS'!DY$3:DY$500)+IF($C11="",0,SUMIF('DADOS BRUTOS'!$A$3:$A$500,$C11,'DADOS BRUTOS'!DY$3:DY$500)))</f>
        <v/>
      </c>
      <c r="GZ11" s="122">
        <f>IF(OR(GZ$4="",$B11=""),0,SUMIF('DADOS BRUTOS'!$A$3:$A$500,$B11,'DADOS BRUTOS'!DZ$3:DZ$500)+IF($C11="",0,SUMIF('DADOS BRUTOS'!$A$3:$A$500,$C11,'DADOS BRUTOS'!DZ$3:DZ$500)))</f>
        <v/>
      </c>
      <c r="HA11" s="122">
        <f>IF(OR(HA$4="",$B11=""),0,SUMIF('DADOS BRUTOS'!$A$3:$A$500,$B11,'DADOS BRUTOS'!EA$3:EA$500)+IF($C11="",0,SUMIF('DADOS BRUTOS'!$A$3:$A$500,$C11,'DADOS BRUTOS'!EA$3:EA$500)))</f>
        <v/>
      </c>
      <c r="HB11" s="122">
        <f>IF(OR(HB$4="",$B11=""),0,SUMIF('DADOS BRUTOS'!$A$3:$A$500,$B11,'DADOS BRUTOS'!EB$3:EB$500)+IF($C11="",0,SUMIF('DADOS BRUTOS'!$A$3:$A$500,$C11,'DADOS BRUTOS'!EB$3:EB$500)))</f>
        <v/>
      </c>
      <c r="HC11" s="122">
        <f>IF(OR(HC$4="",$B11=""),0,SUMIF('DADOS BRUTOS'!$A$3:$A$500,$B11,'DADOS BRUTOS'!EC$3:EC$500)+IF($C11="",0,SUMIF('DADOS BRUTOS'!$A$3:$A$500,$C11,'DADOS BRUTOS'!EC$3:EC$500)))</f>
        <v/>
      </c>
      <c r="HD11" s="122">
        <f>IF(OR(HD$4="",$B11=""),0,SUMIF('DADOS BRUTOS'!$A$3:$A$500,$B11,'DADOS BRUTOS'!ED$3:ED$500)+IF($C11="",0,SUMIF('DADOS BRUTOS'!$A$3:$A$500,$C11,'DADOS BRUTOS'!ED$3:ED$500)))</f>
        <v/>
      </c>
      <c r="HE11" s="122">
        <f>IF(OR(HE$4="",$B11=""),0,SUMIF('DADOS BRUTOS'!$A$3:$A$500,$B11,'DADOS BRUTOS'!EE$3:EE$500)+IF($C11="",0,SUMIF('DADOS BRUTOS'!$A$3:$A$500,$C11,'DADOS BRUTOS'!EE$3:EE$500)))</f>
        <v/>
      </c>
      <c r="HF11" s="122">
        <f>IF(OR(HF$4="",$B11=""),0,SUMIF('DADOS BRUTOS'!$A$3:$A$500,$B11,'DADOS BRUTOS'!EF$3:EF$500)+IF($C11="",0,SUMIF('DADOS BRUTOS'!$A$3:$A$500,$C11,'DADOS BRUTOS'!EF$3:EF$500)))</f>
        <v/>
      </c>
      <c r="HG11" s="122">
        <f>IF(OR(HG$4="",$B11=""),0,SUMIF('DADOS BRUTOS'!$A$3:$A$500,$B11,'DADOS BRUTOS'!EG$3:EG$500)+IF($C11="",0,SUMIF('DADOS BRUTOS'!$A$3:$A$500,$C11,'DADOS BRUTOS'!EG$3:EG$500)))</f>
        <v/>
      </c>
      <c r="HH11" s="122">
        <f>IF(OR(HH$4="",$B11=""),0,SUMIF('DADOS BRUTOS'!$A$3:$A$500,$B11,'DADOS BRUTOS'!EH$3:EH$500)+IF($C11="",0,SUMIF('DADOS BRUTOS'!$A$3:$A$500,$C11,'DADOS BRUTOS'!EH$3:EH$500)))</f>
        <v/>
      </c>
      <c r="HI11" s="122">
        <f>IF(OR(HI$4="",$B11=""),0,SUMIF('DADOS BRUTOS'!$A$3:$A$500,$B11,'DADOS BRUTOS'!EI$3:EI$500)+IF($C11="",0,SUMIF('DADOS BRUTOS'!$A$3:$A$500,$C11,'DADOS BRUTOS'!EI$3:EI$500)))</f>
        <v/>
      </c>
      <c r="HJ11" s="122">
        <f>IF(OR(HJ$4="",$B11=""),0,SUMIF('DADOS BRUTOS'!$A$3:$A$500,$B11,'DADOS BRUTOS'!EJ$3:EJ$500)+IF($C11="",0,SUMIF('DADOS BRUTOS'!$A$3:$A$500,$C11,'DADOS BRUTOS'!EJ$3:EJ$500)))</f>
        <v/>
      </c>
      <c r="HK11" s="122">
        <f>IF(OR(HK$4="",$B11=""),0,SUMIF('DADOS BRUTOS'!$A$3:$A$500,$B11,'DADOS BRUTOS'!EK$3:EK$500)+IF($C11="",0,SUMIF('DADOS BRUTOS'!$A$3:$A$500,$C11,'DADOS BRUTOS'!EK$3:EK$500)))</f>
        <v/>
      </c>
      <c r="HL11" s="122">
        <f>IF(OR(HL$4="",$B11=""),0,SUMIF('DADOS BRUTOS'!$A$3:$A$500,$B11,'DADOS BRUTOS'!EL$3:EL$500)+IF($C11="",0,SUMIF('DADOS BRUTOS'!$A$3:$A$500,$C11,'DADOS BRUTOS'!EL$3:EL$500)))</f>
        <v/>
      </c>
      <c r="HM11" s="122">
        <f>IF(OR(HM$4="",$B11=""),0,SUMIF('DADOS BRUTOS'!$A$3:$A$500,$B11,'DADOS BRUTOS'!EM$3:EM$500)+IF($C11="",0,SUMIF('DADOS BRUTOS'!$A$3:$A$500,$C11,'DADOS BRUTOS'!EM$3:EM$500)))</f>
        <v/>
      </c>
      <c r="HN11" s="122">
        <f>IF(OR(HN$4="",$B11=""),0,SUMIF('DADOS BRUTOS'!$A$3:$A$500,$B11,'DADOS BRUTOS'!EN$3:EN$500)+IF($C11="",0,SUMIF('DADOS BRUTOS'!$A$3:$A$500,$C11,'DADOS BRUTOS'!EN$3:EN$500)))</f>
        <v/>
      </c>
      <c r="HO11" s="122">
        <f>IF(OR(HO$4="",$B11=""),0,SUMIF('DADOS BRUTOS'!$A$3:$A$500,$B11,'DADOS BRUTOS'!EO$3:EO$500)+IF($C11="",0,SUMIF('DADOS BRUTOS'!$A$3:$A$500,$C11,'DADOS BRUTOS'!EO$3:EO$500)))</f>
        <v/>
      </c>
      <c r="HP11" s="122">
        <f>IF(OR(HP$4="",$B11=""),0,SUMIF('DADOS BRUTOS'!$A$3:$A$500,$B11,'DADOS BRUTOS'!EP$3:EP$500)+IF($C11="",0,SUMIF('DADOS BRUTOS'!$A$3:$A$500,$C11,'DADOS BRUTOS'!EP$3:EP$500)))</f>
        <v/>
      </c>
      <c r="HQ11" s="122">
        <f>IF(OR(HQ$4="",$B11=""),0,SUMIF('DADOS BRUTOS'!$A$3:$A$500,$B11,'DADOS BRUTOS'!EQ$3:EQ$500)+IF($C11="",0,SUMIF('DADOS BRUTOS'!$A$3:$A$500,$C11,'DADOS BRUTOS'!EQ$3:EQ$500)))</f>
        <v/>
      </c>
      <c r="HR11" s="122">
        <f>IF(OR(HR$4="",$B11=""),0,SUMIF('DADOS BRUTOS'!$A$3:$A$500,$B11,'DADOS BRUTOS'!ER$3:ER$500)+IF($C11="",0,SUMIF('DADOS BRUTOS'!$A$3:$A$500,$C11,'DADOS BRUTOS'!ER$3:ER$500)))</f>
        <v/>
      </c>
      <c r="HS11" s="122">
        <f>IF(OR(HS$4="",$B11=""),0,SUMIF('DADOS BRUTOS'!$A$3:$A$500,$B11,'DADOS BRUTOS'!ES$3:ES$500)+IF($C11="",0,SUMIF('DADOS BRUTOS'!$A$3:$A$500,$C11,'DADOS BRUTOS'!ES$3:ES$500)))</f>
        <v/>
      </c>
      <c r="HT11" s="122">
        <f>IF(OR(HT$4="",$B11=""),0,SUMIF('DADOS BRUTOS'!$A$3:$A$500,$B11,'DADOS BRUTOS'!ET$3:ET$500)+IF($C11="",0,SUMIF('DADOS BRUTOS'!$A$3:$A$500,$C11,'DADOS BRUTOS'!ET$3:ET$500)))</f>
        <v/>
      </c>
      <c r="HU11" s="122">
        <f>IF(OR(HU$4="",$B11=""),0,SUMIF('DADOS BRUTOS'!$A$3:$A$500,$B11,'DADOS BRUTOS'!EU$3:EU$500)+IF($C11="",0,SUMIF('DADOS BRUTOS'!$A$3:$A$500,$C11,'DADOS BRUTOS'!EU$3:EU$500)))</f>
        <v/>
      </c>
      <c r="HV11" s="122">
        <f>IF(OR(HV$4="",$B11=""),0,SUMIF('DADOS BRUTOS'!$A$3:$A$500,$B11,'DADOS BRUTOS'!EV$3:EV$500)+IF($C11="",0,SUMIF('DADOS BRUTOS'!$A$3:$A$500,$C11,'DADOS BRUTOS'!EV$3:EV$500)))</f>
        <v/>
      </c>
      <c r="HW11" s="122">
        <f>IF(OR(HW$4="",$B11=""),0,SUMIF('DADOS BRUTOS'!$A$3:$A$500,$B11,'DADOS BRUTOS'!EW$3:EW$500)+IF($C11="",0,SUMIF('DADOS BRUTOS'!$A$3:$A$500,$C11,'DADOS BRUTOS'!EW$3:EW$500)))</f>
        <v/>
      </c>
      <c r="HX11" s="122">
        <f>IF(OR(HX$4="",$B11=""),0,SUMIF('DADOS BRUTOS'!$A$3:$A$500,$B11,'DADOS BRUTOS'!EX$3:EX$500)+IF($C11="",0,SUMIF('DADOS BRUTOS'!$A$3:$A$500,$C11,'DADOS BRUTOS'!EX$3:EX$500)))</f>
        <v/>
      </c>
      <c r="HY11" s="122">
        <f>IF(OR(HY$4="",$B11=""),0,SUMIF('DADOS BRUTOS'!$A$3:$A$500,$B11,'DADOS BRUTOS'!EY$3:EY$500)+IF($C11="",0,SUMIF('DADOS BRUTOS'!$A$3:$A$500,$C11,'DADOS BRUTOS'!EY$3:EY$500)))</f>
        <v/>
      </c>
      <c r="HZ11" s="122">
        <f>IF(OR(HZ$4="",$B11=""),0,SUMIF('DADOS BRUTOS'!$A$3:$A$500,$B11,'DADOS BRUTOS'!EZ$3:EZ$500)+IF($C11="",0,SUMIF('DADOS BRUTOS'!$A$3:$A$500,$C11,'DADOS BRUTOS'!EZ$3:EZ$500)))</f>
        <v/>
      </c>
      <c r="IA11" s="122">
        <f>IF(OR(IA$4="",$B11=""),0,SUMIF('DADOS BRUTOS'!$A$3:$A$500,$B11,'DADOS BRUTOS'!FA$3:FA$500)+IF($C11="",0,SUMIF('DADOS BRUTOS'!$A$3:$A$500,$C11,'DADOS BRUTOS'!FA$3:FA$500)))</f>
        <v/>
      </c>
      <c r="IB11" s="122">
        <f>IF(OR(IB$4="",$B11=""),0,SUMIF('DADOS BRUTOS'!$A$3:$A$500,$B11,'DADOS BRUTOS'!FB$3:FB$500)+IF($C11="",0,SUMIF('DADOS BRUTOS'!$A$3:$A$500,$C11,'DADOS BRUTOS'!FB$3:FB$500)))</f>
        <v/>
      </c>
      <c r="IC11" s="122">
        <f>IF(OR(IC$4="",$B11=""),0,SUMIF('DADOS BRUTOS'!$A$3:$A$500,$B11,'DADOS BRUTOS'!FC$3:FC$500)+IF($C11="",0,SUMIF('DADOS BRUTOS'!$A$3:$A$500,$C11,'DADOS BRUTOS'!FC$3:FC$500)))</f>
        <v/>
      </c>
      <c r="ID11" s="122">
        <f>IF(OR(ID$4="",$B11=""),0,SUMIF('DADOS BRUTOS'!$A$3:$A$500,$B11,'DADOS BRUTOS'!FD$3:FD$500)+IF($C11="",0,SUMIF('DADOS BRUTOS'!$A$3:$A$500,$C11,'DADOS BRUTOS'!FD$3:FD$500)))</f>
        <v/>
      </c>
      <c r="IE11" s="122">
        <f>IF(OR(IE$4="",$B11=""),0,SUMIF('DADOS BRUTOS'!$A$3:$A$500,$B11,'DADOS BRUTOS'!FE$3:FE$500)+IF($C11="",0,SUMIF('DADOS BRUTOS'!$A$3:$A$500,$C11,'DADOS BRUTOS'!FE$3:FE$500)))</f>
        <v/>
      </c>
      <c r="IF11" s="122">
        <f>IF(OR(IF$4="",$B11=""),0,SUMIF('DADOS BRUTOS'!$A$3:$A$500,$B11,'DADOS BRUTOS'!FF$3:FF$500)+IF($C11="",0,SUMIF('DADOS BRUTOS'!$A$3:$A$500,$C11,'DADOS BRUTOS'!FF$3:FF$500)))</f>
        <v/>
      </c>
      <c r="IG11" s="122">
        <f>IF(OR(IG$4="",$B11=""),0,SUMIF('DADOS BRUTOS'!$A$3:$A$500,$B11,'DADOS BRUTOS'!FG$3:FG$500)+IF($C11="",0,SUMIF('DADOS BRUTOS'!$A$3:$A$500,$C11,'DADOS BRUTOS'!FG$3:FG$500)))</f>
        <v/>
      </c>
      <c r="IH11" s="122">
        <f>IF(OR(IH$4="",$B11=""),0,SUMIF('DADOS BRUTOS'!$A$3:$A$500,$B11,'DADOS BRUTOS'!FH$3:FH$500)+IF($C11="",0,SUMIF('DADOS BRUTOS'!$A$3:$A$500,$C11,'DADOS BRUTOS'!FH$3:FH$500)))</f>
        <v/>
      </c>
      <c r="II11" s="122">
        <f>IF(OR(II$4="",$B11=""),0,SUMIF('DADOS BRUTOS'!$A$3:$A$500,$B11,'DADOS BRUTOS'!FI$3:FI$500)+IF($C11="",0,SUMIF('DADOS BRUTOS'!$A$3:$A$500,$C11,'DADOS BRUTOS'!FI$3:FI$500)))</f>
        <v/>
      </c>
      <c r="IJ11" s="122">
        <f>IF(OR(IJ$4="",$B11=""),0,SUMIF('DADOS BRUTOS'!$A$3:$A$500,$B11,'DADOS BRUTOS'!FJ$3:FJ$500)+IF($C11="",0,SUMIF('DADOS BRUTOS'!$A$3:$A$500,$C11,'DADOS BRUTOS'!FJ$3:FJ$500)))</f>
        <v/>
      </c>
      <c r="IK11" s="122">
        <f>IF(OR(IK$4="",$B11=""),0,SUMIF('DADOS BRUTOS'!$A$3:$A$500,$B11,'DADOS BRUTOS'!FK$3:FK$500)+IF($C11="",0,SUMIF('DADOS BRUTOS'!$A$3:$A$500,$C11,'DADOS BRUTOS'!FK$3:FK$500)))</f>
        <v/>
      </c>
      <c r="IL11" s="122">
        <f>IF(OR(IL$4="",$B11=""),0,SUMIF('DADOS BRUTOS'!$A$3:$A$500,$B11,'DADOS BRUTOS'!FL$3:FL$500)+IF($C11="",0,SUMIF('DADOS BRUTOS'!$A$3:$A$500,$C11,'DADOS BRUTOS'!FL$3:FL$500)))</f>
        <v/>
      </c>
      <c r="IM11" s="122">
        <f>IF(OR(IM$4="",$B11=""),0,SUMIF('DADOS BRUTOS'!$A$3:$A$500,$B11,'DADOS BRUTOS'!FM$3:FM$500)+IF($C11="",0,SUMIF('DADOS BRUTOS'!$A$3:$A$500,$C11,'DADOS BRUTOS'!FM$3:FM$500)))</f>
        <v/>
      </c>
      <c r="IN11" s="122">
        <f>IF(OR(IN$4="",$B11=""),0,SUMIF('DADOS BRUTOS'!$A$3:$A$500,$B11,'DADOS BRUTOS'!FN$3:FN$500)+IF($C11="",0,SUMIF('DADOS BRUTOS'!$A$3:$A$500,$C11,'DADOS BRUTOS'!FN$3:FN$500)))</f>
        <v/>
      </c>
      <c r="IO11" s="122">
        <f>IF(OR(IO$4="",$B11=""),0,SUMIF('DADOS BRUTOS'!$A$3:$A$500,$B11,'DADOS BRUTOS'!FO$3:FO$500)+IF($C11="",0,SUMIF('DADOS BRUTOS'!$A$3:$A$500,$C11,'DADOS BRUTOS'!FO$3:FO$500)))</f>
        <v/>
      </c>
      <c r="IP11" s="122">
        <f>IF(OR(IP$4="",$B11=""),0,SUMIF('DADOS BRUTOS'!$A$3:$A$500,$B11,'DADOS BRUTOS'!FP$3:FP$500)+IF($C11="",0,SUMIF('DADOS BRUTOS'!$A$3:$A$500,$C11,'DADOS BRUTOS'!FP$3:FP$500)))</f>
        <v/>
      </c>
      <c r="IQ11" s="122">
        <f>IF(OR(IQ$4="",$B11=""),0,SUMIF('DADOS BRUTOS'!$A$3:$A$500,$B11,'DADOS BRUTOS'!FQ$3:FQ$500)+IF($C11="",0,SUMIF('DADOS BRUTOS'!$A$3:$A$500,$C11,'DADOS BRUTOS'!FQ$3:FQ$500)))</f>
        <v/>
      </c>
      <c r="IR11" s="122">
        <f>IF(OR(IR$4="",$B11=""),0,SUMIF('DADOS BRUTOS'!$A$3:$A$500,$B11,'DADOS BRUTOS'!FR$3:FR$500)+IF($C11="",0,SUMIF('DADOS BRUTOS'!$A$3:$A$500,$C11,'DADOS BRUTOS'!FR$3:FR$500)))</f>
        <v/>
      </c>
      <c r="IS11" s="122">
        <f>IF(OR(IS$4="",$B11=""),0,SUMIF('DADOS BRUTOS'!$A$3:$A$500,$B11,'DADOS BRUTOS'!FS$3:FS$500)+IF($C11="",0,SUMIF('DADOS BRUTOS'!$A$3:$A$500,$C11,'DADOS BRUTOS'!FS$3:FS$500)))</f>
        <v/>
      </c>
      <c r="IT11" s="122">
        <f>IF(OR(IT$4="",$B11=""),0,SUMIF('DADOS BRUTOS'!$A$3:$A$500,$B11,'DADOS BRUTOS'!FT$3:FT$500)+IF($C11="",0,SUMIF('DADOS BRUTOS'!$A$3:$A$500,$C11,'DADOS BRUTOS'!FT$3:FT$500)))</f>
        <v/>
      </c>
      <c r="IU11" s="122">
        <f>IF(OR(IU$4="",$B11=""),0,SUMIF('DADOS BRUTOS'!$A$3:$A$500,$B11,'DADOS BRUTOS'!FU$3:FU$500)+IF($C11="",0,SUMIF('DADOS BRUTOS'!$A$3:$A$500,$C11,'DADOS BRUTOS'!FU$3:FU$500)))</f>
        <v/>
      </c>
      <c r="IV11" s="122">
        <f>IF(OR(IV$4="",$B11=""),0,SUMIF('DADOS BRUTOS'!$A$3:$A$500,$B11,'DADOS BRUTOS'!FV$3:FV$500)+IF($C11="",0,SUMIF('DADOS BRUTOS'!$A$3:$A$500,$C11,'DADOS BRUTOS'!FV$3:FV$500)))</f>
        <v/>
      </c>
      <c r="IW11" s="122">
        <f>IF(OR(IW$4="",$B11=""),0,SUMIF('DADOS BRUTOS'!$A$3:$A$500,$B11,'DADOS BRUTOS'!FW$3:FW$500)+IF($C11="",0,SUMIF('DADOS BRUTOS'!$A$3:$A$500,$C11,'DADOS BRUTOS'!FW$3:FW$500)))</f>
        <v/>
      </c>
      <c r="IX11" s="122">
        <f>IF(OR(IX$4="",$B11=""),0,SUMIF('DADOS BRUTOS'!$A$3:$A$500,$B11,'DADOS BRUTOS'!FX$3:FX$500)+IF($C11="",0,SUMIF('DADOS BRUTOS'!$A$3:$A$500,$C11,'DADOS BRUTOS'!FX$3:FX$500)))</f>
        <v/>
      </c>
      <c r="IY11" s="122">
        <f>IF(OR(IY$4="",$B11=""),0,SUMIF('DADOS BRUTOS'!$A$3:$A$500,$B11,'DADOS BRUTOS'!FY$3:FY$500)+IF($C11="",0,SUMIF('DADOS BRUTOS'!$A$3:$A$500,$C11,'DADOS BRUTOS'!FY$3:FY$500)))</f>
        <v/>
      </c>
      <c r="IZ11" s="122">
        <f>IF(OR(IZ$4="",$B11=""),0,SUMIF('DADOS BRUTOS'!$A$3:$A$500,$B11,'DADOS BRUTOS'!FZ$3:FZ$500)+IF($C11="",0,SUMIF('DADOS BRUTOS'!$A$3:$A$500,$C11,'DADOS BRUTOS'!FZ$3:FZ$500)))</f>
        <v/>
      </c>
      <c r="JA11" s="122">
        <f>IF(OR(JA$4="",$B11=""),0,SUMIF('DADOS BRUTOS'!$A$3:$A$500,$B11,'DADOS BRUTOS'!GA$3:GA$500)+IF($C11="",0,SUMIF('DADOS BRUTOS'!$A$3:$A$500,$C11,'DADOS BRUTOS'!GA$3:GA$500)))</f>
        <v/>
      </c>
      <c r="JB11" s="122">
        <f>IF(OR(JB$4="",$B11=""),0,SUMIF('DADOS BRUTOS'!$A$3:$A$500,$B11,'DADOS BRUTOS'!GB$3:GB$500)+IF($C11="",0,SUMIF('DADOS BRUTOS'!$A$3:$A$500,$C11,'DADOS BRUTOS'!GB$3:GB$500)))</f>
        <v/>
      </c>
      <c r="JC11" s="122">
        <f>IF(OR(JC$4="",$B11=""),0,SUMIF('DADOS BRUTOS'!$A$3:$A$500,$B11,'DADOS BRUTOS'!GC$3:GC$500)+IF($C11="",0,SUMIF('DADOS BRUTOS'!$A$3:$A$500,$C11,'DADOS BRUTOS'!GC$3:GC$500)))</f>
        <v/>
      </c>
      <c r="JD11" s="122">
        <f>IF(OR(JD$4="",$B11=""),0,SUMIF('DADOS BRUTOS'!$A$3:$A$500,$B11,'DADOS BRUTOS'!GD$3:GD$500)+IF($C11="",0,SUMIF('DADOS BRUTOS'!$A$3:$A$500,$C11,'DADOS BRUTOS'!GD$3:GD$500)))</f>
        <v/>
      </c>
      <c r="JE11" s="122">
        <f>IF(OR(JE$4="",$B11=""),0,SUMIF('DADOS BRUTOS'!$A$3:$A$500,$B11,'DADOS BRUTOS'!GE$3:GE$500)+IF($C11="",0,SUMIF('DADOS BRUTOS'!$A$3:$A$500,$C11,'DADOS BRUTOS'!GE$3:GE$500)))</f>
        <v/>
      </c>
      <c r="JF11" s="122">
        <f>IF(OR(JF$4="",$B11=""),0,SUMIF('DADOS BRUTOS'!$A$3:$A$500,$B11,'DADOS BRUTOS'!GF$3:GF$500)+IF($C11="",0,SUMIF('DADOS BRUTOS'!$A$3:$A$500,$C11,'DADOS BRUTOS'!GF$3:GF$500)))</f>
        <v/>
      </c>
      <c r="JG11" s="122">
        <f>IF(OR(JG$4="",$B11=""),0,SUMIF('DADOS BRUTOS'!$A$3:$A$500,$B11,'DADOS BRUTOS'!GG$3:GG$500)+IF($C11="",0,SUMIF('DADOS BRUTOS'!$A$3:$A$500,$C11,'DADOS BRUTOS'!GG$3:GG$500)))</f>
        <v/>
      </c>
      <c r="JH11" s="122">
        <f>IF(OR(JH$4="",$B11=""),0,SUMIF('DADOS BRUTOS'!$A$3:$A$500,$B11,'DADOS BRUTOS'!GH$3:GH$500)+IF($C11="",0,SUMIF('DADOS BRUTOS'!$A$3:$A$500,$C11,'DADOS BRUTOS'!GH$3:GH$500)))</f>
        <v/>
      </c>
      <c r="JI11" s="122">
        <f>IF(OR(JI$4="",$B11=""),0,SUMIF('DADOS BRUTOS'!$A$3:$A$500,$B11,'DADOS BRUTOS'!GI$3:GI$500)+IF($C11="",0,SUMIF('DADOS BRUTOS'!$A$3:$A$500,$C11,'DADOS BRUTOS'!GI$3:GI$500)))</f>
        <v/>
      </c>
      <c r="JJ11" s="122">
        <f>IF(OR(JJ$4="",$B11=""),0,SUMIF('DADOS BRUTOS'!$A$3:$A$500,$B11,'DADOS BRUTOS'!GJ$3:GJ$500)+IF($C11="",0,SUMIF('DADOS BRUTOS'!$A$3:$A$500,$C11,'DADOS BRUTOS'!GJ$3:GJ$500)))</f>
        <v/>
      </c>
      <c r="JK11" s="122">
        <f>IF(OR(JK$4="",$B11=""),0,SUMIF('DADOS BRUTOS'!$A$3:$A$500,$B11,'DADOS BRUTOS'!GK$3:GK$500)+IF($C11="",0,SUMIF('DADOS BRUTOS'!$A$3:$A$500,$C11,'DADOS BRUTOS'!GK$3:GK$500)))</f>
        <v/>
      </c>
      <c r="JL11" s="122">
        <f>IF(OR(JL$4="",$B11=""),0,SUMIF('DADOS BRUTOS'!$A$3:$A$500,$B11,'DADOS BRUTOS'!GL$3:GL$500)+IF($C11="",0,SUMIF('DADOS BRUTOS'!$A$3:$A$500,$C11,'DADOS BRUTOS'!GL$3:GL$500)))</f>
        <v/>
      </c>
      <c r="JM11" s="122">
        <f>IF(OR(JM$4="",$B11=""),0,SUMIF('DADOS BRUTOS'!$A$3:$A$500,$B11,'DADOS BRUTOS'!GM$3:GM$500)+IF($C11="",0,SUMIF('DADOS BRUTOS'!$A$3:$A$500,$C11,'DADOS BRUTOS'!GM$3:GM$500)))</f>
        <v/>
      </c>
      <c r="JN11" s="122">
        <f>IF(OR(JN$4="",$B11=""),0,SUMIF('DADOS BRUTOS'!$A$3:$A$500,$B11,'DADOS BRUTOS'!GN$3:GN$500)+IF($C11="",0,SUMIF('DADOS BRUTOS'!$A$3:$A$500,$C11,'DADOS BRUTOS'!GN$3:GN$500)))</f>
        <v/>
      </c>
      <c r="JO11" s="122">
        <f>IF(OR(JO$4="",$B11=""),0,SUMIF('DADOS BRUTOS'!$A$3:$A$500,$B11,'DADOS BRUTOS'!GO$3:GO$500)+IF($C11="",0,SUMIF('DADOS BRUTOS'!$A$3:$A$500,$C11,'DADOS BRUTOS'!GO$3:GO$500)))</f>
        <v/>
      </c>
      <c r="JP11" s="122">
        <f>IF(OR(JP$4="",$B11=""),0,SUMIF('DADOS BRUTOS'!$A$3:$A$500,$B11,'DADOS BRUTOS'!GP$3:GP$500)+IF($C11="",0,SUMIF('DADOS BRUTOS'!$A$3:$A$500,$C11,'DADOS BRUTOS'!GP$3:GP$500)))</f>
        <v/>
      </c>
      <c r="JQ11" s="122">
        <f>IF(OR(JQ$4="",$B11=""),0,SUMIF('DADOS BRUTOS'!$A$3:$A$500,$B11,'DADOS BRUTOS'!GQ$3:GQ$500)+IF($C11="",0,SUMIF('DADOS BRUTOS'!$A$3:$A$500,$C11,'DADOS BRUTOS'!GQ$3:GQ$500)))</f>
        <v/>
      </c>
      <c r="JR11" s="122">
        <f>IF(OR(JR$4="",$B11=""),0,SUMIF('DADOS BRUTOS'!$A$3:$A$500,$B11,'DADOS BRUTOS'!GR$3:GR$500)+IF($C11="",0,SUMIF('DADOS BRUTOS'!$A$3:$A$500,$C11,'DADOS BRUTOS'!GR$3:GR$500)))</f>
        <v/>
      </c>
      <c r="JS11" s="122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2">
        <f>IF(OR(CB$4="",$B12=""),0,SUMIF('DADOS BRUTOS'!$A$3:$A$500,$B12,'DADOS BRUTOS'!B$3:B$500)+IF($C12="",0,SUMIF('DADOS BRUTOS'!$A$3:$A$500,$C12,'DADOS BRUTOS'!B$3:B$500)))</f>
        <v/>
      </c>
      <c r="CC12" s="122">
        <f>IF(OR(CC$4="",$B12=""),0,SUMIF('DADOS BRUTOS'!$A$3:$A$500,$B12,'DADOS BRUTOS'!C$3:C$500)+IF($C12="",0,SUMIF('DADOS BRUTOS'!$A$3:$A$500,$C12,'DADOS BRUTOS'!C$3:C$500)))</f>
        <v/>
      </c>
      <c r="CD12" s="122">
        <f>IF(OR(CD$4="",$B12=""),0,SUMIF('DADOS BRUTOS'!$A$3:$A$500,$B12,'DADOS BRUTOS'!D$3:D$500)+IF($C12="",0,SUMIF('DADOS BRUTOS'!$A$3:$A$500,$C12,'DADOS BRUTOS'!D$3:D$500)))</f>
        <v/>
      </c>
      <c r="CE12" s="122">
        <f>IF(OR(CE$4="",$B12=""),0,SUMIF('DADOS BRUTOS'!$A$3:$A$500,$B12,'DADOS BRUTOS'!E$3:E$500)+IF($C12="",0,SUMIF('DADOS BRUTOS'!$A$3:$A$500,$C12,'DADOS BRUTOS'!E$3:E$500)))</f>
        <v/>
      </c>
      <c r="CF12" s="122">
        <f>IF(OR(CF$4="",$B12=""),0,SUMIF('DADOS BRUTOS'!$A$3:$A$500,$B12,'DADOS BRUTOS'!F$3:F$500)+IF($C12="",0,SUMIF('DADOS BRUTOS'!$A$3:$A$500,$C12,'DADOS BRUTOS'!F$3:F$500)))</f>
        <v/>
      </c>
      <c r="CG12" s="122">
        <f>IF(OR(CG$4="",$B12=""),0,SUMIF('DADOS BRUTOS'!$A$3:$A$500,$B12,'DADOS BRUTOS'!G$3:G$500)+IF($C12="",0,SUMIF('DADOS BRUTOS'!$A$3:$A$500,$C12,'DADOS BRUTOS'!G$3:G$500)))</f>
        <v/>
      </c>
      <c r="CH12" s="122">
        <f>IF(OR(CH$4="",$B12=""),0,SUMIF('DADOS BRUTOS'!$A$3:$A$500,$B12,'DADOS BRUTOS'!H$3:H$500)+IF($C12="",0,SUMIF('DADOS BRUTOS'!$A$3:$A$500,$C12,'DADOS BRUTOS'!H$3:H$500)))</f>
        <v/>
      </c>
      <c r="CI12" s="122">
        <f>IF(OR(CI$4="",$B12=""),0,SUMIF('DADOS BRUTOS'!$A$3:$A$500,$B12,'DADOS BRUTOS'!I$3:I$500)+IF($C12="",0,SUMIF('DADOS BRUTOS'!$A$3:$A$500,$C12,'DADOS BRUTOS'!I$3:I$500)))</f>
        <v/>
      </c>
      <c r="CJ12" s="122">
        <f>IF(OR(CJ$4="",$B12=""),0,SUMIF('DADOS BRUTOS'!$A$3:$A$500,$B12,'DADOS BRUTOS'!J$3:J$500)+IF($C12="",0,SUMIF('DADOS BRUTOS'!$A$3:$A$500,$C12,'DADOS BRUTOS'!J$3:J$500)))</f>
        <v/>
      </c>
      <c r="CK12" s="122">
        <f>IF(OR(CK$4="",$B12=""),0,SUMIF('DADOS BRUTOS'!$A$3:$A$500,$B12,'DADOS BRUTOS'!K$3:K$500)+IF($C12="",0,SUMIF('DADOS BRUTOS'!$A$3:$A$500,$C12,'DADOS BRUTOS'!K$3:K$500)))</f>
        <v/>
      </c>
      <c r="CL12" s="122">
        <f>IF(OR(CL$4="",$B12=""),0,SUMIF('DADOS BRUTOS'!$A$3:$A$500,$B12,'DADOS BRUTOS'!L$3:L$500)+IF($C12="",0,SUMIF('DADOS BRUTOS'!$A$3:$A$500,$C12,'DADOS BRUTOS'!L$3:L$500)))</f>
        <v/>
      </c>
      <c r="CM12" s="122">
        <f>IF(OR(CM$4="",$B12=""),0,SUMIF('DADOS BRUTOS'!$A$3:$A$500,$B12,'DADOS BRUTOS'!M$3:M$500)+IF($C12="",0,SUMIF('DADOS BRUTOS'!$A$3:$A$500,$C12,'DADOS BRUTOS'!M$3:M$500)))</f>
        <v/>
      </c>
      <c r="CN12" s="122">
        <f>IF(OR(CN$4="",$B12=""),0,SUMIF('DADOS BRUTOS'!$A$3:$A$500,$B12,'DADOS BRUTOS'!N$3:N$500)+IF($C12="",0,SUMIF('DADOS BRUTOS'!$A$3:$A$500,$C12,'DADOS BRUTOS'!N$3:N$500)))</f>
        <v/>
      </c>
      <c r="CO12" s="122">
        <f>IF(OR(CO$4="",$B12=""),0,SUMIF('DADOS BRUTOS'!$A$3:$A$500,$B12,'DADOS BRUTOS'!O$3:O$500)+IF($C12="",0,SUMIF('DADOS BRUTOS'!$A$3:$A$500,$C12,'DADOS BRUTOS'!O$3:O$500)))</f>
        <v/>
      </c>
      <c r="CP12" s="122">
        <f>IF(OR(CP$4="",$B12=""),0,SUMIF('DADOS BRUTOS'!$A$3:$A$500,$B12,'DADOS BRUTOS'!P$3:P$500)+IF($C12="",0,SUMIF('DADOS BRUTOS'!$A$3:$A$500,$C12,'DADOS BRUTOS'!P$3:P$500)))</f>
        <v/>
      </c>
      <c r="CQ12" s="122">
        <f>IF(OR(CQ$4="",$B12=""),0,SUMIF('DADOS BRUTOS'!$A$3:$A$500,$B12,'DADOS BRUTOS'!Q$3:Q$500)+IF($C12="",0,SUMIF('DADOS BRUTOS'!$A$3:$A$500,$C12,'DADOS BRUTOS'!Q$3:Q$500)))</f>
        <v/>
      </c>
      <c r="CR12" s="122">
        <f>IF(OR(CR$4="",$B12=""),0,SUMIF('DADOS BRUTOS'!$A$3:$A$500,$B12,'DADOS BRUTOS'!R$3:R$500)+IF($C12="",0,SUMIF('DADOS BRUTOS'!$A$3:$A$500,$C12,'DADOS BRUTOS'!R$3:R$500)))</f>
        <v/>
      </c>
      <c r="CS12" s="122">
        <f>IF(OR(CS$4="",$B12=""),0,SUMIF('DADOS BRUTOS'!$A$3:$A$500,$B12,'DADOS BRUTOS'!S$3:S$500)+IF($C12="",0,SUMIF('DADOS BRUTOS'!$A$3:$A$500,$C12,'DADOS BRUTOS'!S$3:S$500)))</f>
        <v/>
      </c>
      <c r="CT12" s="122">
        <f>IF(OR(CT$4="",$B12=""),0,SUMIF('DADOS BRUTOS'!$A$3:$A$500,$B12,'DADOS BRUTOS'!T$3:T$500)+IF($C12="",0,SUMIF('DADOS BRUTOS'!$A$3:$A$500,$C12,'DADOS BRUTOS'!T$3:T$500)))</f>
        <v/>
      </c>
      <c r="CU12" s="122">
        <f>IF(OR(CU$4="",$B12=""),0,SUMIF('DADOS BRUTOS'!$A$3:$A$500,$B12,'DADOS BRUTOS'!U$3:U$500)+IF($C12="",0,SUMIF('DADOS BRUTOS'!$A$3:$A$500,$C12,'DADOS BRUTOS'!U$3:U$500)))</f>
        <v/>
      </c>
      <c r="CV12" s="122">
        <f>IF(OR(CV$4="",$B12=""),0,SUMIF('DADOS BRUTOS'!$A$3:$A$500,$B12,'DADOS BRUTOS'!V$3:V$500)+IF($C12="",0,SUMIF('DADOS BRUTOS'!$A$3:$A$500,$C12,'DADOS BRUTOS'!V$3:V$500)))</f>
        <v/>
      </c>
      <c r="CW12" s="122">
        <f>IF(OR(CW$4="",$B12=""),0,SUMIF('DADOS BRUTOS'!$A$3:$A$500,$B12,'DADOS BRUTOS'!W$3:W$500)+IF($C12="",0,SUMIF('DADOS BRUTOS'!$A$3:$A$500,$C12,'DADOS BRUTOS'!W$3:W$500)))</f>
        <v/>
      </c>
      <c r="CX12" s="122">
        <f>IF(OR(CX$4="",$B12=""),0,SUMIF('DADOS BRUTOS'!$A$3:$A$500,$B12,'DADOS BRUTOS'!X$3:X$500)+IF($C12="",0,SUMIF('DADOS BRUTOS'!$A$3:$A$500,$C12,'DADOS BRUTOS'!X$3:X$500)))</f>
        <v/>
      </c>
      <c r="CY12" s="122">
        <f>IF(OR(CY$4="",$B12=""),0,SUMIF('DADOS BRUTOS'!$A$3:$A$500,$B12,'DADOS BRUTOS'!Y$3:Y$500)+IF($C12="",0,SUMIF('DADOS BRUTOS'!$A$3:$A$500,$C12,'DADOS BRUTOS'!Y$3:Y$500)))</f>
        <v/>
      </c>
      <c r="CZ12" s="122">
        <f>IF(OR(CZ$4="",$B12=""),0,SUMIF('DADOS BRUTOS'!$A$3:$A$500,$B12,'DADOS BRUTOS'!Z$3:Z$500)+IF($C12="",0,SUMIF('DADOS BRUTOS'!$A$3:$A$500,$C12,'DADOS BRUTOS'!Z$3:Z$500)))</f>
        <v/>
      </c>
      <c r="DA12" s="122">
        <f>IF(OR(DA$4="",$B12=""),0,SUMIF('DADOS BRUTOS'!$A$3:$A$500,$B12,'DADOS BRUTOS'!AA$3:AA$500)+IF($C12="",0,SUMIF('DADOS BRUTOS'!$A$3:$A$500,$C12,'DADOS BRUTOS'!AA$3:AA$500)))</f>
        <v/>
      </c>
      <c r="DB12" s="122">
        <f>IF(OR(DB$4="",$B12=""),0,SUMIF('DADOS BRUTOS'!$A$3:$A$500,$B12,'DADOS BRUTOS'!AB$3:AB$500)+IF($C12="",0,SUMIF('DADOS BRUTOS'!$A$3:$A$500,$C12,'DADOS BRUTOS'!AB$3:AB$500)))</f>
        <v/>
      </c>
      <c r="DC12" s="122">
        <f>IF(OR(DC$4="",$B12=""),0,SUMIF('DADOS BRUTOS'!$A$3:$A$500,$B12,'DADOS BRUTOS'!AC$3:AC$500)+IF($C12="",0,SUMIF('DADOS BRUTOS'!$A$3:$A$500,$C12,'DADOS BRUTOS'!AC$3:AC$500)))</f>
        <v/>
      </c>
      <c r="DD12" s="122">
        <f>IF(OR(DD$4="",$B12=""),0,SUMIF('DADOS BRUTOS'!$A$3:$A$500,$B12,'DADOS BRUTOS'!AD$3:AD$500)+IF($C12="",0,SUMIF('DADOS BRUTOS'!$A$3:$A$500,$C12,'DADOS BRUTOS'!AD$3:AD$500)))</f>
        <v/>
      </c>
      <c r="DE12" s="122">
        <f>IF(OR(DE$4="",$B12=""),0,SUMIF('DADOS BRUTOS'!$A$3:$A$500,$B12,'DADOS BRUTOS'!AE$3:AE$500)+IF($C12="",0,SUMIF('DADOS BRUTOS'!$A$3:$A$500,$C12,'DADOS BRUTOS'!AE$3:AE$500)))</f>
        <v/>
      </c>
      <c r="DF12" s="122">
        <f>IF(OR(DF$4="",$B12=""),0,SUMIF('DADOS BRUTOS'!$A$3:$A$500,$B12,'DADOS BRUTOS'!AF$3:AF$500)+IF($C12="",0,SUMIF('DADOS BRUTOS'!$A$3:$A$500,$C12,'DADOS BRUTOS'!AF$3:AF$500)))</f>
        <v/>
      </c>
      <c r="DG12" s="122">
        <f>IF(OR(DG$4="",$B12=""),0,SUMIF('DADOS BRUTOS'!$A$3:$A$500,$B12,'DADOS BRUTOS'!AG$3:AG$500)+IF($C12="",0,SUMIF('DADOS BRUTOS'!$A$3:$A$500,$C12,'DADOS BRUTOS'!AG$3:AG$500)))</f>
        <v/>
      </c>
      <c r="DH12" s="122">
        <f>IF(OR(DH$4="",$B12=""),0,SUMIF('DADOS BRUTOS'!$A$3:$A$500,$B12,'DADOS BRUTOS'!AH$3:AH$500)+IF($C12="",0,SUMIF('DADOS BRUTOS'!$A$3:$A$500,$C12,'DADOS BRUTOS'!AH$3:AH$500)))</f>
        <v/>
      </c>
      <c r="DI12" s="122">
        <f>IF(OR(DI$4="",$B12=""),0,SUMIF('DADOS BRUTOS'!$A$3:$A$500,$B12,'DADOS BRUTOS'!AI$3:AI$500)+IF($C12="",0,SUMIF('DADOS BRUTOS'!$A$3:$A$500,$C12,'DADOS BRUTOS'!AI$3:AI$500)))</f>
        <v/>
      </c>
      <c r="DJ12" s="122">
        <f>IF(OR(DJ$4="",$B12=""),0,SUMIF('DADOS BRUTOS'!$A$3:$A$500,$B12,'DADOS BRUTOS'!AJ$3:AJ$500)+IF($C12="",0,SUMIF('DADOS BRUTOS'!$A$3:$A$500,$C12,'DADOS BRUTOS'!AJ$3:AJ$500)))</f>
        <v/>
      </c>
      <c r="DK12" s="122">
        <f>IF(OR(DK$4="",$B12=""),0,SUMIF('DADOS BRUTOS'!$A$3:$A$500,$B12,'DADOS BRUTOS'!AK$3:AK$500)+IF($C12="",0,SUMIF('DADOS BRUTOS'!$A$3:$A$500,$C12,'DADOS BRUTOS'!AK$3:AK$500)))</f>
        <v/>
      </c>
      <c r="DL12" s="122">
        <f>IF(OR(DL$4="",$B12=""),0,SUMIF('DADOS BRUTOS'!$A$3:$A$500,$B12,'DADOS BRUTOS'!AL$3:AL$500)+IF($C12="",0,SUMIF('DADOS BRUTOS'!$A$3:$A$500,$C12,'DADOS BRUTOS'!AL$3:AL$500)))</f>
        <v/>
      </c>
      <c r="DM12" s="122">
        <f>IF(OR(DM$4="",$B12=""),0,SUMIF('DADOS BRUTOS'!$A$3:$A$500,$B12,'DADOS BRUTOS'!AM$3:AM$500)+IF($C12="",0,SUMIF('DADOS BRUTOS'!$A$3:$A$500,$C12,'DADOS BRUTOS'!AM$3:AM$500)))</f>
        <v/>
      </c>
      <c r="DN12" s="122">
        <f>IF(OR(DN$4="",$B12=""),0,SUMIF('DADOS BRUTOS'!$A$3:$A$500,$B12,'DADOS BRUTOS'!AN$3:AN$500)+IF($C12="",0,SUMIF('DADOS BRUTOS'!$A$3:$A$500,$C12,'DADOS BRUTOS'!AN$3:AN$500)))</f>
        <v/>
      </c>
      <c r="DO12" s="122">
        <f>IF(OR(DO$4="",$B12=""),0,SUMIF('DADOS BRUTOS'!$A$3:$A$500,$B12,'DADOS BRUTOS'!AO$3:AO$500)+IF($C12="",0,SUMIF('DADOS BRUTOS'!$A$3:$A$500,$C12,'DADOS BRUTOS'!AO$3:AO$500)))</f>
        <v/>
      </c>
      <c r="DP12" s="122">
        <f>IF(OR(DP$4="",$B12=""),0,SUMIF('DADOS BRUTOS'!$A$3:$A$500,$B12,'DADOS BRUTOS'!AP$3:AP$500)+IF($C12="",0,SUMIF('DADOS BRUTOS'!$A$3:$A$500,$C12,'DADOS BRUTOS'!AP$3:AP$500)))</f>
        <v/>
      </c>
      <c r="DQ12" s="122">
        <f>IF(OR(DQ$4="",$B12=""),0,SUMIF('DADOS BRUTOS'!$A$3:$A$500,$B12,'DADOS BRUTOS'!AQ$3:AQ$500)+IF($C12="",0,SUMIF('DADOS BRUTOS'!$A$3:$A$500,$C12,'DADOS BRUTOS'!AQ$3:AQ$500)))</f>
        <v/>
      </c>
      <c r="DR12" s="122">
        <f>IF(OR(DR$4="",$B12=""),0,SUMIF('DADOS BRUTOS'!$A$3:$A$500,$B12,'DADOS BRUTOS'!AR$3:AR$500)+IF($C12="",0,SUMIF('DADOS BRUTOS'!$A$3:$A$500,$C12,'DADOS BRUTOS'!AR$3:AR$500)))</f>
        <v/>
      </c>
      <c r="DS12" s="122">
        <f>IF(OR(DS$4="",$B12=""),0,SUMIF('DADOS BRUTOS'!$A$3:$A$500,$B12,'DADOS BRUTOS'!AS$3:AS$500)+IF($C12="",0,SUMIF('DADOS BRUTOS'!$A$3:$A$500,$C12,'DADOS BRUTOS'!AS$3:AS$500)))</f>
        <v/>
      </c>
      <c r="DT12" s="122">
        <f>IF(OR(DT$4="",$B12=""),0,SUMIF('DADOS BRUTOS'!$A$3:$A$500,$B12,'DADOS BRUTOS'!AT$3:AT$500)+IF($C12="",0,SUMIF('DADOS BRUTOS'!$A$3:$A$500,$C12,'DADOS BRUTOS'!AT$3:AT$500)))</f>
        <v/>
      </c>
      <c r="DU12" s="122">
        <f>IF(OR(DU$4="",$B12=""),0,SUMIF('DADOS BRUTOS'!$A$3:$A$500,$B12,'DADOS BRUTOS'!AU$3:AU$500)+IF($C12="",0,SUMIF('DADOS BRUTOS'!$A$3:$A$500,$C12,'DADOS BRUTOS'!AU$3:AU$500)))</f>
        <v/>
      </c>
      <c r="DV12" s="122">
        <f>IF(OR(DV$4="",$B12=""),0,SUMIF('DADOS BRUTOS'!$A$3:$A$500,$B12,'DADOS BRUTOS'!AV$3:AV$500)+IF($C12="",0,SUMIF('DADOS BRUTOS'!$A$3:$A$500,$C12,'DADOS BRUTOS'!AV$3:AV$500)))</f>
        <v/>
      </c>
      <c r="DW12" s="122">
        <f>IF(OR(DW$4="",$B12=""),0,SUMIF('DADOS BRUTOS'!$A$3:$A$500,$B12,'DADOS BRUTOS'!AW$3:AW$500)+IF($C12="",0,SUMIF('DADOS BRUTOS'!$A$3:$A$500,$C12,'DADOS BRUTOS'!AW$3:AW$500)))</f>
        <v/>
      </c>
      <c r="DX12" s="122">
        <f>IF(OR(DX$4="",$B12=""),0,SUMIF('DADOS BRUTOS'!$A$3:$A$500,$B12,'DADOS BRUTOS'!AX$3:AX$500)+IF($C12="",0,SUMIF('DADOS BRUTOS'!$A$3:$A$500,$C12,'DADOS BRUTOS'!AX$3:AX$500)))</f>
        <v/>
      </c>
      <c r="DY12" s="122">
        <f>IF(OR(DY$4="",$B12=""),0,SUMIF('DADOS BRUTOS'!$A$3:$A$500,$B12,'DADOS BRUTOS'!AY$3:AY$500)+IF($C12="",0,SUMIF('DADOS BRUTOS'!$A$3:$A$500,$C12,'DADOS BRUTOS'!AY$3:AY$500)))</f>
        <v/>
      </c>
      <c r="DZ12" s="122">
        <f>IF(OR(DZ$4="",$B12=""),0,SUMIF('DADOS BRUTOS'!$A$3:$A$500,$B12,'DADOS BRUTOS'!AZ$3:AZ$500)+IF($C12="",0,SUMIF('DADOS BRUTOS'!$A$3:$A$500,$C12,'DADOS BRUTOS'!AZ$3:AZ$500)))</f>
        <v/>
      </c>
      <c r="EA12" s="122">
        <f>IF(OR(EA$4="",$B12=""),0,SUMIF('DADOS BRUTOS'!$A$3:$A$500,$B12,'DADOS BRUTOS'!BA$3:BA$500)+IF($C12="",0,SUMIF('DADOS BRUTOS'!$A$3:$A$500,$C12,'DADOS BRUTOS'!BA$3:BA$500)))</f>
        <v/>
      </c>
      <c r="EB12" s="122">
        <f>IF(OR(EB$4="",$B12=""),0,SUMIF('DADOS BRUTOS'!$A$3:$A$500,$B12,'DADOS BRUTOS'!BB$3:BB$500)+IF($C12="",0,SUMIF('DADOS BRUTOS'!$A$3:$A$500,$C12,'DADOS BRUTOS'!BB$3:BB$500)))</f>
        <v/>
      </c>
      <c r="EC12" s="122">
        <f>IF(OR(EC$4="",$B12=""),0,SUMIF('DADOS BRUTOS'!$A$3:$A$500,$B12,'DADOS BRUTOS'!BC$3:BC$500)+IF($C12="",0,SUMIF('DADOS BRUTOS'!$A$3:$A$500,$C12,'DADOS BRUTOS'!BC$3:BC$500)))</f>
        <v/>
      </c>
      <c r="ED12" s="122">
        <f>IF(OR(ED$4="",$B12=""),0,SUMIF('DADOS BRUTOS'!$A$3:$A$500,$B12,'DADOS BRUTOS'!BD$3:BD$500)+IF($C12="",0,SUMIF('DADOS BRUTOS'!$A$3:$A$500,$C12,'DADOS BRUTOS'!BD$3:BD$500)))</f>
        <v/>
      </c>
      <c r="EE12" s="122">
        <f>IF(OR(EE$4="",$B12=""),0,SUMIF('DADOS BRUTOS'!$A$3:$A$500,$B12,'DADOS BRUTOS'!BE$3:BE$500)+IF($C12="",0,SUMIF('DADOS BRUTOS'!$A$3:$A$500,$C12,'DADOS BRUTOS'!BE$3:BE$500)))</f>
        <v/>
      </c>
      <c r="EF12" s="122">
        <f>IF(OR(EF$4="",$B12=""),0,SUMIF('DADOS BRUTOS'!$A$3:$A$500,$B12,'DADOS BRUTOS'!BF$3:BF$500)+IF($C12="",0,SUMIF('DADOS BRUTOS'!$A$3:$A$500,$C12,'DADOS BRUTOS'!BF$3:BF$500)))</f>
        <v/>
      </c>
      <c r="EG12" s="122">
        <f>IF(OR(EG$4="",$B12=""),0,SUMIF('DADOS BRUTOS'!$A$3:$A$500,$B12,'DADOS BRUTOS'!BG$3:BG$500)+IF($C12="",0,SUMIF('DADOS BRUTOS'!$A$3:$A$500,$C12,'DADOS BRUTOS'!BG$3:BG$500)))</f>
        <v/>
      </c>
      <c r="EH12" s="122">
        <f>IF(OR(EH$4="",$B12=""),0,SUMIF('DADOS BRUTOS'!$A$3:$A$500,$B12,'DADOS BRUTOS'!BH$3:BH$500)+IF($C12="",0,SUMIF('DADOS BRUTOS'!$A$3:$A$500,$C12,'DADOS BRUTOS'!BH$3:BH$500)))</f>
        <v/>
      </c>
      <c r="EI12" s="122">
        <f>IF(OR(EI$4="",$B12=""),0,SUMIF('DADOS BRUTOS'!$A$3:$A$500,$B12,'DADOS BRUTOS'!BI$3:BI$500)+IF($C12="",0,SUMIF('DADOS BRUTOS'!$A$3:$A$500,$C12,'DADOS BRUTOS'!BI$3:BI$500)))</f>
        <v/>
      </c>
      <c r="EJ12" s="122">
        <f>IF(OR(EJ$4="",$B12=""),0,SUMIF('DADOS BRUTOS'!$A$3:$A$500,$B12,'DADOS BRUTOS'!BJ$3:BJ$500)+IF($C12="",0,SUMIF('DADOS BRUTOS'!$A$3:$A$500,$C12,'DADOS BRUTOS'!BJ$3:BJ$500)))</f>
        <v/>
      </c>
      <c r="EK12" s="122">
        <f>IF(OR(EK$4="",$B12=""),0,SUMIF('DADOS BRUTOS'!$A$3:$A$500,$B12,'DADOS BRUTOS'!BK$3:BK$500)+IF($C12="",0,SUMIF('DADOS BRUTOS'!$A$3:$A$500,$C12,'DADOS BRUTOS'!BK$3:BK$500)))</f>
        <v/>
      </c>
      <c r="EL12" s="122">
        <f>IF(OR(EL$4="",$B12=""),0,SUMIF('DADOS BRUTOS'!$A$3:$A$500,$B12,'DADOS BRUTOS'!BL$3:BL$500)+IF($C12="",0,SUMIF('DADOS BRUTOS'!$A$3:$A$500,$C12,'DADOS BRUTOS'!BL$3:BL$500)))</f>
        <v/>
      </c>
      <c r="EM12" s="122">
        <f>IF(OR(EM$4="",$B12=""),0,SUMIF('DADOS BRUTOS'!$A$3:$A$500,$B12,'DADOS BRUTOS'!BM$3:BM$500)+IF($C12="",0,SUMIF('DADOS BRUTOS'!$A$3:$A$500,$C12,'DADOS BRUTOS'!BM$3:BM$500)))</f>
        <v/>
      </c>
      <c r="EN12" s="122">
        <f>IF(OR(EN$4="",$B12=""),0,SUMIF('DADOS BRUTOS'!$A$3:$A$500,$B12,'DADOS BRUTOS'!BN$3:BN$500)+IF($C12="",0,SUMIF('DADOS BRUTOS'!$A$3:$A$500,$C12,'DADOS BRUTOS'!BN$3:BN$500)))</f>
        <v/>
      </c>
      <c r="EO12" s="122">
        <f>IF(OR(EO$4="",$B12=""),0,SUMIF('DADOS BRUTOS'!$A$3:$A$500,$B12,'DADOS BRUTOS'!BO$3:BO$500)+IF($C12="",0,SUMIF('DADOS BRUTOS'!$A$3:$A$500,$C12,'DADOS BRUTOS'!BO$3:BO$500)))</f>
        <v/>
      </c>
      <c r="EP12" s="122">
        <f>IF(OR(EP$4="",$B12=""),0,SUMIF('DADOS BRUTOS'!$A$3:$A$500,$B12,'DADOS BRUTOS'!BP$3:BP$500)+IF($C12="",0,SUMIF('DADOS BRUTOS'!$A$3:$A$500,$C12,'DADOS BRUTOS'!BP$3:BP$500)))</f>
        <v/>
      </c>
      <c r="EQ12" s="122">
        <f>IF(OR(EQ$4="",$B12=""),0,SUMIF('DADOS BRUTOS'!$A$3:$A$500,$B12,'DADOS BRUTOS'!BQ$3:BQ$500)+IF($C12="",0,SUMIF('DADOS BRUTOS'!$A$3:$A$500,$C12,'DADOS BRUTOS'!BQ$3:BQ$500)))</f>
        <v/>
      </c>
      <c r="ER12" s="122">
        <f>IF(OR(ER$4="",$B12=""),0,SUMIF('DADOS BRUTOS'!$A$3:$A$500,$B12,'DADOS BRUTOS'!BR$3:BR$500)+IF($C12="",0,SUMIF('DADOS BRUTOS'!$A$3:$A$500,$C12,'DADOS BRUTOS'!BR$3:BR$500)))</f>
        <v/>
      </c>
      <c r="ES12" s="122">
        <f>IF(OR(ES$4="",$B12=""),0,SUMIF('DADOS BRUTOS'!$A$3:$A$500,$B12,'DADOS BRUTOS'!BS$3:BS$500)+IF($C12="",0,SUMIF('DADOS BRUTOS'!$A$3:$A$500,$C12,'DADOS BRUTOS'!BS$3:BS$500)))</f>
        <v/>
      </c>
      <c r="ET12" s="122">
        <f>IF(OR(ET$4="",$B12=""),0,SUMIF('DADOS BRUTOS'!$A$3:$A$500,$B12,'DADOS BRUTOS'!BT$3:BT$500)+IF($C12="",0,SUMIF('DADOS BRUTOS'!$A$3:$A$500,$C12,'DADOS BRUTOS'!BT$3:BT$500)))</f>
        <v/>
      </c>
      <c r="EU12" s="122">
        <f>IF(OR(EU$4="",$B12=""),0,SUMIF('DADOS BRUTOS'!$A$3:$A$500,$B12,'DADOS BRUTOS'!BU$3:BU$500)+IF($C12="",0,SUMIF('DADOS BRUTOS'!$A$3:$A$500,$C12,'DADOS BRUTOS'!BU$3:BU$500)))</f>
        <v/>
      </c>
      <c r="EV12" s="122">
        <f>IF(OR(EV$4="",$B12=""),0,SUMIF('DADOS BRUTOS'!$A$3:$A$500,$B12,'DADOS BRUTOS'!BV$3:BV$500)+IF($C12="",0,SUMIF('DADOS BRUTOS'!$A$3:$A$500,$C12,'DADOS BRUTOS'!BV$3:BV$500)))</f>
        <v/>
      </c>
      <c r="EW12" s="122">
        <f>IF(OR(EW$4="",$B12=""),0,SUMIF('DADOS BRUTOS'!$A$3:$A$500,$B12,'DADOS BRUTOS'!BW$3:BW$500)+IF($C12="",0,SUMIF('DADOS BRUTOS'!$A$3:$A$500,$C12,'DADOS BRUTOS'!BW$3:BW$500)))</f>
        <v/>
      </c>
      <c r="EX12" s="122">
        <f>IF(OR(EX$4="",$B12=""),0,SUMIF('DADOS BRUTOS'!$A$3:$A$500,$B12,'DADOS BRUTOS'!BX$3:BX$500)+IF($C12="",0,SUMIF('DADOS BRUTOS'!$A$3:$A$500,$C12,'DADOS BRUTOS'!BX$3:BX$500)))</f>
        <v/>
      </c>
      <c r="EY12" s="122">
        <f>IF(OR(EY$4="",$B12=""),0,SUMIF('DADOS BRUTOS'!$A$3:$A$500,$B12,'DADOS BRUTOS'!BY$3:BY$500)+IF($C12="",0,SUMIF('DADOS BRUTOS'!$A$3:$A$500,$C12,'DADOS BRUTOS'!BY$3:BY$500)))</f>
        <v/>
      </c>
      <c r="EZ12" s="122">
        <f>IF(OR(EZ$4="",$B12=""),0,SUMIF('DADOS BRUTOS'!$A$3:$A$500,$B12,'DADOS BRUTOS'!BZ$3:BZ$500)+IF($C12="",0,SUMIF('DADOS BRUTOS'!$A$3:$A$500,$C12,'DADOS BRUTOS'!BZ$3:BZ$500)))</f>
        <v/>
      </c>
      <c r="FA12" s="122">
        <f>IF(OR(FA$4="",$B12=""),0,SUMIF('DADOS BRUTOS'!$A$3:$A$500,$B12,'DADOS BRUTOS'!CA$3:CA$500)+IF($C12="",0,SUMIF('DADOS BRUTOS'!$A$3:$A$500,$C12,'DADOS BRUTOS'!CA$3:CA$500)))</f>
        <v/>
      </c>
      <c r="FB12" s="122">
        <f>IF(OR(FB$4="",$B12=""),0,SUMIF('DADOS BRUTOS'!$A$3:$A$500,$B12,'DADOS BRUTOS'!CB$3:CB$500)+IF($C12="",0,SUMIF('DADOS BRUTOS'!$A$3:$A$500,$C12,'DADOS BRUTOS'!CB$3:CB$500)))</f>
        <v/>
      </c>
      <c r="FC12" s="122">
        <f>IF(OR(FC$4="",$B12=""),0,SUMIF('DADOS BRUTOS'!$A$3:$A$500,$B12,'DADOS BRUTOS'!CC$3:CC$500)+IF($C12="",0,SUMIF('DADOS BRUTOS'!$A$3:$A$500,$C12,'DADOS BRUTOS'!CC$3:CC$500)))</f>
        <v/>
      </c>
      <c r="FD12" s="122">
        <f>IF(OR(FD$4="",$B12=""),0,SUMIF('DADOS BRUTOS'!$A$3:$A$500,$B12,'DADOS BRUTOS'!CD$3:CD$500)+IF($C12="",0,SUMIF('DADOS BRUTOS'!$A$3:$A$500,$C12,'DADOS BRUTOS'!CD$3:CD$500)))</f>
        <v/>
      </c>
      <c r="FE12" s="122">
        <f>IF(OR(FE$4="",$B12=""),0,SUMIF('DADOS BRUTOS'!$A$3:$A$500,$B12,'DADOS BRUTOS'!CE$3:CE$500)+IF($C12="",0,SUMIF('DADOS BRUTOS'!$A$3:$A$500,$C12,'DADOS BRUTOS'!CE$3:CE$500)))</f>
        <v/>
      </c>
      <c r="FF12" s="122">
        <f>IF(OR(FF$4="",$B12=""),0,SUMIF('DADOS BRUTOS'!$A$3:$A$500,$B12,'DADOS BRUTOS'!CF$3:CF$500)+IF($C12="",0,SUMIF('DADOS BRUTOS'!$A$3:$A$500,$C12,'DADOS BRUTOS'!CF$3:CF$500)))</f>
        <v/>
      </c>
      <c r="FG12" s="122">
        <f>IF(OR(FG$4="",$B12=""),0,SUMIF('DADOS BRUTOS'!$A$3:$A$500,$B12,'DADOS BRUTOS'!CG$3:CG$500)+IF($C12="",0,SUMIF('DADOS BRUTOS'!$A$3:$A$500,$C12,'DADOS BRUTOS'!CG$3:CG$500)))</f>
        <v/>
      </c>
      <c r="FH12" s="122">
        <f>IF(OR(FH$4="",$B12=""),0,SUMIF('DADOS BRUTOS'!$A$3:$A$500,$B12,'DADOS BRUTOS'!CH$3:CH$500)+IF($C12="",0,SUMIF('DADOS BRUTOS'!$A$3:$A$500,$C12,'DADOS BRUTOS'!CH$3:CH$500)))</f>
        <v/>
      </c>
      <c r="FI12" s="122">
        <f>IF(OR(FI$4="",$B12=""),0,SUMIF('DADOS BRUTOS'!$A$3:$A$500,$B12,'DADOS BRUTOS'!CI$3:CI$500)+IF($C12="",0,SUMIF('DADOS BRUTOS'!$A$3:$A$500,$C12,'DADOS BRUTOS'!CI$3:CI$500)))</f>
        <v/>
      </c>
      <c r="FJ12" s="122">
        <f>IF(OR(FJ$4="",$B12=""),0,SUMIF('DADOS BRUTOS'!$A$3:$A$500,$B12,'DADOS BRUTOS'!CJ$3:CJ$500)+IF($C12="",0,SUMIF('DADOS BRUTOS'!$A$3:$A$500,$C12,'DADOS BRUTOS'!CJ$3:CJ$500)))</f>
        <v/>
      </c>
      <c r="FK12" s="122">
        <f>IF(OR(FK$4="",$B12=""),0,SUMIF('DADOS BRUTOS'!$A$3:$A$500,$B12,'DADOS BRUTOS'!CK$3:CK$500)+IF($C12="",0,SUMIF('DADOS BRUTOS'!$A$3:$A$500,$C12,'DADOS BRUTOS'!CK$3:CK$500)))</f>
        <v/>
      </c>
      <c r="FL12" s="122">
        <f>IF(OR(FL$4="",$B12=""),0,SUMIF('DADOS BRUTOS'!$A$3:$A$500,$B12,'DADOS BRUTOS'!CL$3:CL$500)+IF($C12="",0,SUMIF('DADOS BRUTOS'!$A$3:$A$500,$C12,'DADOS BRUTOS'!CL$3:CL$500)))</f>
        <v/>
      </c>
      <c r="FM12" s="122">
        <f>IF(OR(FM$4="",$B12=""),0,SUMIF('DADOS BRUTOS'!$A$3:$A$500,$B12,'DADOS BRUTOS'!CM$3:CM$500)+IF($C12="",0,SUMIF('DADOS BRUTOS'!$A$3:$A$500,$C12,'DADOS BRUTOS'!CM$3:CM$500)))</f>
        <v/>
      </c>
      <c r="FN12" s="122">
        <f>IF(OR(FN$4="",$B12=""),0,SUMIF('DADOS BRUTOS'!$A$3:$A$500,$B12,'DADOS BRUTOS'!CN$3:CN$500)+IF($C12="",0,SUMIF('DADOS BRUTOS'!$A$3:$A$500,$C12,'DADOS BRUTOS'!CN$3:CN$500)))</f>
        <v/>
      </c>
      <c r="FO12" s="122">
        <f>IF(OR(FO$4="",$B12=""),0,SUMIF('DADOS BRUTOS'!$A$3:$A$500,$B12,'DADOS BRUTOS'!CO$3:CO$500)+IF($C12="",0,SUMIF('DADOS BRUTOS'!$A$3:$A$500,$C12,'DADOS BRUTOS'!CO$3:CO$500)))</f>
        <v/>
      </c>
      <c r="FP12" s="122">
        <f>IF(OR(FP$4="",$B12=""),0,SUMIF('DADOS BRUTOS'!$A$3:$A$500,$B12,'DADOS BRUTOS'!CP$3:CP$500)+IF($C12="",0,SUMIF('DADOS BRUTOS'!$A$3:$A$500,$C12,'DADOS BRUTOS'!CP$3:CP$500)))</f>
        <v/>
      </c>
      <c r="FQ12" s="122">
        <f>IF(OR(FQ$4="",$B12=""),0,SUMIF('DADOS BRUTOS'!$A$3:$A$500,$B12,'DADOS BRUTOS'!CQ$3:CQ$500)+IF($C12="",0,SUMIF('DADOS BRUTOS'!$A$3:$A$500,$C12,'DADOS BRUTOS'!CQ$3:CQ$500)))</f>
        <v/>
      </c>
      <c r="FR12" s="122">
        <f>IF(OR(FR$4="",$B12=""),0,SUMIF('DADOS BRUTOS'!$A$3:$A$500,$B12,'DADOS BRUTOS'!CR$3:CR$500)+IF($C12="",0,SUMIF('DADOS BRUTOS'!$A$3:$A$500,$C12,'DADOS BRUTOS'!CR$3:CR$500)))</f>
        <v/>
      </c>
      <c r="FS12" s="122">
        <f>IF(OR(FS$4="",$B12=""),0,SUMIF('DADOS BRUTOS'!$A$3:$A$500,$B12,'DADOS BRUTOS'!CS$3:CS$500)+IF($C12="",0,SUMIF('DADOS BRUTOS'!$A$3:$A$500,$C12,'DADOS BRUTOS'!CS$3:CS$500)))</f>
        <v/>
      </c>
      <c r="FT12" s="122">
        <f>IF(OR(FT$4="",$B12=""),0,SUMIF('DADOS BRUTOS'!$A$3:$A$500,$B12,'DADOS BRUTOS'!CT$3:CT$500)+IF($C12="",0,SUMIF('DADOS BRUTOS'!$A$3:$A$500,$C12,'DADOS BRUTOS'!CT$3:CT$500)))</f>
        <v/>
      </c>
      <c r="FU12" s="122">
        <f>IF(OR(FU$4="",$B12=""),0,SUMIF('DADOS BRUTOS'!$A$3:$A$500,$B12,'DADOS BRUTOS'!CU$3:CU$500)+IF($C12="",0,SUMIF('DADOS BRUTOS'!$A$3:$A$500,$C12,'DADOS BRUTOS'!CU$3:CU$500)))</f>
        <v/>
      </c>
      <c r="FV12" s="122">
        <f>IF(OR(FV$4="",$B12=""),0,SUMIF('DADOS BRUTOS'!$A$3:$A$500,$B12,'DADOS BRUTOS'!CV$3:CV$500)+IF($C12="",0,SUMIF('DADOS BRUTOS'!$A$3:$A$500,$C12,'DADOS BRUTOS'!CV$3:CV$500)))</f>
        <v/>
      </c>
      <c r="FW12" s="122">
        <f>IF(OR(FW$4="",$B12=""),0,SUMIF('DADOS BRUTOS'!$A$3:$A$500,$B12,'DADOS BRUTOS'!CW$3:CW$500)+IF($C12="",0,SUMIF('DADOS BRUTOS'!$A$3:$A$500,$C12,'DADOS BRUTOS'!CW$3:CW$500)))</f>
        <v/>
      </c>
      <c r="FX12" s="122">
        <f>IF(OR(FX$4="",$B12=""),0,SUMIF('DADOS BRUTOS'!$A$3:$A$500,$B12,'DADOS BRUTOS'!CX$3:CX$500)+IF($C12="",0,SUMIF('DADOS BRUTOS'!$A$3:$A$500,$C12,'DADOS BRUTOS'!CX$3:CX$500)))</f>
        <v/>
      </c>
      <c r="FY12" s="122">
        <f>IF(OR(FY$4="",$B12=""),0,SUMIF('DADOS BRUTOS'!$A$3:$A$500,$B12,'DADOS BRUTOS'!CY$3:CY$500)+IF($C12="",0,SUMIF('DADOS BRUTOS'!$A$3:$A$500,$C12,'DADOS BRUTOS'!CY$3:CY$500)))</f>
        <v/>
      </c>
      <c r="FZ12" s="122">
        <f>IF(OR(FZ$4="",$B12=""),0,SUMIF('DADOS BRUTOS'!$A$3:$A$500,$B12,'DADOS BRUTOS'!CZ$3:CZ$500)+IF($C12="",0,SUMIF('DADOS BRUTOS'!$A$3:$A$500,$C12,'DADOS BRUTOS'!CZ$3:CZ$500)))</f>
        <v/>
      </c>
      <c r="GA12" s="122">
        <f>IF(OR(GA$4="",$B12=""),0,SUMIF('DADOS BRUTOS'!$A$3:$A$500,$B12,'DADOS BRUTOS'!DA$3:DA$500)+IF($C12="",0,SUMIF('DADOS BRUTOS'!$A$3:$A$500,$C12,'DADOS BRUTOS'!DA$3:DA$500)))</f>
        <v/>
      </c>
      <c r="GB12" s="122">
        <f>IF(OR(GB$4="",$B12=""),0,SUMIF('DADOS BRUTOS'!$A$3:$A$500,$B12,'DADOS BRUTOS'!DB$3:DB$500)+IF($C12="",0,SUMIF('DADOS BRUTOS'!$A$3:$A$500,$C12,'DADOS BRUTOS'!DB$3:DB$500)))</f>
        <v/>
      </c>
      <c r="GC12" s="122">
        <f>IF(OR(GC$4="",$B12=""),0,SUMIF('DADOS BRUTOS'!$A$3:$A$500,$B12,'DADOS BRUTOS'!DC$3:DC$500)+IF($C12="",0,SUMIF('DADOS BRUTOS'!$A$3:$A$500,$C12,'DADOS BRUTOS'!DC$3:DC$500)))</f>
        <v/>
      </c>
      <c r="GD12" s="122">
        <f>IF(OR(GD$4="",$B12=""),0,SUMIF('DADOS BRUTOS'!$A$3:$A$500,$B12,'DADOS BRUTOS'!DD$3:DD$500)+IF($C12="",0,SUMIF('DADOS BRUTOS'!$A$3:$A$500,$C12,'DADOS BRUTOS'!DD$3:DD$500)))</f>
        <v/>
      </c>
      <c r="GE12" s="122">
        <f>IF(OR(GE$4="",$B12=""),0,SUMIF('DADOS BRUTOS'!$A$3:$A$500,$B12,'DADOS BRUTOS'!DE$3:DE$500)+IF($C12="",0,SUMIF('DADOS BRUTOS'!$A$3:$A$500,$C12,'DADOS BRUTOS'!DE$3:DE$500)))</f>
        <v/>
      </c>
      <c r="GF12" s="122">
        <f>IF(OR(GF$4="",$B12=""),0,SUMIF('DADOS BRUTOS'!$A$3:$A$500,$B12,'DADOS BRUTOS'!DF$3:DF$500)+IF($C12="",0,SUMIF('DADOS BRUTOS'!$A$3:$A$500,$C12,'DADOS BRUTOS'!DF$3:DF$500)))</f>
        <v/>
      </c>
      <c r="GG12" s="122">
        <f>IF(OR(GG$4="",$B12=""),0,SUMIF('DADOS BRUTOS'!$A$3:$A$500,$B12,'DADOS BRUTOS'!DG$3:DG$500)+IF($C12="",0,SUMIF('DADOS BRUTOS'!$A$3:$A$500,$C12,'DADOS BRUTOS'!DG$3:DG$500)))</f>
        <v/>
      </c>
      <c r="GH12" s="122">
        <f>IF(OR(GH$4="",$B12=""),0,SUMIF('DADOS BRUTOS'!$A$3:$A$500,$B12,'DADOS BRUTOS'!DH$3:DH$500)+IF($C12="",0,SUMIF('DADOS BRUTOS'!$A$3:$A$500,$C12,'DADOS BRUTOS'!DH$3:DH$500)))</f>
        <v/>
      </c>
      <c r="GI12" s="122">
        <f>IF(OR(GI$4="",$B12=""),0,SUMIF('DADOS BRUTOS'!$A$3:$A$500,$B12,'DADOS BRUTOS'!DI$3:DI$500)+IF($C12="",0,SUMIF('DADOS BRUTOS'!$A$3:$A$500,$C12,'DADOS BRUTOS'!DI$3:DI$500)))</f>
        <v/>
      </c>
      <c r="GJ12" s="122">
        <f>IF(OR(GJ$4="",$B12=""),0,SUMIF('DADOS BRUTOS'!$A$3:$A$500,$B12,'DADOS BRUTOS'!DJ$3:DJ$500)+IF($C12="",0,SUMIF('DADOS BRUTOS'!$A$3:$A$500,$C12,'DADOS BRUTOS'!DJ$3:DJ$500)))</f>
        <v/>
      </c>
      <c r="GK12" s="122">
        <f>IF(OR(GK$4="",$B12=""),0,SUMIF('DADOS BRUTOS'!$A$3:$A$500,$B12,'DADOS BRUTOS'!DK$3:DK$500)+IF($C12="",0,SUMIF('DADOS BRUTOS'!$A$3:$A$500,$C12,'DADOS BRUTOS'!DK$3:DK$500)))</f>
        <v/>
      </c>
      <c r="GL12" s="122">
        <f>IF(OR(GL$4="",$B12=""),0,SUMIF('DADOS BRUTOS'!$A$3:$A$500,$B12,'DADOS BRUTOS'!DL$3:DL$500)+IF($C12="",0,SUMIF('DADOS BRUTOS'!$A$3:$A$500,$C12,'DADOS BRUTOS'!DL$3:DL$500)))</f>
        <v/>
      </c>
      <c r="GM12" s="122">
        <f>IF(OR(GM$4="",$B12=""),0,SUMIF('DADOS BRUTOS'!$A$3:$A$500,$B12,'DADOS BRUTOS'!DM$3:DM$500)+IF($C12="",0,SUMIF('DADOS BRUTOS'!$A$3:$A$500,$C12,'DADOS BRUTOS'!DM$3:DM$500)))</f>
        <v/>
      </c>
      <c r="GN12" s="122">
        <f>IF(OR(GN$4="",$B12=""),0,SUMIF('DADOS BRUTOS'!$A$3:$A$500,$B12,'DADOS BRUTOS'!DN$3:DN$500)+IF($C12="",0,SUMIF('DADOS BRUTOS'!$A$3:$A$500,$C12,'DADOS BRUTOS'!DN$3:DN$500)))</f>
        <v/>
      </c>
      <c r="GO12" s="122">
        <f>IF(OR(GO$4="",$B12=""),0,SUMIF('DADOS BRUTOS'!$A$3:$A$500,$B12,'DADOS BRUTOS'!DO$3:DO$500)+IF($C12="",0,SUMIF('DADOS BRUTOS'!$A$3:$A$500,$C12,'DADOS BRUTOS'!DO$3:DO$500)))</f>
        <v/>
      </c>
      <c r="GP12" s="122">
        <f>IF(OR(GP$4="",$B12=""),0,SUMIF('DADOS BRUTOS'!$A$3:$A$500,$B12,'DADOS BRUTOS'!DP$3:DP$500)+IF($C12="",0,SUMIF('DADOS BRUTOS'!$A$3:$A$500,$C12,'DADOS BRUTOS'!DP$3:DP$500)))</f>
        <v/>
      </c>
      <c r="GQ12" s="122">
        <f>IF(OR(GQ$4="",$B12=""),0,SUMIF('DADOS BRUTOS'!$A$3:$A$500,$B12,'DADOS BRUTOS'!DQ$3:DQ$500)+IF($C12="",0,SUMIF('DADOS BRUTOS'!$A$3:$A$500,$C12,'DADOS BRUTOS'!DQ$3:DQ$500)))</f>
        <v/>
      </c>
      <c r="GR12" s="122">
        <f>IF(OR(GR$4="",$B12=""),0,SUMIF('DADOS BRUTOS'!$A$3:$A$500,$B12,'DADOS BRUTOS'!DR$3:DR$500)+IF($C12="",0,SUMIF('DADOS BRUTOS'!$A$3:$A$500,$C12,'DADOS BRUTOS'!DR$3:DR$500)))</f>
        <v/>
      </c>
      <c r="GS12" s="122">
        <f>IF(OR(GS$4="",$B12=""),0,SUMIF('DADOS BRUTOS'!$A$3:$A$500,$B12,'DADOS BRUTOS'!DS$3:DS$500)+IF($C12="",0,SUMIF('DADOS BRUTOS'!$A$3:$A$500,$C12,'DADOS BRUTOS'!DS$3:DS$500)))</f>
        <v/>
      </c>
      <c r="GT12" s="122">
        <f>IF(OR(GT$4="",$B12=""),0,SUMIF('DADOS BRUTOS'!$A$3:$A$500,$B12,'DADOS BRUTOS'!DT$3:DT$500)+IF($C12="",0,SUMIF('DADOS BRUTOS'!$A$3:$A$500,$C12,'DADOS BRUTOS'!DT$3:DT$500)))</f>
        <v/>
      </c>
      <c r="GU12" s="122">
        <f>IF(OR(GU$4="",$B12=""),0,SUMIF('DADOS BRUTOS'!$A$3:$A$500,$B12,'DADOS BRUTOS'!DU$3:DU$500)+IF($C12="",0,SUMIF('DADOS BRUTOS'!$A$3:$A$500,$C12,'DADOS BRUTOS'!DU$3:DU$500)))</f>
        <v/>
      </c>
      <c r="GV12" s="122">
        <f>IF(OR(GV$4="",$B12=""),0,SUMIF('DADOS BRUTOS'!$A$3:$A$500,$B12,'DADOS BRUTOS'!DV$3:DV$500)+IF($C12="",0,SUMIF('DADOS BRUTOS'!$A$3:$A$500,$C12,'DADOS BRUTOS'!DV$3:DV$500)))</f>
        <v/>
      </c>
      <c r="GW12" s="122">
        <f>IF(OR(GW$4="",$B12=""),0,SUMIF('DADOS BRUTOS'!$A$3:$A$500,$B12,'DADOS BRUTOS'!DW$3:DW$500)+IF($C12="",0,SUMIF('DADOS BRUTOS'!$A$3:$A$500,$C12,'DADOS BRUTOS'!DW$3:DW$500)))</f>
        <v/>
      </c>
      <c r="GX12" s="122">
        <f>IF(OR(GX$4="",$B12=""),0,SUMIF('DADOS BRUTOS'!$A$3:$A$500,$B12,'DADOS BRUTOS'!DX$3:DX$500)+IF($C12="",0,SUMIF('DADOS BRUTOS'!$A$3:$A$500,$C12,'DADOS BRUTOS'!DX$3:DX$500)))</f>
        <v/>
      </c>
      <c r="GY12" s="122">
        <f>IF(OR(GY$4="",$B12=""),0,SUMIF('DADOS BRUTOS'!$A$3:$A$500,$B12,'DADOS BRUTOS'!DY$3:DY$500)+IF($C12="",0,SUMIF('DADOS BRUTOS'!$A$3:$A$500,$C12,'DADOS BRUTOS'!DY$3:DY$500)))</f>
        <v/>
      </c>
      <c r="GZ12" s="122">
        <f>IF(OR(GZ$4="",$B12=""),0,SUMIF('DADOS BRUTOS'!$A$3:$A$500,$B12,'DADOS BRUTOS'!DZ$3:DZ$500)+IF($C12="",0,SUMIF('DADOS BRUTOS'!$A$3:$A$500,$C12,'DADOS BRUTOS'!DZ$3:DZ$500)))</f>
        <v/>
      </c>
      <c r="HA12" s="122">
        <f>IF(OR(HA$4="",$B12=""),0,SUMIF('DADOS BRUTOS'!$A$3:$A$500,$B12,'DADOS BRUTOS'!EA$3:EA$500)+IF($C12="",0,SUMIF('DADOS BRUTOS'!$A$3:$A$500,$C12,'DADOS BRUTOS'!EA$3:EA$500)))</f>
        <v/>
      </c>
      <c r="HB12" s="122">
        <f>IF(OR(HB$4="",$B12=""),0,SUMIF('DADOS BRUTOS'!$A$3:$A$500,$B12,'DADOS BRUTOS'!EB$3:EB$500)+IF($C12="",0,SUMIF('DADOS BRUTOS'!$A$3:$A$500,$C12,'DADOS BRUTOS'!EB$3:EB$500)))</f>
        <v/>
      </c>
      <c r="HC12" s="122">
        <f>IF(OR(HC$4="",$B12=""),0,SUMIF('DADOS BRUTOS'!$A$3:$A$500,$B12,'DADOS BRUTOS'!EC$3:EC$500)+IF($C12="",0,SUMIF('DADOS BRUTOS'!$A$3:$A$500,$C12,'DADOS BRUTOS'!EC$3:EC$500)))</f>
        <v/>
      </c>
      <c r="HD12" s="122">
        <f>IF(OR(HD$4="",$B12=""),0,SUMIF('DADOS BRUTOS'!$A$3:$A$500,$B12,'DADOS BRUTOS'!ED$3:ED$500)+IF($C12="",0,SUMIF('DADOS BRUTOS'!$A$3:$A$500,$C12,'DADOS BRUTOS'!ED$3:ED$500)))</f>
        <v/>
      </c>
      <c r="HE12" s="122">
        <f>IF(OR(HE$4="",$B12=""),0,SUMIF('DADOS BRUTOS'!$A$3:$A$500,$B12,'DADOS BRUTOS'!EE$3:EE$500)+IF($C12="",0,SUMIF('DADOS BRUTOS'!$A$3:$A$500,$C12,'DADOS BRUTOS'!EE$3:EE$500)))</f>
        <v/>
      </c>
      <c r="HF12" s="122">
        <f>IF(OR(HF$4="",$B12=""),0,SUMIF('DADOS BRUTOS'!$A$3:$A$500,$B12,'DADOS BRUTOS'!EF$3:EF$500)+IF($C12="",0,SUMIF('DADOS BRUTOS'!$A$3:$A$500,$C12,'DADOS BRUTOS'!EF$3:EF$500)))</f>
        <v/>
      </c>
      <c r="HG12" s="122">
        <f>IF(OR(HG$4="",$B12=""),0,SUMIF('DADOS BRUTOS'!$A$3:$A$500,$B12,'DADOS BRUTOS'!EG$3:EG$500)+IF($C12="",0,SUMIF('DADOS BRUTOS'!$A$3:$A$500,$C12,'DADOS BRUTOS'!EG$3:EG$500)))</f>
        <v/>
      </c>
      <c r="HH12" s="122">
        <f>IF(OR(HH$4="",$B12=""),0,SUMIF('DADOS BRUTOS'!$A$3:$A$500,$B12,'DADOS BRUTOS'!EH$3:EH$500)+IF($C12="",0,SUMIF('DADOS BRUTOS'!$A$3:$A$500,$C12,'DADOS BRUTOS'!EH$3:EH$500)))</f>
        <v/>
      </c>
      <c r="HI12" s="122">
        <f>IF(OR(HI$4="",$B12=""),0,SUMIF('DADOS BRUTOS'!$A$3:$A$500,$B12,'DADOS BRUTOS'!EI$3:EI$500)+IF($C12="",0,SUMIF('DADOS BRUTOS'!$A$3:$A$500,$C12,'DADOS BRUTOS'!EI$3:EI$500)))</f>
        <v/>
      </c>
      <c r="HJ12" s="122">
        <f>IF(OR(HJ$4="",$B12=""),0,SUMIF('DADOS BRUTOS'!$A$3:$A$500,$B12,'DADOS BRUTOS'!EJ$3:EJ$500)+IF($C12="",0,SUMIF('DADOS BRUTOS'!$A$3:$A$500,$C12,'DADOS BRUTOS'!EJ$3:EJ$500)))</f>
        <v/>
      </c>
      <c r="HK12" s="122">
        <f>IF(OR(HK$4="",$B12=""),0,SUMIF('DADOS BRUTOS'!$A$3:$A$500,$B12,'DADOS BRUTOS'!EK$3:EK$500)+IF($C12="",0,SUMIF('DADOS BRUTOS'!$A$3:$A$500,$C12,'DADOS BRUTOS'!EK$3:EK$500)))</f>
        <v/>
      </c>
      <c r="HL12" s="122">
        <f>IF(OR(HL$4="",$B12=""),0,SUMIF('DADOS BRUTOS'!$A$3:$A$500,$B12,'DADOS BRUTOS'!EL$3:EL$500)+IF($C12="",0,SUMIF('DADOS BRUTOS'!$A$3:$A$500,$C12,'DADOS BRUTOS'!EL$3:EL$500)))</f>
        <v/>
      </c>
      <c r="HM12" s="122">
        <f>IF(OR(HM$4="",$B12=""),0,SUMIF('DADOS BRUTOS'!$A$3:$A$500,$B12,'DADOS BRUTOS'!EM$3:EM$500)+IF($C12="",0,SUMIF('DADOS BRUTOS'!$A$3:$A$500,$C12,'DADOS BRUTOS'!EM$3:EM$500)))</f>
        <v/>
      </c>
      <c r="HN12" s="122">
        <f>IF(OR(HN$4="",$B12=""),0,SUMIF('DADOS BRUTOS'!$A$3:$A$500,$B12,'DADOS BRUTOS'!EN$3:EN$500)+IF($C12="",0,SUMIF('DADOS BRUTOS'!$A$3:$A$500,$C12,'DADOS BRUTOS'!EN$3:EN$500)))</f>
        <v/>
      </c>
      <c r="HO12" s="122">
        <f>IF(OR(HO$4="",$B12=""),0,SUMIF('DADOS BRUTOS'!$A$3:$A$500,$B12,'DADOS BRUTOS'!EO$3:EO$500)+IF($C12="",0,SUMIF('DADOS BRUTOS'!$A$3:$A$500,$C12,'DADOS BRUTOS'!EO$3:EO$500)))</f>
        <v/>
      </c>
      <c r="HP12" s="122">
        <f>IF(OR(HP$4="",$B12=""),0,SUMIF('DADOS BRUTOS'!$A$3:$A$500,$B12,'DADOS BRUTOS'!EP$3:EP$500)+IF($C12="",0,SUMIF('DADOS BRUTOS'!$A$3:$A$500,$C12,'DADOS BRUTOS'!EP$3:EP$500)))</f>
        <v/>
      </c>
      <c r="HQ12" s="122">
        <f>IF(OR(HQ$4="",$B12=""),0,SUMIF('DADOS BRUTOS'!$A$3:$A$500,$B12,'DADOS BRUTOS'!EQ$3:EQ$500)+IF($C12="",0,SUMIF('DADOS BRUTOS'!$A$3:$A$500,$C12,'DADOS BRUTOS'!EQ$3:EQ$500)))</f>
        <v/>
      </c>
      <c r="HR12" s="122">
        <f>IF(OR(HR$4="",$B12=""),0,SUMIF('DADOS BRUTOS'!$A$3:$A$500,$B12,'DADOS BRUTOS'!ER$3:ER$500)+IF($C12="",0,SUMIF('DADOS BRUTOS'!$A$3:$A$500,$C12,'DADOS BRUTOS'!ER$3:ER$500)))</f>
        <v/>
      </c>
      <c r="HS12" s="122">
        <f>IF(OR(HS$4="",$B12=""),0,SUMIF('DADOS BRUTOS'!$A$3:$A$500,$B12,'DADOS BRUTOS'!ES$3:ES$500)+IF($C12="",0,SUMIF('DADOS BRUTOS'!$A$3:$A$500,$C12,'DADOS BRUTOS'!ES$3:ES$500)))</f>
        <v/>
      </c>
      <c r="HT12" s="122">
        <f>IF(OR(HT$4="",$B12=""),0,SUMIF('DADOS BRUTOS'!$A$3:$A$500,$B12,'DADOS BRUTOS'!ET$3:ET$500)+IF($C12="",0,SUMIF('DADOS BRUTOS'!$A$3:$A$500,$C12,'DADOS BRUTOS'!ET$3:ET$500)))</f>
        <v/>
      </c>
      <c r="HU12" s="122">
        <f>IF(OR(HU$4="",$B12=""),0,SUMIF('DADOS BRUTOS'!$A$3:$A$500,$B12,'DADOS BRUTOS'!EU$3:EU$500)+IF($C12="",0,SUMIF('DADOS BRUTOS'!$A$3:$A$500,$C12,'DADOS BRUTOS'!EU$3:EU$500)))</f>
        <v/>
      </c>
      <c r="HV12" s="122">
        <f>IF(OR(HV$4="",$B12=""),0,SUMIF('DADOS BRUTOS'!$A$3:$A$500,$B12,'DADOS BRUTOS'!EV$3:EV$500)+IF($C12="",0,SUMIF('DADOS BRUTOS'!$A$3:$A$500,$C12,'DADOS BRUTOS'!EV$3:EV$500)))</f>
        <v/>
      </c>
      <c r="HW12" s="122">
        <f>IF(OR(HW$4="",$B12=""),0,SUMIF('DADOS BRUTOS'!$A$3:$A$500,$B12,'DADOS BRUTOS'!EW$3:EW$500)+IF($C12="",0,SUMIF('DADOS BRUTOS'!$A$3:$A$500,$C12,'DADOS BRUTOS'!EW$3:EW$500)))</f>
        <v/>
      </c>
      <c r="HX12" s="122">
        <f>IF(OR(HX$4="",$B12=""),0,SUMIF('DADOS BRUTOS'!$A$3:$A$500,$B12,'DADOS BRUTOS'!EX$3:EX$500)+IF($C12="",0,SUMIF('DADOS BRUTOS'!$A$3:$A$500,$C12,'DADOS BRUTOS'!EX$3:EX$500)))</f>
        <v/>
      </c>
      <c r="HY12" s="122">
        <f>IF(OR(HY$4="",$B12=""),0,SUMIF('DADOS BRUTOS'!$A$3:$A$500,$B12,'DADOS BRUTOS'!EY$3:EY$500)+IF($C12="",0,SUMIF('DADOS BRUTOS'!$A$3:$A$500,$C12,'DADOS BRUTOS'!EY$3:EY$500)))</f>
        <v/>
      </c>
      <c r="HZ12" s="122">
        <f>IF(OR(HZ$4="",$B12=""),0,SUMIF('DADOS BRUTOS'!$A$3:$A$500,$B12,'DADOS BRUTOS'!EZ$3:EZ$500)+IF($C12="",0,SUMIF('DADOS BRUTOS'!$A$3:$A$500,$C12,'DADOS BRUTOS'!EZ$3:EZ$500)))</f>
        <v/>
      </c>
      <c r="IA12" s="122">
        <f>IF(OR(IA$4="",$B12=""),0,SUMIF('DADOS BRUTOS'!$A$3:$A$500,$B12,'DADOS BRUTOS'!FA$3:FA$500)+IF($C12="",0,SUMIF('DADOS BRUTOS'!$A$3:$A$500,$C12,'DADOS BRUTOS'!FA$3:FA$500)))</f>
        <v/>
      </c>
      <c r="IB12" s="122">
        <f>IF(OR(IB$4="",$B12=""),0,SUMIF('DADOS BRUTOS'!$A$3:$A$500,$B12,'DADOS BRUTOS'!FB$3:FB$500)+IF($C12="",0,SUMIF('DADOS BRUTOS'!$A$3:$A$500,$C12,'DADOS BRUTOS'!FB$3:FB$500)))</f>
        <v/>
      </c>
      <c r="IC12" s="122">
        <f>IF(OR(IC$4="",$B12=""),0,SUMIF('DADOS BRUTOS'!$A$3:$A$500,$B12,'DADOS BRUTOS'!FC$3:FC$500)+IF($C12="",0,SUMIF('DADOS BRUTOS'!$A$3:$A$500,$C12,'DADOS BRUTOS'!FC$3:FC$500)))</f>
        <v/>
      </c>
      <c r="ID12" s="122">
        <f>IF(OR(ID$4="",$B12=""),0,SUMIF('DADOS BRUTOS'!$A$3:$A$500,$B12,'DADOS BRUTOS'!FD$3:FD$500)+IF($C12="",0,SUMIF('DADOS BRUTOS'!$A$3:$A$500,$C12,'DADOS BRUTOS'!FD$3:FD$500)))</f>
        <v/>
      </c>
      <c r="IE12" s="122">
        <f>IF(OR(IE$4="",$B12=""),0,SUMIF('DADOS BRUTOS'!$A$3:$A$500,$B12,'DADOS BRUTOS'!FE$3:FE$500)+IF($C12="",0,SUMIF('DADOS BRUTOS'!$A$3:$A$500,$C12,'DADOS BRUTOS'!FE$3:FE$500)))</f>
        <v/>
      </c>
      <c r="IF12" s="122">
        <f>IF(OR(IF$4="",$B12=""),0,SUMIF('DADOS BRUTOS'!$A$3:$A$500,$B12,'DADOS BRUTOS'!FF$3:FF$500)+IF($C12="",0,SUMIF('DADOS BRUTOS'!$A$3:$A$500,$C12,'DADOS BRUTOS'!FF$3:FF$500)))</f>
        <v/>
      </c>
      <c r="IG12" s="122">
        <f>IF(OR(IG$4="",$B12=""),0,SUMIF('DADOS BRUTOS'!$A$3:$A$500,$B12,'DADOS BRUTOS'!FG$3:FG$500)+IF($C12="",0,SUMIF('DADOS BRUTOS'!$A$3:$A$500,$C12,'DADOS BRUTOS'!FG$3:FG$500)))</f>
        <v/>
      </c>
      <c r="IH12" s="122">
        <f>IF(OR(IH$4="",$B12=""),0,SUMIF('DADOS BRUTOS'!$A$3:$A$500,$B12,'DADOS BRUTOS'!FH$3:FH$500)+IF($C12="",0,SUMIF('DADOS BRUTOS'!$A$3:$A$500,$C12,'DADOS BRUTOS'!FH$3:FH$500)))</f>
        <v/>
      </c>
      <c r="II12" s="122">
        <f>IF(OR(II$4="",$B12=""),0,SUMIF('DADOS BRUTOS'!$A$3:$A$500,$B12,'DADOS BRUTOS'!FI$3:FI$500)+IF($C12="",0,SUMIF('DADOS BRUTOS'!$A$3:$A$500,$C12,'DADOS BRUTOS'!FI$3:FI$500)))</f>
        <v/>
      </c>
      <c r="IJ12" s="122">
        <f>IF(OR(IJ$4="",$B12=""),0,SUMIF('DADOS BRUTOS'!$A$3:$A$500,$B12,'DADOS BRUTOS'!FJ$3:FJ$500)+IF($C12="",0,SUMIF('DADOS BRUTOS'!$A$3:$A$500,$C12,'DADOS BRUTOS'!FJ$3:FJ$500)))</f>
        <v/>
      </c>
      <c r="IK12" s="122">
        <f>IF(OR(IK$4="",$B12=""),0,SUMIF('DADOS BRUTOS'!$A$3:$A$500,$B12,'DADOS BRUTOS'!FK$3:FK$500)+IF($C12="",0,SUMIF('DADOS BRUTOS'!$A$3:$A$500,$C12,'DADOS BRUTOS'!FK$3:FK$500)))</f>
        <v/>
      </c>
      <c r="IL12" s="122">
        <f>IF(OR(IL$4="",$B12=""),0,SUMIF('DADOS BRUTOS'!$A$3:$A$500,$B12,'DADOS BRUTOS'!FL$3:FL$500)+IF($C12="",0,SUMIF('DADOS BRUTOS'!$A$3:$A$500,$C12,'DADOS BRUTOS'!FL$3:FL$500)))</f>
        <v/>
      </c>
      <c r="IM12" s="122">
        <f>IF(OR(IM$4="",$B12=""),0,SUMIF('DADOS BRUTOS'!$A$3:$A$500,$B12,'DADOS BRUTOS'!FM$3:FM$500)+IF($C12="",0,SUMIF('DADOS BRUTOS'!$A$3:$A$500,$C12,'DADOS BRUTOS'!FM$3:FM$500)))</f>
        <v/>
      </c>
      <c r="IN12" s="122">
        <f>IF(OR(IN$4="",$B12=""),0,SUMIF('DADOS BRUTOS'!$A$3:$A$500,$B12,'DADOS BRUTOS'!FN$3:FN$500)+IF($C12="",0,SUMIF('DADOS BRUTOS'!$A$3:$A$500,$C12,'DADOS BRUTOS'!FN$3:FN$500)))</f>
        <v/>
      </c>
      <c r="IO12" s="122">
        <f>IF(OR(IO$4="",$B12=""),0,SUMIF('DADOS BRUTOS'!$A$3:$A$500,$B12,'DADOS BRUTOS'!FO$3:FO$500)+IF($C12="",0,SUMIF('DADOS BRUTOS'!$A$3:$A$500,$C12,'DADOS BRUTOS'!FO$3:FO$500)))</f>
        <v/>
      </c>
      <c r="IP12" s="122">
        <f>IF(OR(IP$4="",$B12=""),0,SUMIF('DADOS BRUTOS'!$A$3:$A$500,$B12,'DADOS BRUTOS'!FP$3:FP$500)+IF($C12="",0,SUMIF('DADOS BRUTOS'!$A$3:$A$500,$C12,'DADOS BRUTOS'!FP$3:FP$500)))</f>
        <v/>
      </c>
      <c r="IQ12" s="122">
        <f>IF(OR(IQ$4="",$B12=""),0,SUMIF('DADOS BRUTOS'!$A$3:$A$500,$B12,'DADOS BRUTOS'!FQ$3:FQ$500)+IF($C12="",0,SUMIF('DADOS BRUTOS'!$A$3:$A$500,$C12,'DADOS BRUTOS'!FQ$3:FQ$500)))</f>
        <v/>
      </c>
      <c r="IR12" s="122">
        <f>IF(OR(IR$4="",$B12=""),0,SUMIF('DADOS BRUTOS'!$A$3:$A$500,$B12,'DADOS BRUTOS'!FR$3:FR$500)+IF($C12="",0,SUMIF('DADOS BRUTOS'!$A$3:$A$500,$C12,'DADOS BRUTOS'!FR$3:FR$500)))</f>
        <v/>
      </c>
      <c r="IS12" s="122">
        <f>IF(OR(IS$4="",$B12=""),0,SUMIF('DADOS BRUTOS'!$A$3:$A$500,$B12,'DADOS BRUTOS'!FS$3:FS$500)+IF($C12="",0,SUMIF('DADOS BRUTOS'!$A$3:$A$500,$C12,'DADOS BRUTOS'!FS$3:FS$500)))</f>
        <v/>
      </c>
      <c r="IT12" s="122">
        <f>IF(OR(IT$4="",$B12=""),0,SUMIF('DADOS BRUTOS'!$A$3:$A$500,$B12,'DADOS BRUTOS'!FT$3:FT$500)+IF($C12="",0,SUMIF('DADOS BRUTOS'!$A$3:$A$500,$C12,'DADOS BRUTOS'!FT$3:FT$500)))</f>
        <v/>
      </c>
      <c r="IU12" s="122">
        <f>IF(OR(IU$4="",$B12=""),0,SUMIF('DADOS BRUTOS'!$A$3:$A$500,$B12,'DADOS BRUTOS'!FU$3:FU$500)+IF($C12="",0,SUMIF('DADOS BRUTOS'!$A$3:$A$500,$C12,'DADOS BRUTOS'!FU$3:FU$500)))</f>
        <v/>
      </c>
      <c r="IV12" s="122">
        <f>IF(OR(IV$4="",$B12=""),0,SUMIF('DADOS BRUTOS'!$A$3:$A$500,$B12,'DADOS BRUTOS'!FV$3:FV$500)+IF($C12="",0,SUMIF('DADOS BRUTOS'!$A$3:$A$500,$C12,'DADOS BRUTOS'!FV$3:FV$500)))</f>
        <v/>
      </c>
      <c r="IW12" s="122">
        <f>IF(OR(IW$4="",$B12=""),0,SUMIF('DADOS BRUTOS'!$A$3:$A$500,$B12,'DADOS BRUTOS'!FW$3:FW$500)+IF($C12="",0,SUMIF('DADOS BRUTOS'!$A$3:$A$500,$C12,'DADOS BRUTOS'!FW$3:FW$500)))</f>
        <v/>
      </c>
      <c r="IX12" s="122">
        <f>IF(OR(IX$4="",$B12=""),0,SUMIF('DADOS BRUTOS'!$A$3:$A$500,$B12,'DADOS BRUTOS'!FX$3:FX$500)+IF($C12="",0,SUMIF('DADOS BRUTOS'!$A$3:$A$500,$C12,'DADOS BRUTOS'!FX$3:FX$500)))</f>
        <v/>
      </c>
      <c r="IY12" s="122">
        <f>IF(OR(IY$4="",$B12=""),0,SUMIF('DADOS BRUTOS'!$A$3:$A$500,$B12,'DADOS BRUTOS'!FY$3:FY$500)+IF($C12="",0,SUMIF('DADOS BRUTOS'!$A$3:$A$500,$C12,'DADOS BRUTOS'!FY$3:FY$500)))</f>
        <v/>
      </c>
      <c r="IZ12" s="122">
        <f>IF(OR(IZ$4="",$B12=""),0,SUMIF('DADOS BRUTOS'!$A$3:$A$500,$B12,'DADOS BRUTOS'!FZ$3:FZ$500)+IF($C12="",0,SUMIF('DADOS BRUTOS'!$A$3:$A$500,$C12,'DADOS BRUTOS'!FZ$3:FZ$500)))</f>
        <v/>
      </c>
      <c r="JA12" s="122">
        <f>IF(OR(JA$4="",$B12=""),0,SUMIF('DADOS BRUTOS'!$A$3:$A$500,$B12,'DADOS BRUTOS'!GA$3:GA$500)+IF($C12="",0,SUMIF('DADOS BRUTOS'!$A$3:$A$500,$C12,'DADOS BRUTOS'!GA$3:GA$500)))</f>
        <v/>
      </c>
      <c r="JB12" s="122">
        <f>IF(OR(JB$4="",$B12=""),0,SUMIF('DADOS BRUTOS'!$A$3:$A$500,$B12,'DADOS BRUTOS'!GB$3:GB$500)+IF($C12="",0,SUMIF('DADOS BRUTOS'!$A$3:$A$500,$C12,'DADOS BRUTOS'!GB$3:GB$500)))</f>
        <v/>
      </c>
      <c r="JC12" s="122">
        <f>IF(OR(JC$4="",$B12=""),0,SUMIF('DADOS BRUTOS'!$A$3:$A$500,$B12,'DADOS BRUTOS'!GC$3:GC$500)+IF($C12="",0,SUMIF('DADOS BRUTOS'!$A$3:$A$500,$C12,'DADOS BRUTOS'!GC$3:GC$500)))</f>
        <v/>
      </c>
      <c r="JD12" s="122">
        <f>IF(OR(JD$4="",$B12=""),0,SUMIF('DADOS BRUTOS'!$A$3:$A$500,$B12,'DADOS BRUTOS'!GD$3:GD$500)+IF($C12="",0,SUMIF('DADOS BRUTOS'!$A$3:$A$500,$C12,'DADOS BRUTOS'!GD$3:GD$500)))</f>
        <v/>
      </c>
      <c r="JE12" s="122">
        <f>IF(OR(JE$4="",$B12=""),0,SUMIF('DADOS BRUTOS'!$A$3:$A$500,$B12,'DADOS BRUTOS'!GE$3:GE$500)+IF($C12="",0,SUMIF('DADOS BRUTOS'!$A$3:$A$500,$C12,'DADOS BRUTOS'!GE$3:GE$500)))</f>
        <v/>
      </c>
      <c r="JF12" s="122">
        <f>IF(OR(JF$4="",$B12=""),0,SUMIF('DADOS BRUTOS'!$A$3:$A$500,$B12,'DADOS BRUTOS'!GF$3:GF$500)+IF($C12="",0,SUMIF('DADOS BRUTOS'!$A$3:$A$500,$C12,'DADOS BRUTOS'!GF$3:GF$500)))</f>
        <v/>
      </c>
      <c r="JG12" s="122">
        <f>IF(OR(JG$4="",$B12=""),0,SUMIF('DADOS BRUTOS'!$A$3:$A$500,$B12,'DADOS BRUTOS'!GG$3:GG$500)+IF($C12="",0,SUMIF('DADOS BRUTOS'!$A$3:$A$500,$C12,'DADOS BRUTOS'!GG$3:GG$500)))</f>
        <v/>
      </c>
      <c r="JH12" s="122">
        <f>IF(OR(JH$4="",$B12=""),0,SUMIF('DADOS BRUTOS'!$A$3:$A$500,$B12,'DADOS BRUTOS'!GH$3:GH$500)+IF($C12="",0,SUMIF('DADOS BRUTOS'!$A$3:$A$500,$C12,'DADOS BRUTOS'!GH$3:GH$500)))</f>
        <v/>
      </c>
      <c r="JI12" s="122">
        <f>IF(OR(JI$4="",$B12=""),0,SUMIF('DADOS BRUTOS'!$A$3:$A$500,$B12,'DADOS BRUTOS'!GI$3:GI$500)+IF($C12="",0,SUMIF('DADOS BRUTOS'!$A$3:$A$500,$C12,'DADOS BRUTOS'!GI$3:GI$500)))</f>
        <v/>
      </c>
      <c r="JJ12" s="122">
        <f>IF(OR(JJ$4="",$B12=""),0,SUMIF('DADOS BRUTOS'!$A$3:$A$500,$B12,'DADOS BRUTOS'!GJ$3:GJ$500)+IF($C12="",0,SUMIF('DADOS BRUTOS'!$A$3:$A$500,$C12,'DADOS BRUTOS'!GJ$3:GJ$500)))</f>
        <v/>
      </c>
      <c r="JK12" s="122">
        <f>IF(OR(JK$4="",$B12=""),0,SUMIF('DADOS BRUTOS'!$A$3:$A$500,$B12,'DADOS BRUTOS'!GK$3:GK$500)+IF($C12="",0,SUMIF('DADOS BRUTOS'!$A$3:$A$500,$C12,'DADOS BRUTOS'!GK$3:GK$500)))</f>
        <v/>
      </c>
      <c r="JL12" s="122">
        <f>IF(OR(JL$4="",$B12=""),0,SUMIF('DADOS BRUTOS'!$A$3:$A$500,$B12,'DADOS BRUTOS'!GL$3:GL$500)+IF($C12="",0,SUMIF('DADOS BRUTOS'!$A$3:$A$500,$C12,'DADOS BRUTOS'!GL$3:GL$500)))</f>
        <v/>
      </c>
      <c r="JM12" s="122">
        <f>IF(OR(JM$4="",$B12=""),0,SUMIF('DADOS BRUTOS'!$A$3:$A$500,$B12,'DADOS BRUTOS'!GM$3:GM$500)+IF($C12="",0,SUMIF('DADOS BRUTOS'!$A$3:$A$500,$C12,'DADOS BRUTOS'!GM$3:GM$500)))</f>
        <v/>
      </c>
      <c r="JN12" s="122">
        <f>IF(OR(JN$4="",$B12=""),0,SUMIF('DADOS BRUTOS'!$A$3:$A$500,$B12,'DADOS BRUTOS'!GN$3:GN$500)+IF($C12="",0,SUMIF('DADOS BRUTOS'!$A$3:$A$500,$C12,'DADOS BRUTOS'!GN$3:GN$500)))</f>
        <v/>
      </c>
      <c r="JO12" s="122">
        <f>IF(OR(JO$4="",$B12=""),0,SUMIF('DADOS BRUTOS'!$A$3:$A$500,$B12,'DADOS BRUTOS'!GO$3:GO$500)+IF($C12="",0,SUMIF('DADOS BRUTOS'!$A$3:$A$500,$C12,'DADOS BRUTOS'!GO$3:GO$500)))</f>
        <v/>
      </c>
      <c r="JP12" s="122">
        <f>IF(OR(JP$4="",$B12=""),0,SUMIF('DADOS BRUTOS'!$A$3:$A$500,$B12,'DADOS BRUTOS'!GP$3:GP$500)+IF($C12="",0,SUMIF('DADOS BRUTOS'!$A$3:$A$500,$C12,'DADOS BRUTOS'!GP$3:GP$500)))</f>
        <v/>
      </c>
      <c r="JQ12" s="122">
        <f>IF(OR(JQ$4="",$B12=""),0,SUMIF('DADOS BRUTOS'!$A$3:$A$500,$B12,'DADOS BRUTOS'!GQ$3:GQ$500)+IF($C12="",0,SUMIF('DADOS BRUTOS'!$A$3:$A$500,$C12,'DADOS BRUTOS'!GQ$3:GQ$500)))</f>
        <v/>
      </c>
      <c r="JR12" s="122">
        <f>IF(OR(JR$4="",$B12=""),0,SUMIF('DADOS BRUTOS'!$A$3:$A$500,$B12,'DADOS BRUTOS'!GR$3:GR$500)+IF($C12="",0,SUMIF('DADOS BRUTOS'!$A$3:$A$500,$C12,'DADOS BRUTOS'!GR$3:GR$500)))</f>
        <v/>
      </c>
      <c r="JS12" s="122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2">
        <f>IF(OR(CB$4="",$B13=""),0,SUMIF('DADOS BRUTOS'!$A$3:$A$500,$B13,'DADOS BRUTOS'!B$3:B$500)+IF($C13="",0,SUMIF('DADOS BRUTOS'!$A$3:$A$500,$C13,'DADOS BRUTOS'!B$3:B$500)))</f>
        <v/>
      </c>
      <c r="CC13" s="122">
        <f>IF(OR(CC$4="",$B13=""),0,SUMIF('DADOS BRUTOS'!$A$3:$A$500,$B13,'DADOS BRUTOS'!C$3:C$500)+IF($C13="",0,SUMIF('DADOS BRUTOS'!$A$3:$A$500,$C13,'DADOS BRUTOS'!C$3:C$500)))</f>
        <v/>
      </c>
      <c r="CD13" s="122">
        <f>IF(OR(CD$4="",$B13=""),0,SUMIF('DADOS BRUTOS'!$A$3:$A$500,$B13,'DADOS BRUTOS'!D$3:D$500)+IF($C13="",0,SUMIF('DADOS BRUTOS'!$A$3:$A$500,$C13,'DADOS BRUTOS'!D$3:D$500)))</f>
        <v/>
      </c>
      <c r="CE13" s="122">
        <f>IF(OR(CE$4="",$B13=""),0,SUMIF('DADOS BRUTOS'!$A$3:$A$500,$B13,'DADOS BRUTOS'!E$3:E$500)+IF($C13="",0,SUMIF('DADOS BRUTOS'!$A$3:$A$500,$C13,'DADOS BRUTOS'!E$3:E$500)))</f>
        <v/>
      </c>
      <c r="CF13" s="122">
        <f>IF(OR(CF$4="",$B13=""),0,SUMIF('DADOS BRUTOS'!$A$3:$A$500,$B13,'DADOS BRUTOS'!F$3:F$500)+IF($C13="",0,SUMIF('DADOS BRUTOS'!$A$3:$A$500,$C13,'DADOS BRUTOS'!F$3:F$500)))</f>
        <v/>
      </c>
      <c r="CG13" s="122">
        <f>IF(OR(CG$4="",$B13=""),0,SUMIF('DADOS BRUTOS'!$A$3:$A$500,$B13,'DADOS BRUTOS'!G$3:G$500)+IF($C13="",0,SUMIF('DADOS BRUTOS'!$A$3:$A$500,$C13,'DADOS BRUTOS'!G$3:G$500)))</f>
        <v/>
      </c>
      <c r="CH13" s="122">
        <f>IF(OR(CH$4="",$B13=""),0,SUMIF('DADOS BRUTOS'!$A$3:$A$500,$B13,'DADOS BRUTOS'!H$3:H$500)+IF($C13="",0,SUMIF('DADOS BRUTOS'!$A$3:$A$500,$C13,'DADOS BRUTOS'!H$3:H$500)))</f>
        <v/>
      </c>
      <c r="CI13" s="122">
        <f>IF(OR(CI$4="",$B13=""),0,SUMIF('DADOS BRUTOS'!$A$3:$A$500,$B13,'DADOS BRUTOS'!I$3:I$500)+IF($C13="",0,SUMIF('DADOS BRUTOS'!$A$3:$A$500,$C13,'DADOS BRUTOS'!I$3:I$500)))</f>
        <v/>
      </c>
      <c r="CJ13" s="122">
        <f>IF(OR(CJ$4="",$B13=""),0,SUMIF('DADOS BRUTOS'!$A$3:$A$500,$B13,'DADOS BRUTOS'!J$3:J$500)+IF($C13="",0,SUMIF('DADOS BRUTOS'!$A$3:$A$500,$C13,'DADOS BRUTOS'!J$3:J$500)))</f>
        <v/>
      </c>
      <c r="CK13" s="122">
        <f>IF(OR(CK$4="",$B13=""),0,SUMIF('DADOS BRUTOS'!$A$3:$A$500,$B13,'DADOS BRUTOS'!K$3:K$500)+IF($C13="",0,SUMIF('DADOS BRUTOS'!$A$3:$A$500,$C13,'DADOS BRUTOS'!K$3:K$500)))</f>
        <v/>
      </c>
      <c r="CL13" s="122">
        <f>IF(OR(CL$4="",$B13=""),0,SUMIF('DADOS BRUTOS'!$A$3:$A$500,$B13,'DADOS BRUTOS'!L$3:L$500)+IF($C13="",0,SUMIF('DADOS BRUTOS'!$A$3:$A$500,$C13,'DADOS BRUTOS'!L$3:L$500)))</f>
        <v/>
      </c>
      <c r="CM13" s="122">
        <f>IF(OR(CM$4="",$B13=""),0,SUMIF('DADOS BRUTOS'!$A$3:$A$500,$B13,'DADOS BRUTOS'!M$3:M$500)+IF($C13="",0,SUMIF('DADOS BRUTOS'!$A$3:$A$500,$C13,'DADOS BRUTOS'!M$3:M$500)))</f>
        <v/>
      </c>
      <c r="CN13" s="122">
        <f>IF(OR(CN$4="",$B13=""),0,SUMIF('DADOS BRUTOS'!$A$3:$A$500,$B13,'DADOS BRUTOS'!N$3:N$500)+IF($C13="",0,SUMIF('DADOS BRUTOS'!$A$3:$A$500,$C13,'DADOS BRUTOS'!N$3:N$500)))</f>
        <v/>
      </c>
      <c r="CO13" s="122">
        <f>IF(OR(CO$4="",$B13=""),0,SUMIF('DADOS BRUTOS'!$A$3:$A$500,$B13,'DADOS BRUTOS'!O$3:O$500)+IF($C13="",0,SUMIF('DADOS BRUTOS'!$A$3:$A$500,$C13,'DADOS BRUTOS'!O$3:O$500)))</f>
        <v/>
      </c>
      <c r="CP13" s="122">
        <f>IF(OR(CP$4="",$B13=""),0,SUMIF('DADOS BRUTOS'!$A$3:$A$500,$B13,'DADOS BRUTOS'!P$3:P$500)+IF($C13="",0,SUMIF('DADOS BRUTOS'!$A$3:$A$500,$C13,'DADOS BRUTOS'!P$3:P$500)))</f>
        <v/>
      </c>
      <c r="CQ13" s="122">
        <f>IF(OR(CQ$4="",$B13=""),0,SUMIF('DADOS BRUTOS'!$A$3:$A$500,$B13,'DADOS BRUTOS'!Q$3:Q$500)+IF($C13="",0,SUMIF('DADOS BRUTOS'!$A$3:$A$500,$C13,'DADOS BRUTOS'!Q$3:Q$500)))</f>
        <v/>
      </c>
      <c r="CR13" s="122">
        <f>IF(OR(CR$4="",$B13=""),0,SUMIF('DADOS BRUTOS'!$A$3:$A$500,$B13,'DADOS BRUTOS'!R$3:R$500)+IF($C13="",0,SUMIF('DADOS BRUTOS'!$A$3:$A$500,$C13,'DADOS BRUTOS'!R$3:R$500)))</f>
        <v/>
      </c>
      <c r="CS13" s="122">
        <f>IF(OR(CS$4="",$B13=""),0,SUMIF('DADOS BRUTOS'!$A$3:$A$500,$B13,'DADOS BRUTOS'!S$3:S$500)+IF($C13="",0,SUMIF('DADOS BRUTOS'!$A$3:$A$500,$C13,'DADOS BRUTOS'!S$3:S$500)))</f>
        <v/>
      </c>
      <c r="CT13" s="122">
        <f>IF(OR(CT$4="",$B13=""),0,SUMIF('DADOS BRUTOS'!$A$3:$A$500,$B13,'DADOS BRUTOS'!T$3:T$500)+IF($C13="",0,SUMIF('DADOS BRUTOS'!$A$3:$A$500,$C13,'DADOS BRUTOS'!T$3:T$500)))</f>
        <v/>
      </c>
      <c r="CU13" s="122">
        <f>IF(OR(CU$4="",$B13=""),0,SUMIF('DADOS BRUTOS'!$A$3:$A$500,$B13,'DADOS BRUTOS'!U$3:U$500)+IF($C13="",0,SUMIF('DADOS BRUTOS'!$A$3:$A$500,$C13,'DADOS BRUTOS'!U$3:U$500)))</f>
        <v/>
      </c>
      <c r="CV13" s="122">
        <f>IF(OR(CV$4="",$B13=""),0,SUMIF('DADOS BRUTOS'!$A$3:$A$500,$B13,'DADOS BRUTOS'!V$3:V$500)+IF($C13="",0,SUMIF('DADOS BRUTOS'!$A$3:$A$500,$C13,'DADOS BRUTOS'!V$3:V$500)))</f>
        <v/>
      </c>
      <c r="CW13" s="122">
        <f>IF(OR(CW$4="",$B13=""),0,SUMIF('DADOS BRUTOS'!$A$3:$A$500,$B13,'DADOS BRUTOS'!W$3:W$500)+IF($C13="",0,SUMIF('DADOS BRUTOS'!$A$3:$A$500,$C13,'DADOS BRUTOS'!W$3:W$500)))</f>
        <v/>
      </c>
      <c r="CX13" s="122">
        <f>IF(OR(CX$4="",$B13=""),0,SUMIF('DADOS BRUTOS'!$A$3:$A$500,$B13,'DADOS BRUTOS'!X$3:X$500)+IF($C13="",0,SUMIF('DADOS BRUTOS'!$A$3:$A$500,$C13,'DADOS BRUTOS'!X$3:X$500)))</f>
        <v/>
      </c>
      <c r="CY13" s="122">
        <f>IF(OR(CY$4="",$B13=""),0,SUMIF('DADOS BRUTOS'!$A$3:$A$500,$B13,'DADOS BRUTOS'!Y$3:Y$500)+IF($C13="",0,SUMIF('DADOS BRUTOS'!$A$3:$A$500,$C13,'DADOS BRUTOS'!Y$3:Y$500)))</f>
        <v/>
      </c>
      <c r="CZ13" s="122">
        <f>IF(OR(CZ$4="",$B13=""),0,SUMIF('DADOS BRUTOS'!$A$3:$A$500,$B13,'DADOS BRUTOS'!Z$3:Z$500)+IF($C13="",0,SUMIF('DADOS BRUTOS'!$A$3:$A$500,$C13,'DADOS BRUTOS'!Z$3:Z$500)))</f>
        <v/>
      </c>
      <c r="DA13" s="122">
        <f>IF(OR(DA$4="",$B13=""),0,SUMIF('DADOS BRUTOS'!$A$3:$A$500,$B13,'DADOS BRUTOS'!AA$3:AA$500)+IF($C13="",0,SUMIF('DADOS BRUTOS'!$A$3:$A$500,$C13,'DADOS BRUTOS'!AA$3:AA$500)))</f>
        <v/>
      </c>
      <c r="DB13" s="122">
        <f>IF(OR(DB$4="",$B13=""),0,SUMIF('DADOS BRUTOS'!$A$3:$A$500,$B13,'DADOS BRUTOS'!AB$3:AB$500)+IF($C13="",0,SUMIF('DADOS BRUTOS'!$A$3:$A$500,$C13,'DADOS BRUTOS'!AB$3:AB$500)))</f>
        <v/>
      </c>
      <c r="DC13" s="122">
        <f>IF(OR(DC$4="",$B13=""),0,SUMIF('DADOS BRUTOS'!$A$3:$A$500,$B13,'DADOS BRUTOS'!AC$3:AC$500)+IF($C13="",0,SUMIF('DADOS BRUTOS'!$A$3:$A$500,$C13,'DADOS BRUTOS'!AC$3:AC$500)))</f>
        <v/>
      </c>
      <c r="DD13" s="122">
        <f>IF(OR(DD$4="",$B13=""),0,SUMIF('DADOS BRUTOS'!$A$3:$A$500,$B13,'DADOS BRUTOS'!AD$3:AD$500)+IF($C13="",0,SUMIF('DADOS BRUTOS'!$A$3:$A$500,$C13,'DADOS BRUTOS'!AD$3:AD$500)))</f>
        <v/>
      </c>
      <c r="DE13" s="122">
        <f>IF(OR(DE$4="",$B13=""),0,SUMIF('DADOS BRUTOS'!$A$3:$A$500,$B13,'DADOS BRUTOS'!AE$3:AE$500)+IF($C13="",0,SUMIF('DADOS BRUTOS'!$A$3:$A$500,$C13,'DADOS BRUTOS'!AE$3:AE$500)))</f>
        <v/>
      </c>
      <c r="DF13" s="122">
        <f>IF(OR(DF$4="",$B13=""),0,SUMIF('DADOS BRUTOS'!$A$3:$A$500,$B13,'DADOS BRUTOS'!AF$3:AF$500)+IF($C13="",0,SUMIF('DADOS BRUTOS'!$A$3:$A$500,$C13,'DADOS BRUTOS'!AF$3:AF$500)))</f>
        <v/>
      </c>
      <c r="DG13" s="122">
        <f>IF(OR(DG$4="",$B13=""),0,SUMIF('DADOS BRUTOS'!$A$3:$A$500,$B13,'DADOS BRUTOS'!AG$3:AG$500)+IF($C13="",0,SUMIF('DADOS BRUTOS'!$A$3:$A$500,$C13,'DADOS BRUTOS'!AG$3:AG$500)))</f>
        <v/>
      </c>
      <c r="DH13" s="122">
        <f>IF(OR(DH$4="",$B13=""),0,SUMIF('DADOS BRUTOS'!$A$3:$A$500,$B13,'DADOS BRUTOS'!AH$3:AH$500)+IF($C13="",0,SUMIF('DADOS BRUTOS'!$A$3:$A$500,$C13,'DADOS BRUTOS'!AH$3:AH$500)))</f>
        <v/>
      </c>
      <c r="DI13" s="122">
        <f>IF(OR(DI$4="",$B13=""),0,SUMIF('DADOS BRUTOS'!$A$3:$A$500,$B13,'DADOS BRUTOS'!AI$3:AI$500)+IF($C13="",0,SUMIF('DADOS BRUTOS'!$A$3:$A$500,$C13,'DADOS BRUTOS'!AI$3:AI$500)))</f>
        <v/>
      </c>
      <c r="DJ13" s="122">
        <f>IF(OR(DJ$4="",$B13=""),0,SUMIF('DADOS BRUTOS'!$A$3:$A$500,$B13,'DADOS BRUTOS'!AJ$3:AJ$500)+IF($C13="",0,SUMIF('DADOS BRUTOS'!$A$3:$A$500,$C13,'DADOS BRUTOS'!AJ$3:AJ$500)))</f>
        <v/>
      </c>
      <c r="DK13" s="122">
        <f>IF(OR(DK$4="",$B13=""),0,SUMIF('DADOS BRUTOS'!$A$3:$A$500,$B13,'DADOS BRUTOS'!AK$3:AK$500)+IF($C13="",0,SUMIF('DADOS BRUTOS'!$A$3:$A$500,$C13,'DADOS BRUTOS'!AK$3:AK$500)))</f>
        <v/>
      </c>
      <c r="DL13" s="122">
        <f>IF(OR(DL$4="",$B13=""),0,SUMIF('DADOS BRUTOS'!$A$3:$A$500,$B13,'DADOS BRUTOS'!AL$3:AL$500)+IF($C13="",0,SUMIF('DADOS BRUTOS'!$A$3:$A$500,$C13,'DADOS BRUTOS'!AL$3:AL$500)))</f>
        <v/>
      </c>
      <c r="DM13" s="122">
        <f>IF(OR(DM$4="",$B13=""),0,SUMIF('DADOS BRUTOS'!$A$3:$A$500,$B13,'DADOS BRUTOS'!AM$3:AM$500)+IF($C13="",0,SUMIF('DADOS BRUTOS'!$A$3:$A$500,$C13,'DADOS BRUTOS'!AM$3:AM$500)))</f>
        <v/>
      </c>
      <c r="DN13" s="122">
        <f>IF(OR(DN$4="",$B13=""),0,SUMIF('DADOS BRUTOS'!$A$3:$A$500,$B13,'DADOS BRUTOS'!AN$3:AN$500)+IF($C13="",0,SUMIF('DADOS BRUTOS'!$A$3:$A$500,$C13,'DADOS BRUTOS'!AN$3:AN$500)))</f>
        <v/>
      </c>
      <c r="DO13" s="122">
        <f>IF(OR(DO$4="",$B13=""),0,SUMIF('DADOS BRUTOS'!$A$3:$A$500,$B13,'DADOS BRUTOS'!AO$3:AO$500)+IF($C13="",0,SUMIF('DADOS BRUTOS'!$A$3:$A$500,$C13,'DADOS BRUTOS'!AO$3:AO$500)))</f>
        <v/>
      </c>
      <c r="DP13" s="122">
        <f>IF(OR(DP$4="",$B13=""),0,SUMIF('DADOS BRUTOS'!$A$3:$A$500,$B13,'DADOS BRUTOS'!AP$3:AP$500)+IF($C13="",0,SUMIF('DADOS BRUTOS'!$A$3:$A$500,$C13,'DADOS BRUTOS'!AP$3:AP$500)))</f>
        <v/>
      </c>
      <c r="DQ13" s="122">
        <f>IF(OR(DQ$4="",$B13=""),0,SUMIF('DADOS BRUTOS'!$A$3:$A$500,$B13,'DADOS BRUTOS'!AQ$3:AQ$500)+IF($C13="",0,SUMIF('DADOS BRUTOS'!$A$3:$A$500,$C13,'DADOS BRUTOS'!AQ$3:AQ$500)))</f>
        <v/>
      </c>
      <c r="DR13" s="122">
        <f>IF(OR(DR$4="",$B13=""),0,SUMIF('DADOS BRUTOS'!$A$3:$A$500,$B13,'DADOS BRUTOS'!AR$3:AR$500)+IF($C13="",0,SUMIF('DADOS BRUTOS'!$A$3:$A$500,$C13,'DADOS BRUTOS'!AR$3:AR$500)))</f>
        <v/>
      </c>
      <c r="DS13" s="122">
        <f>IF(OR(DS$4="",$B13=""),0,SUMIF('DADOS BRUTOS'!$A$3:$A$500,$B13,'DADOS BRUTOS'!AS$3:AS$500)+IF($C13="",0,SUMIF('DADOS BRUTOS'!$A$3:$A$500,$C13,'DADOS BRUTOS'!AS$3:AS$500)))</f>
        <v/>
      </c>
      <c r="DT13" s="122">
        <f>IF(OR(DT$4="",$B13=""),0,SUMIF('DADOS BRUTOS'!$A$3:$A$500,$B13,'DADOS BRUTOS'!AT$3:AT$500)+IF($C13="",0,SUMIF('DADOS BRUTOS'!$A$3:$A$500,$C13,'DADOS BRUTOS'!AT$3:AT$500)))</f>
        <v/>
      </c>
      <c r="DU13" s="122">
        <f>IF(OR(DU$4="",$B13=""),0,SUMIF('DADOS BRUTOS'!$A$3:$A$500,$B13,'DADOS BRUTOS'!AU$3:AU$500)+IF($C13="",0,SUMIF('DADOS BRUTOS'!$A$3:$A$500,$C13,'DADOS BRUTOS'!AU$3:AU$500)))</f>
        <v/>
      </c>
      <c r="DV13" s="122">
        <f>IF(OR(DV$4="",$B13=""),0,SUMIF('DADOS BRUTOS'!$A$3:$A$500,$B13,'DADOS BRUTOS'!AV$3:AV$500)+IF($C13="",0,SUMIF('DADOS BRUTOS'!$A$3:$A$500,$C13,'DADOS BRUTOS'!AV$3:AV$500)))</f>
        <v/>
      </c>
      <c r="DW13" s="122">
        <f>IF(OR(DW$4="",$B13=""),0,SUMIF('DADOS BRUTOS'!$A$3:$A$500,$B13,'DADOS BRUTOS'!AW$3:AW$500)+IF($C13="",0,SUMIF('DADOS BRUTOS'!$A$3:$A$500,$C13,'DADOS BRUTOS'!AW$3:AW$500)))</f>
        <v/>
      </c>
      <c r="DX13" s="122">
        <f>IF(OR(DX$4="",$B13=""),0,SUMIF('DADOS BRUTOS'!$A$3:$A$500,$B13,'DADOS BRUTOS'!AX$3:AX$500)+IF($C13="",0,SUMIF('DADOS BRUTOS'!$A$3:$A$500,$C13,'DADOS BRUTOS'!AX$3:AX$500)))</f>
        <v/>
      </c>
      <c r="DY13" s="122">
        <f>IF(OR(DY$4="",$B13=""),0,SUMIF('DADOS BRUTOS'!$A$3:$A$500,$B13,'DADOS BRUTOS'!AY$3:AY$500)+IF($C13="",0,SUMIF('DADOS BRUTOS'!$A$3:$A$500,$C13,'DADOS BRUTOS'!AY$3:AY$500)))</f>
        <v/>
      </c>
      <c r="DZ13" s="122">
        <f>IF(OR(DZ$4="",$B13=""),0,SUMIF('DADOS BRUTOS'!$A$3:$A$500,$B13,'DADOS BRUTOS'!AZ$3:AZ$500)+IF($C13="",0,SUMIF('DADOS BRUTOS'!$A$3:$A$500,$C13,'DADOS BRUTOS'!AZ$3:AZ$500)))</f>
        <v/>
      </c>
      <c r="EA13" s="122">
        <f>IF(OR(EA$4="",$B13=""),0,SUMIF('DADOS BRUTOS'!$A$3:$A$500,$B13,'DADOS BRUTOS'!BA$3:BA$500)+IF($C13="",0,SUMIF('DADOS BRUTOS'!$A$3:$A$500,$C13,'DADOS BRUTOS'!BA$3:BA$500)))</f>
        <v/>
      </c>
      <c r="EB13" s="122">
        <f>IF(OR(EB$4="",$B13=""),0,SUMIF('DADOS BRUTOS'!$A$3:$A$500,$B13,'DADOS BRUTOS'!BB$3:BB$500)+IF($C13="",0,SUMIF('DADOS BRUTOS'!$A$3:$A$500,$C13,'DADOS BRUTOS'!BB$3:BB$500)))</f>
        <v/>
      </c>
      <c r="EC13" s="122">
        <f>IF(OR(EC$4="",$B13=""),0,SUMIF('DADOS BRUTOS'!$A$3:$A$500,$B13,'DADOS BRUTOS'!BC$3:BC$500)+IF($C13="",0,SUMIF('DADOS BRUTOS'!$A$3:$A$500,$C13,'DADOS BRUTOS'!BC$3:BC$500)))</f>
        <v/>
      </c>
      <c r="ED13" s="122">
        <f>IF(OR(ED$4="",$B13=""),0,SUMIF('DADOS BRUTOS'!$A$3:$A$500,$B13,'DADOS BRUTOS'!BD$3:BD$500)+IF($C13="",0,SUMIF('DADOS BRUTOS'!$A$3:$A$500,$C13,'DADOS BRUTOS'!BD$3:BD$500)))</f>
        <v/>
      </c>
      <c r="EE13" s="122">
        <f>IF(OR(EE$4="",$B13=""),0,SUMIF('DADOS BRUTOS'!$A$3:$A$500,$B13,'DADOS BRUTOS'!BE$3:BE$500)+IF($C13="",0,SUMIF('DADOS BRUTOS'!$A$3:$A$500,$C13,'DADOS BRUTOS'!BE$3:BE$500)))</f>
        <v/>
      </c>
      <c r="EF13" s="122">
        <f>IF(OR(EF$4="",$B13=""),0,SUMIF('DADOS BRUTOS'!$A$3:$A$500,$B13,'DADOS BRUTOS'!BF$3:BF$500)+IF($C13="",0,SUMIF('DADOS BRUTOS'!$A$3:$A$500,$C13,'DADOS BRUTOS'!BF$3:BF$500)))</f>
        <v/>
      </c>
      <c r="EG13" s="122">
        <f>IF(OR(EG$4="",$B13=""),0,SUMIF('DADOS BRUTOS'!$A$3:$A$500,$B13,'DADOS BRUTOS'!BG$3:BG$500)+IF($C13="",0,SUMIF('DADOS BRUTOS'!$A$3:$A$500,$C13,'DADOS BRUTOS'!BG$3:BG$500)))</f>
        <v/>
      </c>
      <c r="EH13" s="122">
        <f>IF(OR(EH$4="",$B13=""),0,SUMIF('DADOS BRUTOS'!$A$3:$A$500,$B13,'DADOS BRUTOS'!BH$3:BH$500)+IF($C13="",0,SUMIF('DADOS BRUTOS'!$A$3:$A$500,$C13,'DADOS BRUTOS'!BH$3:BH$500)))</f>
        <v/>
      </c>
      <c r="EI13" s="122">
        <f>IF(OR(EI$4="",$B13=""),0,SUMIF('DADOS BRUTOS'!$A$3:$A$500,$B13,'DADOS BRUTOS'!BI$3:BI$500)+IF($C13="",0,SUMIF('DADOS BRUTOS'!$A$3:$A$500,$C13,'DADOS BRUTOS'!BI$3:BI$500)))</f>
        <v/>
      </c>
      <c r="EJ13" s="122">
        <f>IF(OR(EJ$4="",$B13=""),0,SUMIF('DADOS BRUTOS'!$A$3:$A$500,$B13,'DADOS BRUTOS'!BJ$3:BJ$500)+IF($C13="",0,SUMIF('DADOS BRUTOS'!$A$3:$A$500,$C13,'DADOS BRUTOS'!BJ$3:BJ$500)))</f>
        <v/>
      </c>
      <c r="EK13" s="122">
        <f>IF(OR(EK$4="",$B13=""),0,SUMIF('DADOS BRUTOS'!$A$3:$A$500,$B13,'DADOS BRUTOS'!BK$3:BK$500)+IF($C13="",0,SUMIF('DADOS BRUTOS'!$A$3:$A$500,$C13,'DADOS BRUTOS'!BK$3:BK$500)))</f>
        <v/>
      </c>
      <c r="EL13" s="122">
        <f>IF(OR(EL$4="",$B13=""),0,SUMIF('DADOS BRUTOS'!$A$3:$A$500,$B13,'DADOS BRUTOS'!BL$3:BL$500)+IF($C13="",0,SUMIF('DADOS BRUTOS'!$A$3:$A$500,$C13,'DADOS BRUTOS'!BL$3:BL$500)))</f>
        <v/>
      </c>
      <c r="EM13" s="122">
        <f>IF(OR(EM$4="",$B13=""),0,SUMIF('DADOS BRUTOS'!$A$3:$A$500,$B13,'DADOS BRUTOS'!BM$3:BM$500)+IF($C13="",0,SUMIF('DADOS BRUTOS'!$A$3:$A$500,$C13,'DADOS BRUTOS'!BM$3:BM$500)))</f>
        <v/>
      </c>
      <c r="EN13" s="122">
        <f>IF(OR(EN$4="",$B13=""),0,SUMIF('DADOS BRUTOS'!$A$3:$A$500,$B13,'DADOS BRUTOS'!BN$3:BN$500)+IF($C13="",0,SUMIF('DADOS BRUTOS'!$A$3:$A$500,$C13,'DADOS BRUTOS'!BN$3:BN$500)))</f>
        <v/>
      </c>
      <c r="EO13" s="122">
        <f>IF(OR(EO$4="",$B13=""),0,SUMIF('DADOS BRUTOS'!$A$3:$A$500,$B13,'DADOS BRUTOS'!BO$3:BO$500)+IF($C13="",0,SUMIF('DADOS BRUTOS'!$A$3:$A$500,$C13,'DADOS BRUTOS'!BO$3:BO$500)))</f>
        <v/>
      </c>
      <c r="EP13" s="122">
        <f>IF(OR(EP$4="",$B13=""),0,SUMIF('DADOS BRUTOS'!$A$3:$A$500,$B13,'DADOS BRUTOS'!BP$3:BP$500)+IF($C13="",0,SUMIF('DADOS BRUTOS'!$A$3:$A$500,$C13,'DADOS BRUTOS'!BP$3:BP$500)))</f>
        <v/>
      </c>
      <c r="EQ13" s="122">
        <f>IF(OR(EQ$4="",$B13=""),0,SUMIF('DADOS BRUTOS'!$A$3:$A$500,$B13,'DADOS BRUTOS'!BQ$3:BQ$500)+IF($C13="",0,SUMIF('DADOS BRUTOS'!$A$3:$A$500,$C13,'DADOS BRUTOS'!BQ$3:BQ$500)))</f>
        <v/>
      </c>
      <c r="ER13" s="122">
        <f>IF(OR(ER$4="",$B13=""),0,SUMIF('DADOS BRUTOS'!$A$3:$A$500,$B13,'DADOS BRUTOS'!BR$3:BR$500)+IF($C13="",0,SUMIF('DADOS BRUTOS'!$A$3:$A$500,$C13,'DADOS BRUTOS'!BR$3:BR$500)))</f>
        <v/>
      </c>
      <c r="ES13" s="122">
        <f>IF(OR(ES$4="",$B13=""),0,SUMIF('DADOS BRUTOS'!$A$3:$A$500,$B13,'DADOS BRUTOS'!BS$3:BS$500)+IF($C13="",0,SUMIF('DADOS BRUTOS'!$A$3:$A$500,$C13,'DADOS BRUTOS'!BS$3:BS$500)))</f>
        <v/>
      </c>
      <c r="ET13" s="122">
        <f>IF(OR(ET$4="",$B13=""),0,SUMIF('DADOS BRUTOS'!$A$3:$A$500,$B13,'DADOS BRUTOS'!BT$3:BT$500)+IF($C13="",0,SUMIF('DADOS BRUTOS'!$A$3:$A$500,$C13,'DADOS BRUTOS'!BT$3:BT$500)))</f>
        <v/>
      </c>
      <c r="EU13" s="122">
        <f>IF(OR(EU$4="",$B13=""),0,SUMIF('DADOS BRUTOS'!$A$3:$A$500,$B13,'DADOS BRUTOS'!BU$3:BU$500)+IF($C13="",0,SUMIF('DADOS BRUTOS'!$A$3:$A$500,$C13,'DADOS BRUTOS'!BU$3:BU$500)))</f>
        <v/>
      </c>
      <c r="EV13" s="122">
        <f>IF(OR(EV$4="",$B13=""),0,SUMIF('DADOS BRUTOS'!$A$3:$A$500,$B13,'DADOS BRUTOS'!BV$3:BV$500)+IF($C13="",0,SUMIF('DADOS BRUTOS'!$A$3:$A$500,$C13,'DADOS BRUTOS'!BV$3:BV$500)))</f>
        <v/>
      </c>
      <c r="EW13" s="122">
        <f>IF(OR(EW$4="",$B13=""),0,SUMIF('DADOS BRUTOS'!$A$3:$A$500,$B13,'DADOS BRUTOS'!BW$3:BW$500)+IF($C13="",0,SUMIF('DADOS BRUTOS'!$A$3:$A$500,$C13,'DADOS BRUTOS'!BW$3:BW$500)))</f>
        <v/>
      </c>
      <c r="EX13" s="122">
        <f>IF(OR(EX$4="",$B13=""),0,SUMIF('DADOS BRUTOS'!$A$3:$A$500,$B13,'DADOS BRUTOS'!BX$3:BX$500)+IF($C13="",0,SUMIF('DADOS BRUTOS'!$A$3:$A$500,$C13,'DADOS BRUTOS'!BX$3:BX$500)))</f>
        <v/>
      </c>
      <c r="EY13" s="122">
        <f>IF(OR(EY$4="",$B13=""),0,SUMIF('DADOS BRUTOS'!$A$3:$A$500,$B13,'DADOS BRUTOS'!BY$3:BY$500)+IF($C13="",0,SUMIF('DADOS BRUTOS'!$A$3:$A$500,$C13,'DADOS BRUTOS'!BY$3:BY$500)))</f>
        <v/>
      </c>
      <c r="EZ13" s="122">
        <f>IF(OR(EZ$4="",$B13=""),0,SUMIF('DADOS BRUTOS'!$A$3:$A$500,$B13,'DADOS BRUTOS'!BZ$3:BZ$500)+IF($C13="",0,SUMIF('DADOS BRUTOS'!$A$3:$A$500,$C13,'DADOS BRUTOS'!BZ$3:BZ$500)))</f>
        <v/>
      </c>
      <c r="FA13" s="122">
        <f>IF(OR(FA$4="",$B13=""),0,SUMIF('DADOS BRUTOS'!$A$3:$A$500,$B13,'DADOS BRUTOS'!CA$3:CA$500)+IF($C13="",0,SUMIF('DADOS BRUTOS'!$A$3:$A$500,$C13,'DADOS BRUTOS'!CA$3:CA$500)))</f>
        <v/>
      </c>
      <c r="FB13" s="122">
        <f>IF(OR(FB$4="",$B13=""),0,SUMIF('DADOS BRUTOS'!$A$3:$A$500,$B13,'DADOS BRUTOS'!CB$3:CB$500)+IF($C13="",0,SUMIF('DADOS BRUTOS'!$A$3:$A$500,$C13,'DADOS BRUTOS'!CB$3:CB$500)))</f>
        <v/>
      </c>
      <c r="FC13" s="122">
        <f>IF(OR(FC$4="",$B13=""),0,SUMIF('DADOS BRUTOS'!$A$3:$A$500,$B13,'DADOS BRUTOS'!CC$3:CC$500)+IF($C13="",0,SUMIF('DADOS BRUTOS'!$A$3:$A$500,$C13,'DADOS BRUTOS'!CC$3:CC$500)))</f>
        <v/>
      </c>
      <c r="FD13" s="122">
        <f>IF(OR(FD$4="",$B13=""),0,SUMIF('DADOS BRUTOS'!$A$3:$A$500,$B13,'DADOS BRUTOS'!CD$3:CD$500)+IF($C13="",0,SUMIF('DADOS BRUTOS'!$A$3:$A$500,$C13,'DADOS BRUTOS'!CD$3:CD$500)))</f>
        <v/>
      </c>
      <c r="FE13" s="122">
        <f>IF(OR(FE$4="",$B13=""),0,SUMIF('DADOS BRUTOS'!$A$3:$A$500,$B13,'DADOS BRUTOS'!CE$3:CE$500)+IF($C13="",0,SUMIF('DADOS BRUTOS'!$A$3:$A$500,$C13,'DADOS BRUTOS'!CE$3:CE$500)))</f>
        <v/>
      </c>
      <c r="FF13" s="122">
        <f>IF(OR(FF$4="",$B13=""),0,SUMIF('DADOS BRUTOS'!$A$3:$A$500,$B13,'DADOS BRUTOS'!CF$3:CF$500)+IF($C13="",0,SUMIF('DADOS BRUTOS'!$A$3:$A$500,$C13,'DADOS BRUTOS'!CF$3:CF$500)))</f>
        <v/>
      </c>
      <c r="FG13" s="122">
        <f>IF(OR(FG$4="",$B13=""),0,SUMIF('DADOS BRUTOS'!$A$3:$A$500,$B13,'DADOS BRUTOS'!CG$3:CG$500)+IF($C13="",0,SUMIF('DADOS BRUTOS'!$A$3:$A$500,$C13,'DADOS BRUTOS'!CG$3:CG$500)))</f>
        <v/>
      </c>
      <c r="FH13" s="122">
        <f>IF(OR(FH$4="",$B13=""),0,SUMIF('DADOS BRUTOS'!$A$3:$A$500,$B13,'DADOS BRUTOS'!CH$3:CH$500)+IF($C13="",0,SUMIF('DADOS BRUTOS'!$A$3:$A$500,$C13,'DADOS BRUTOS'!CH$3:CH$500)))</f>
        <v/>
      </c>
      <c r="FI13" s="122">
        <f>IF(OR(FI$4="",$B13=""),0,SUMIF('DADOS BRUTOS'!$A$3:$A$500,$B13,'DADOS BRUTOS'!CI$3:CI$500)+IF($C13="",0,SUMIF('DADOS BRUTOS'!$A$3:$A$500,$C13,'DADOS BRUTOS'!CI$3:CI$500)))</f>
        <v/>
      </c>
      <c r="FJ13" s="122">
        <f>IF(OR(FJ$4="",$B13=""),0,SUMIF('DADOS BRUTOS'!$A$3:$A$500,$B13,'DADOS BRUTOS'!CJ$3:CJ$500)+IF($C13="",0,SUMIF('DADOS BRUTOS'!$A$3:$A$500,$C13,'DADOS BRUTOS'!CJ$3:CJ$500)))</f>
        <v/>
      </c>
      <c r="FK13" s="122">
        <f>IF(OR(FK$4="",$B13=""),0,SUMIF('DADOS BRUTOS'!$A$3:$A$500,$B13,'DADOS BRUTOS'!CK$3:CK$500)+IF($C13="",0,SUMIF('DADOS BRUTOS'!$A$3:$A$500,$C13,'DADOS BRUTOS'!CK$3:CK$500)))</f>
        <v/>
      </c>
      <c r="FL13" s="122">
        <f>IF(OR(FL$4="",$B13=""),0,SUMIF('DADOS BRUTOS'!$A$3:$A$500,$B13,'DADOS BRUTOS'!CL$3:CL$500)+IF($C13="",0,SUMIF('DADOS BRUTOS'!$A$3:$A$500,$C13,'DADOS BRUTOS'!CL$3:CL$500)))</f>
        <v/>
      </c>
      <c r="FM13" s="122">
        <f>IF(OR(FM$4="",$B13=""),0,SUMIF('DADOS BRUTOS'!$A$3:$A$500,$B13,'DADOS BRUTOS'!CM$3:CM$500)+IF($C13="",0,SUMIF('DADOS BRUTOS'!$A$3:$A$500,$C13,'DADOS BRUTOS'!CM$3:CM$500)))</f>
        <v/>
      </c>
      <c r="FN13" s="122">
        <f>IF(OR(FN$4="",$B13=""),0,SUMIF('DADOS BRUTOS'!$A$3:$A$500,$B13,'DADOS BRUTOS'!CN$3:CN$500)+IF($C13="",0,SUMIF('DADOS BRUTOS'!$A$3:$A$500,$C13,'DADOS BRUTOS'!CN$3:CN$500)))</f>
        <v/>
      </c>
      <c r="FO13" s="122">
        <f>IF(OR(FO$4="",$B13=""),0,SUMIF('DADOS BRUTOS'!$A$3:$A$500,$B13,'DADOS BRUTOS'!CO$3:CO$500)+IF($C13="",0,SUMIF('DADOS BRUTOS'!$A$3:$A$500,$C13,'DADOS BRUTOS'!CO$3:CO$500)))</f>
        <v/>
      </c>
      <c r="FP13" s="122">
        <f>IF(OR(FP$4="",$B13=""),0,SUMIF('DADOS BRUTOS'!$A$3:$A$500,$B13,'DADOS BRUTOS'!CP$3:CP$500)+IF($C13="",0,SUMIF('DADOS BRUTOS'!$A$3:$A$500,$C13,'DADOS BRUTOS'!CP$3:CP$500)))</f>
        <v/>
      </c>
      <c r="FQ13" s="122">
        <f>IF(OR(FQ$4="",$B13=""),0,SUMIF('DADOS BRUTOS'!$A$3:$A$500,$B13,'DADOS BRUTOS'!CQ$3:CQ$500)+IF($C13="",0,SUMIF('DADOS BRUTOS'!$A$3:$A$500,$C13,'DADOS BRUTOS'!CQ$3:CQ$500)))</f>
        <v/>
      </c>
      <c r="FR13" s="122">
        <f>IF(OR(FR$4="",$B13=""),0,SUMIF('DADOS BRUTOS'!$A$3:$A$500,$B13,'DADOS BRUTOS'!CR$3:CR$500)+IF($C13="",0,SUMIF('DADOS BRUTOS'!$A$3:$A$500,$C13,'DADOS BRUTOS'!CR$3:CR$500)))</f>
        <v/>
      </c>
      <c r="FS13" s="122">
        <f>IF(OR(FS$4="",$B13=""),0,SUMIF('DADOS BRUTOS'!$A$3:$A$500,$B13,'DADOS BRUTOS'!CS$3:CS$500)+IF($C13="",0,SUMIF('DADOS BRUTOS'!$A$3:$A$500,$C13,'DADOS BRUTOS'!CS$3:CS$500)))</f>
        <v/>
      </c>
      <c r="FT13" s="122">
        <f>IF(OR(FT$4="",$B13=""),0,SUMIF('DADOS BRUTOS'!$A$3:$A$500,$B13,'DADOS BRUTOS'!CT$3:CT$500)+IF($C13="",0,SUMIF('DADOS BRUTOS'!$A$3:$A$500,$C13,'DADOS BRUTOS'!CT$3:CT$500)))</f>
        <v/>
      </c>
      <c r="FU13" s="122">
        <f>IF(OR(FU$4="",$B13=""),0,SUMIF('DADOS BRUTOS'!$A$3:$A$500,$B13,'DADOS BRUTOS'!CU$3:CU$500)+IF($C13="",0,SUMIF('DADOS BRUTOS'!$A$3:$A$500,$C13,'DADOS BRUTOS'!CU$3:CU$500)))</f>
        <v/>
      </c>
      <c r="FV13" s="122">
        <f>IF(OR(FV$4="",$B13=""),0,SUMIF('DADOS BRUTOS'!$A$3:$A$500,$B13,'DADOS BRUTOS'!CV$3:CV$500)+IF($C13="",0,SUMIF('DADOS BRUTOS'!$A$3:$A$500,$C13,'DADOS BRUTOS'!CV$3:CV$500)))</f>
        <v/>
      </c>
      <c r="FW13" s="122">
        <f>IF(OR(FW$4="",$B13=""),0,SUMIF('DADOS BRUTOS'!$A$3:$A$500,$B13,'DADOS BRUTOS'!CW$3:CW$500)+IF($C13="",0,SUMIF('DADOS BRUTOS'!$A$3:$A$500,$C13,'DADOS BRUTOS'!CW$3:CW$500)))</f>
        <v/>
      </c>
      <c r="FX13" s="122">
        <f>IF(OR(FX$4="",$B13=""),0,SUMIF('DADOS BRUTOS'!$A$3:$A$500,$B13,'DADOS BRUTOS'!CX$3:CX$500)+IF($C13="",0,SUMIF('DADOS BRUTOS'!$A$3:$A$500,$C13,'DADOS BRUTOS'!CX$3:CX$500)))</f>
        <v/>
      </c>
      <c r="FY13" s="122">
        <f>IF(OR(FY$4="",$B13=""),0,SUMIF('DADOS BRUTOS'!$A$3:$A$500,$B13,'DADOS BRUTOS'!CY$3:CY$500)+IF($C13="",0,SUMIF('DADOS BRUTOS'!$A$3:$A$500,$C13,'DADOS BRUTOS'!CY$3:CY$500)))</f>
        <v/>
      </c>
      <c r="FZ13" s="122">
        <f>IF(OR(FZ$4="",$B13=""),0,SUMIF('DADOS BRUTOS'!$A$3:$A$500,$B13,'DADOS BRUTOS'!CZ$3:CZ$500)+IF($C13="",0,SUMIF('DADOS BRUTOS'!$A$3:$A$500,$C13,'DADOS BRUTOS'!CZ$3:CZ$500)))</f>
        <v/>
      </c>
      <c r="GA13" s="122">
        <f>IF(OR(GA$4="",$B13=""),0,SUMIF('DADOS BRUTOS'!$A$3:$A$500,$B13,'DADOS BRUTOS'!DA$3:DA$500)+IF($C13="",0,SUMIF('DADOS BRUTOS'!$A$3:$A$500,$C13,'DADOS BRUTOS'!DA$3:DA$500)))</f>
        <v/>
      </c>
      <c r="GB13" s="122">
        <f>IF(OR(GB$4="",$B13=""),0,SUMIF('DADOS BRUTOS'!$A$3:$A$500,$B13,'DADOS BRUTOS'!DB$3:DB$500)+IF($C13="",0,SUMIF('DADOS BRUTOS'!$A$3:$A$500,$C13,'DADOS BRUTOS'!DB$3:DB$500)))</f>
        <v/>
      </c>
      <c r="GC13" s="122">
        <f>IF(OR(GC$4="",$B13=""),0,SUMIF('DADOS BRUTOS'!$A$3:$A$500,$B13,'DADOS BRUTOS'!DC$3:DC$500)+IF($C13="",0,SUMIF('DADOS BRUTOS'!$A$3:$A$500,$C13,'DADOS BRUTOS'!DC$3:DC$500)))</f>
        <v/>
      </c>
      <c r="GD13" s="122">
        <f>IF(OR(GD$4="",$B13=""),0,SUMIF('DADOS BRUTOS'!$A$3:$A$500,$B13,'DADOS BRUTOS'!DD$3:DD$500)+IF($C13="",0,SUMIF('DADOS BRUTOS'!$A$3:$A$500,$C13,'DADOS BRUTOS'!DD$3:DD$500)))</f>
        <v/>
      </c>
      <c r="GE13" s="122">
        <f>IF(OR(GE$4="",$B13=""),0,SUMIF('DADOS BRUTOS'!$A$3:$A$500,$B13,'DADOS BRUTOS'!DE$3:DE$500)+IF($C13="",0,SUMIF('DADOS BRUTOS'!$A$3:$A$500,$C13,'DADOS BRUTOS'!DE$3:DE$500)))</f>
        <v/>
      </c>
      <c r="GF13" s="122">
        <f>IF(OR(GF$4="",$B13=""),0,SUMIF('DADOS BRUTOS'!$A$3:$A$500,$B13,'DADOS BRUTOS'!DF$3:DF$500)+IF($C13="",0,SUMIF('DADOS BRUTOS'!$A$3:$A$500,$C13,'DADOS BRUTOS'!DF$3:DF$500)))</f>
        <v/>
      </c>
      <c r="GG13" s="122">
        <f>IF(OR(GG$4="",$B13=""),0,SUMIF('DADOS BRUTOS'!$A$3:$A$500,$B13,'DADOS BRUTOS'!DG$3:DG$500)+IF($C13="",0,SUMIF('DADOS BRUTOS'!$A$3:$A$500,$C13,'DADOS BRUTOS'!DG$3:DG$500)))</f>
        <v/>
      </c>
      <c r="GH13" s="122">
        <f>IF(OR(GH$4="",$B13=""),0,SUMIF('DADOS BRUTOS'!$A$3:$A$500,$B13,'DADOS BRUTOS'!DH$3:DH$500)+IF($C13="",0,SUMIF('DADOS BRUTOS'!$A$3:$A$500,$C13,'DADOS BRUTOS'!DH$3:DH$500)))</f>
        <v/>
      </c>
      <c r="GI13" s="122">
        <f>IF(OR(GI$4="",$B13=""),0,SUMIF('DADOS BRUTOS'!$A$3:$A$500,$B13,'DADOS BRUTOS'!DI$3:DI$500)+IF($C13="",0,SUMIF('DADOS BRUTOS'!$A$3:$A$500,$C13,'DADOS BRUTOS'!DI$3:DI$500)))</f>
        <v/>
      </c>
      <c r="GJ13" s="122">
        <f>IF(OR(GJ$4="",$B13=""),0,SUMIF('DADOS BRUTOS'!$A$3:$A$500,$B13,'DADOS BRUTOS'!DJ$3:DJ$500)+IF($C13="",0,SUMIF('DADOS BRUTOS'!$A$3:$A$500,$C13,'DADOS BRUTOS'!DJ$3:DJ$500)))</f>
        <v/>
      </c>
      <c r="GK13" s="122">
        <f>IF(OR(GK$4="",$B13=""),0,SUMIF('DADOS BRUTOS'!$A$3:$A$500,$B13,'DADOS BRUTOS'!DK$3:DK$500)+IF($C13="",0,SUMIF('DADOS BRUTOS'!$A$3:$A$500,$C13,'DADOS BRUTOS'!DK$3:DK$500)))</f>
        <v/>
      </c>
      <c r="GL13" s="122">
        <f>IF(OR(GL$4="",$B13=""),0,SUMIF('DADOS BRUTOS'!$A$3:$A$500,$B13,'DADOS BRUTOS'!DL$3:DL$500)+IF($C13="",0,SUMIF('DADOS BRUTOS'!$A$3:$A$500,$C13,'DADOS BRUTOS'!DL$3:DL$500)))</f>
        <v/>
      </c>
      <c r="GM13" s="122">
        <f>IF(OR(GM$4="",$B13=""),0,SUMIF('DADOS BRUTOS'!$A$3:$A$500,$B13,'DADOS BRUTOS'!DM$3:DM$500)+IF($C13="",0,SUMIF('DADOS BRUTOS'!$A$3:$A$500,$C13,'DADOS BRUTOS'!DM$3:DM$500)))</f>
        <v/>
      </c>
      <c r="GN13" s="122">
        <f>IF(OR(GN$4="",$B13=""),0,SUMIF('DADOS BRUTOS'!$A$3:$A$500,$B13,'DADOS BRUTOS'!DN$3:DN$500)+IF($C13="",0,SUMIF('DADOS BRUTOS'!$A$3:$A$500,$C13,'DADOS BRUTOS'!DN$3:DN$500)))</f>
        <v/>
      </c>
      <c r="GO13" s="122">
        <f>IF(OR(GO$4="",$B13=""),0,SUMIF('DADOS BRUTOS'!$A$3:$A$500,$B13,'DADOS BRUTOS'!DO$3:DO$500)+IF($C13="",0,SUMIF('DADOS BRUTOS'!$A$3:$A$500,$C13,'DADOS BRUTOS'!DO$3:DO$500)))</f>
        <v/>
      </c>
      <c r="GP13" s="122">
        <f>IF(OR(GP$4="",$B13=""),0,SUMIF('DADOS BRUTOS'!$A$3:$A$500,$B13,'DADOS BRUTOS'!DP$3:DP$500)+IF($C13="",0,SUMIF('DADOS BRUTOS'!$A$3:$A$500,$C13,'DADOS BRUTOS'!DP$3:DP$500)))</f>
        <v/>
      </c>
      <c r="GQ13" s="122">
        <f>IF(OR(GQ$4="",$B13=""),0,SUMIF('DADOS BRUTOS'!$A$3:$A$500,$B13,'DADOS BRUTOS'!DQ$3:DQ$500)+IF($C13="",0,SUMIF('DADOS BRUTOS'!$A$3:$A$500,$C13,'DADOS BRUTOS'!DQ$3:DQ$500)))</f>
        <v/>
      </c>
      <c r="GR13" s="122">
        <f>IF(OR(GR$4="",$B13=""),0,SUMIF('DADOS BRUTOS'!$A$3:$A$500,$B13,'DADOS BRUTOS'!DR$3:DR$500)+IF($C13="",0,SUMIF('DADOS BRUTOS'!$A$3:$A$500,$C13,'DADOS BRUTOS'!DR$3:DR$500)))</f>
        <v/>
      </c>
      <c r="GS13" s="122">
        <f>IF(OR(GS$4="",$B13=""),0,SUMIF('DADOS BRUTOS'!$A$3:$A$500,$B13,'DADOS BRUTOS'!DS$3:DS$500)+IF($C13="",0,SUMIF('DADOS BRUTOS'!$A$3:$A$500,$C13,'DADOS BRUTOS'!DS$3:DS$500)))</f>
        <v/>
      </c>
      <c r="GT13" s="122">
        <f>IF(OR(GT$4="",$B13=""),0,SUMIF('DADOS BRUTOS'!$A$3:$A$500,$B13,'DADOS BRUTOS'!DT$3:DT$500)+IF($C13="",0,SUMIF('DADOS BRUTOS'!$A$3:$A$500,$C13,'DADOS BRUTOS'!DT$3:DT$500)))</f>
        <v/>
      </c>
      <c r="GU13" s="122">
        <f>IF(OR(GU$4="",$B13=""),0,SUMIF('DADOS BRUTOS'!$A$3:$A$500,$B13,'DADOS BRUTOS'!DU$3:DU$500)+IF($C13="",0,SUMIF('DADOS BRUTOS'!$A$3:$A$500,$C13,'DADOS BRUTOS'!DU$3:DU$500)))</f>
        <v/>
      </c>
      <c r="GV13" s="122">
        <f>IF(OR(GV$4="",$B13=""),0,SUMIF('DADOS BRUTOS'!$A$3:$A$500,$B13,'DADOS BRUTOS'!DV$3:DV$500)+IF($C13="",0,SUMIF('DADOS BRUTOS'!$A$3:$A$500,$C13,'DADOS BRUTOS'!DV$3:DV$500)))</f>
        <v/>
      </c>
      <c r="GW13" s="122">
        <f>IF(OR(GW$4="",$B13=""),0,SUMIF('DADOS BRUTOS'!$A$3:$A$500,$B13,'DADOS BRUTOS'!DW$3:DW$500)+IF($C13="",0,SUMIF('DADOS BRUTOS'!$A$3:$A$500,$C13,'DADOS BRUTOS'!DW$3:DW$500)))</f>
        <v/>
      </c>
      <c r="GX13" s="122">
        <f>IF(OR(GX$4="",$B13=""),0,SUMIF('DADOS BRUTOS'!$A$3:$A$500,$B13,'DADOS BRUTOS'!DX$3:DX$500)+IF($C13="",0,SUMIF('DADOS BRUTOS'!$A$3:$A$500,$C13,'DADOS BRUTOS'!DX$3:DX$500)))</f>
        <v/>
      </c>
      <c r="GY13" s="122">
        <f>IF(OR(GY$4="",$B13=""),0,SUMIF('DADOS BRUTOS'!$A$3:$A$500,$B13,'DADOS BRUTOS'!DY$3:DY$500)+IF($C13="",0,SUMIF('DADOS BRUTOS'!$A$3:$A$500,$C13,'DADOS BRUTOS'!DY$3:DY$500)))</f>
        <v/>
      </c>
      <c r="GZ13" s="122">
        <f>IF(OR(GZ$4="",$B13=""),0,SUMIF('DADOS BRUTOS'!$A$3:$A$500,$B13,'DADOS BRUTOS'!DZ$3:DZ$500)+IF($C13="",0,SUMIF('DADOS BRUTOS'!$A$3:$A$500,$C13,'DADOS BRUTOS'!DZ$3:DZ$500)))</f>
        <v/>
      </c>
      <c r="HA13" s="122">
        <f>IF(OR(HA$4="",$B13=""),0,SUMIF('DADOS BRUTOS'!$A$3:$A$500,$B13,'DADOS BRUTOS'!EA$3:EA$500)+IF($C13="",0,SUMIF('DADOS BRUTOS'!$A$3:$A$500,$C13,'DADOS BRUTOS'!EA$3:EA$500)))</f>
        <v/>
      </c>
      <c r="HB13" s="122">
        <f>IF(OR(HB$4="",$B13=""),0,SUMIF('DADOS BRUTOS'!$A$3:$A$500,$B13,'DADOS BRUTOS'!EB$3:EB$500)+IF($C13="",0,SUMIF('DADOS BRUTOS'!$A$3:$A$500,$C13,'DADOS BRUTOS'!EB$3:EB$500)))</f>
        <v/>
      </c>
      <c r="HC13" s="122">
        <f>IF(OR(HC$4="",$B13=""),0,SUMIF('DADOS BRUTOS'!$A$3:$A$500,$B13,'DADOS BRUTOS'!EC$3:EC$500)+IF($C13="",0,SUMIF('DADOS BRUTOS'!$A$3:$A$500,$C13,'DADOS BRUTOS'!EC$3:EC$500)))</f>
        <v/>
      </c>
      <c r="HD13" s="122">
        <f>IF(OR(HD$4="",$B13=""),0,SUMIF('DADOS BRUTOS'!$A$3:$A$500,$B13,'DADOS BRUTOS'!ED$3:ED$500)+IF($C13="",0,SUMIF('DADOS BRUTOS'!$A$3:$A$500,$C13,'DADOS BRUTOS'!ED$3:ED$500)))</f>
        <v/>
      </c>
      <c r="HE13" s="122">
        <f>IF(OR(HE$4="",$B13=""),0,SUMIF('DADOS BRUTOS'!$A$3:$A$500,$B13,'DADOS BRUTOS'!EE$3:EE$500)+IF($C13="",0,SUMIF('DADOS BRUTOS'!$A$3:$A$500,$C13,'DADOS BRUTOS'!EE$3:EE$500)))</f>
        <v/>
      </c>
      <c r="HF13" s="122">
        <f>IF(OR(HF$4="",$B13=""),0,SUMIF('DADOS BRUTOS'!$A$3:$A$500,$B13,'DADOS BRUTOS'!EF$3:EF$500)+IF($C13="",0,SUMIF('DADOS BRUTOS'!$A$3:$A$500,$C13,'DADOS BRUTOS'!EF$3:EF$500)))</f>
        <v/>
      </c>
      <c r="HG13" s="122">
        <f>IF(OR(HG$4="",$B13=""),0,SUMIF('DADOS BRUTOS'!$A$3:$A$500,$B13,'DADOS BRUTOS'!EG$3:EG$500)+IF($C13="",0,SUMIF('DADOS BRUTOS'!$A$3:$A$500,$C13,'DADOS BRUTOS'!EG$3:EG$500)))</f>
        <v/>
      </c>
      <c r="HH13" s="122">
        <f>IF(OR(HH$4="",$B13=""),0,SUMIF('DADOS BRUTOS'!$A$3:$A$500,$B13,'DADOS BRUTOS'!EH$3:EH$500)+IF($C13="",0,SUMIF('DADOS BRUTOS'!$A$3:$A$500,$C13,'DADOS BRUTOS'!EH$3:EH$500)))</f>
        <v/>
      </c>
      <c r="HI13" s="122">
        <f>IF(OR(HI$4="",$B13=""),0,SUMIF('DADOS BRUTOS'!$A$3:$A$500,$B13,'DADOS BRUTOS'!EI$3:EI$500)+IF($C13="",0,SUMIF('DADOS BRUTOS'!$A$3:$A$500,$C13,'DADOS BRUTOS'!EI$3:EI$500)))</f>
        <v/>
      </c>
      <c r="HJ13" s="122">
        <f>IF(OR(HJ$4="",$B13=""),0,SUMIF('DADOS BRUTOS'!$A$3:$A$500,$B13,'DADOS BRUTOS'!EJ$3:EJ$500)+IF($C13="",0,SUMIF('DADOS BRUTOS'!$A$3:$A$500,$C13,'DADOS BRUTOS'!EJ$3:EJ$500)))</f>
        <v/>
      </c>
      <c r="HK13" s="122">
        <f>IF(OR(HK$4="",$B13=""),0,SUMIF('DADOS BRUTOS'!$A$3:$A$500,$B13,'DADOS BRUTOS'!EK$3:EK$500)+IF($C13="",0,SUMIF('DADOS BRUTOS'!$A$3:$A$500,$C13,'DADOS BRUTOS'!EK$3:EK$500)))</f>
        <v/>
      </c>
      <c r="HL13" s="122">
        <f>IF(OR(HL$4="",$B13=""),0,SUMIF('DADOS BRUTOS'!$A$3:$A$500,$B13,'DADOS BRUTOS'!EL$3:EL$500)+IF($C13="",0,SUMIF('DADOS BRUTOS'!$A$3:$A$500,$C13,'DADOS BRUTOS'!EL$3:EL$500)))</f>
        <v/>
      </c>
      <c r="HM13" s="122">
        <f>IF(OR(HM$4="",$B13=""),0,SUMIF('DADOS BRUTOS'!$A$3:$A$500,$B13,'DADOS BRUTOS'!EM$3:EM$500)+IF($C13="",0,SUMIF('DADOS BRUTOS'!$A$3:$A$500,$C13,'DADOS BRUTOS'!EM$3:EM$500)))</f>
        <v/>
      </c>
      <c r="HN13" s="122">
        <f>IF(OR(HN$4="",$B13=""),0,SUMIF('DADOS BRUTOS'!$A$3:$A$500,$B13,'DADOS BRUTOS'!EN$3:EN$500)+IF($C13="",0,SUMIF('DADOS BRUTOS'!$A$3:$A$500,$C13,'DADOS BRUTOS'!EN$3:EN$500)))</f>
        <v/>
      </c>
      <c r="HO13" s="122">
        <f>IF(OR(HO$4="",$B13=""),0,SUMIF('DADOS BRUTOS'!$A$3:$A$500,$B13,'DADOS BRUTOS'!EO$3:EO$500)+IF($C13="",0,SUMIF('DADOS BRUTOS'!$A$3:$A$500,$C13,'DADOS BRUTOS'!EO$3:EO$500)))</f>
        <v/>
      </c>
      <c r="HP13" s="122">
        <f>IF(OR(HP$4="",$B13=""),0,SUMIF('DADOS BRUTOS'!$A$3:$A$500,$B13,'DADOS BRUTOS'!EP$3:EP$500)+IF($C13="",0,SUMIF('DADOS BRUTOS'!$A$3:$A$500,$C13,'DADOS BRUTOS'!EP$3:EP$500)))</f>
        <v/>
      </c>
      <c r="HQ13" s="122">
        <f>IF(OR(HQ$4="",$B13=""),0,SUMIF('DADOS BRUTOS'!$A$3:$A$500,$B13,'DADOS BRUTOS'!EQ$3:EQ$500)+IF($C13="",0,SUMIF('DADOS BRUTOS'!$A$3:$A$500,$C13,'DADOS BRUTOS'!EQ$3:EQ$500)))</f>
        <v/>
      </c>
      <c r="HR13" s="122">
        <f>IF(OR(HR$4="",$B13=""),0,SUMIF('DADOS BRUTOS'!$A$3:$A$500,$B13,'DADOS BRUTOS'!ER$3:ER$500)+IF($C13="",0,SUMIF('DADOS BRUTOS'!$A$3:$A$500,$C13,'DADOS BRUTOS'!ER$3:ER$500)))</f>
        <v/>
      </c>
      <c r="HS13" s="122">
        <f>IF(OR(HS$4="",$B13=""),0,SUMIF('DADOS BRUTOS'!$A$3:$A$500,$B13,'DADOS BRUTOS'!ES$3:ES$500)+IF($C13="",0,SUMIF('DADOS BRUTOS'!$A$3:$A$500,$C13,'DADOS BRUTOS'!ES$3:ES$500)))</f>
        <v/>
      </c>
      <c r="HT13" s="122">
        <f>IF(OR(HT$4="",$B13=""),0,SUMIF('DADOS BRUTOS'!$A$3:$A$500,$B13,'DADOS BRUTOS'!ET$3:ET$500)+IF($C13="",0,SUMIF('DADOS BRUTOS'!$A$3:$A$500,$C13,'DADOS BRUTOS'!ET$3:ET$500)))</f>
        <v/>
      </c>
      <c r="HU13" s="122">
        <f>IF(OR(HU$4="",$B13=""),0,SUMIF('DADOS BRUTOS'!$A$3:$A$500,$B13,'DADOS BRUTOS'!EU$3:EU$500)+IF($C13="",0,SUMIF('DADOS BRUTOS'!$A$3:$A$500,$C13,'DADOS BRUTOS'!EU$3:EU$500)))</f>
        <v/>
      </c>
      <c r="HV13" s="122">
        <f>IF(OR(HV$4="",$B13=""),0,SUMIF('DADOS BRUTOS'!$A$3:$A$500,$B13,'DADOS BRUTOS'!EV$3:EV$500)+IF($C13="",0,SUMIF('DADOS BRUTOS'!$A$3:$A$500,$C13,'DADOS BRUTOS'!EV$3:EV$500)))</f>
        <v/>
      </c>
      <c r="HW13" s="122">
        <f>IF(OR(HW$4="",$B13=""),0,SUMIF('DADOS BRUTOS'!$A$3:$A$500,$B13,'DADOS BRUTOS'!EW$3:EW$500)+IF($C13="",0,SUMIF('DADOS BRUTOS'!$A$3:$A$500,$C13,'DADOS BRUTOS'!EW$3:EW$500)))</f>
        <v/>
      </c>
      <c r="HX13" s="122">
        <f>IF(OR(HX$4="",$B13=""),0,SUMIF('DADOS BRUTOS'!$A$3:$A$500,$B13,'DADOS BRUTOS'!EX$3:EX$500)+IF($C13="",0,SUMIF('DADOS BRUTOS'!$A$3:$A$500,$C13,'DADOS BRUTOS'!EX$3:EX$500)))</f>
        <v/>
      </c>
      <c r="HY13" s="122">
        <f>IF(OR(HY$4="",$B13=""),0,SUMIF('DADOS BRUTOS'!$A$3:$A$500,$B13,'DADOS BRUTOS'!EY$3:EY$500)+IF($C13="",0,SUMIF('DADOS BRUTOS'!$A$3:$A$500,$C13,'DADOS BRUTOS'!EY$3:EY$500)))</f>
        <v/>
      </c>
      <c r="HZ13" s="122">
        <f>IF(OR(HZ$4="",$B13=""),0,SUMIF('DADOS BRUTOS'!$A$3:$A$500,$B13,'DADOS BRUTOS'!EZ$3:EZ$500)+IF($C13="",0,SUMIF('DADOS BRUTOS'!$A$3:$A$500,$C13,'DADOS BRUTOS'!EZ$3:EZ$500)))</f>
        <v/>
      </c>
      <c r="IA13" s="122">
        <f>IF(OR(IA$4="",$B13=""),0,SUMIF('DADOS BRUTOS'!$A$3:$A$500,$B13,'DADOS BRUTOS'!FA$3:FA$500)+IF($C13="",0,SUMIF('DADOS BRUTOS'!$A$3:$A$500,$C13,'DADOS BRUTOS'!FA$3:FA$500)))</f>
        <v/>
      </c>
      <c r="IB13" s="122">
        <f>IF(OR(IB$4="",$B13=""),0,SUMIF('DADOS BRUTOS'!$A$3:$A$500,$B13,'DADOS BRUTOS'!FB$3:FB$500)+IF($C13="",0,SUMIF('DADOS BRUTOS'!$A$3:$A$500,$C13,'DADOS BRUTOS'!FB$3:FB$500)))</f>
        <v/>
      </c>
      <c r="IC13" s="122">
        <f>IF(OR(IC$4="",$B13=""),0,SUMIF('DADOS BRUTOS'!$A$3:$A$500,$B13,'DADOS BRUTOS'!FC$3:FC$500)+IF($C13="",0,SUMIF('DADOS BRUTOS'!$A$3:$A$500,$C13,'DADOS BRUTOS'!FC$3:FC$500)))</f>
        <v/>
      </c>
      <c r="ID13" s="122">
        <f>IF(OR(ID$4="",$B13=""),0,SUMIF('DADOS BRUTOS'!$A$3:$A$500,$B13,'DADOS BRUTOS'!FD$3:FD$500)+IF($C13="",0,SUMIF('DADOS BRUTOS'!$A$3:$A$500,$C13,'DADOS BRUTOS'!FD$3:FD$500)))</f>
        <v/>
      </c>
      <c r="IE13" s="122">
        <f>IF(OR(IE$4="",$B13=""),0,SUMIF('DADOS BRUTOS'!$A$3:$A$500,$B13,'DADOS BRUTOS'!FE$3:FE$500)+IF($C13="",0,SUMIF('DADOS BRUTOS'!$A$3:$A$500,$C13,'DADOS BRUTOS'!FE$3:FE$500)))</f>
        <v/>
      </c>
      <c r="IF13" s="122">
        <f>IF(OR(IF$4="",$B13=""),0,SUMIF('DADOS BRUTOS'!$A$3:$A$500,$B13,'DADOS BRUTOS'!FF$3:FF$500)+IF($C13="",0,SUMIF('DADOS BRUTOS'!$A$3:$A$500,$C13,'DADOS BRUTOS'!FF$3:FF$500)))</f>
        <v/>
      </c>
      <c r="IG13" s="122">
        <f>IF(OR(IG$4="",$B13=""),0,SUMIF('DADOS BRUTOS'!$A$3:$A$500,$B13,'DADOS BRUTOS'!FG$3:FG$500)+IF($C13="",0,SUMIF('DADOS BRUTOS'!$A$3:$A$500,$C13,'DADOS BRUTOS'!FG$3:FG$500)))</f>
        <v/>
      </c>
      <c r="IH13" s="122">
        <f>IF(OR(IH$4="",$B13=""),0,SUMIF('DADOS BRUTOS'!$A$3:$A$500,$B13,'DADOS BRUTOS'!FH$3:FH$500)+IF($C13="",0,SUMIF('DADOS BRUTOS'!$A$3:$A$500,$C13,'DADOS BRUTOS'!FH$3:FH$500)))</f>
        <v/>
      </c>
      <c r="II13" s="122">
        <f>IF(OR(II$4="",$B13=""),0,SUMIF('DADOS BRUTOS'!$A$3:$A$500,$B13,'DADOS BRUTOS'!FI$3:FI$500)+IF($C13="",0,SUMIF('DADOS BRUTOS'!$A$3:$A$500,$C13,'DADOS BRUTOS'!FI$3:FI$500)))</f>
        <v/>
      </c>
      <c r="IJ13" s="122">
        <f>IF(OR(IJ$4="",$B13=""),0,SUMIF('DADOS BRUTOS'!$A$3:$A$500,$B13,'DADOS BRUTOS'!FJ$3:FJ$500)+IF($C13="",0,SUMIF('DADOS BRUTOS'!$A$3:$A$500,$C13,'DADOS BRUTOS'!FJ$3:FJ$500)))</f>
        <v/>
      </c>
      <c r="IK13" s="122">
        <f>IF(OR(IK$4="",$B13=""),0,SUMIF('DADOS BRUTOS'!$A$3:$A$500,$B13,'DADOS BRUTOS'!FK$3:FK$500)+IF($C13="",0,SUMIF('DADOS BRUTOS'!$A$3:$A$500,$C13,'DADOS BRUTOS'!FK$3:FK$500)))</f>
        <v/>
      </c>
      <c r="IL13" s="122">
        <f>IF(OR(IL$4="",$B13=""),0,SUMIF('DADOS BRUTOS'!$A$3:$A$500,$B13,'DADOS BRUTOS'!FL$3:FL$500)+IF($C13="",0,SUMIF('DADOS BRUTOS'!$A$3:$A$500,$C13,'DADOS BRUTOS'!FL$3:FL$500)))</f>
        <v/>
      </c>
      <c r="IM13" s="122">
        <f>IF(OR(IM$4="",$B13=""),0,SUMIF('DADOS BRUTOS'!$A$3:$A$500,$B13,'DADOS BRUTOS'!FM$3:FM$500)+IF($C13="",0,SUMIF('DADOS BRUTOS'!$A$3:$A$500,$C13,'DADOS BRUTOS'!FM$3:FM$500)))</f>
        <v/>
      </c>
      <c r="IN13" s="122">
        <f>IF(OR(IN$4="",$B13=""),0,SUMIF('DADOS BRUTOS'!$A$3:$A$500,$B13,'DADOS BRUTOS'!FN$3:FN$500)+IF($C13="",0,SUMIF('DADOS BRUTOS'!$A$3:$A$500,$C13,'DADOS BRUTOS'!FN$3:FN$500)))</f>
        <v/>
      </c>
      <c r="IO13" s="122">
        <f>IF(OR(IO$4="",$B13=""),0,SUMIF('DADOS BRUTOS'!$A$3:$A$500,$B13,'DADOS BRUTOS'!FO$3:FO$500)+IF($C13="",0,SUMIF('DADOS BRUTOS'!$A$3:$A$500,$C13,'DADOS BRUTOS'!FO$3:FO$500)))</f>
        <v/>
      </c>
      <c r="IP13" s="122">
        <f>IF(OR(IP$4="",$B13=""),0,SUMIF('DADOS BRUTOS'!$A$3:$A$500,$B13,'DADOS BRUTOS'!FP$3:FP$500)+IF($C13="",0,SUMIF('DADOS BRUTOS'!$A$3:$A$500,$C13,'DADOS BRUTOS'!FP$3:FP$500)))</f>
        <v/>
      </c>
      <c r="IQ13" s="122">
        <f>IF(OR(IQ$4="",$B13=""),0,SUMIF('DADOS BRUTOS'!$A$3:$A$500,$B13,'DADOS BRUTOS'!FQ$3:FQ$500)+IF($C13="",0,SUMIF('DADOS BRUTOS'!$A$3:$A$500,$C13,'DADOS BRUTOS'!FQ$3:FQ$500)))</f>
        <v/>
      </c>
      <c r="IR13" s="122">
        <f>IF(OR(IR$4="",$B13=""),0,SUMIF('DADOS BRUTOS'!$A$3:$A$500,$B13,'DADOS BRUTOS'!FR$3:FR$500)+IF($C13="",0,SUMIF('DADOS BRUTOS'!$A$3:$A$500,$C13,'DADOS BRUTOS'!FR$3:FR$500)))</f>
        <v/>
      </c>
      <c r="IS13" s="122">
        <f>IF(OR(IS$4="",$B13=""),0,SUMIF('DADOS BRUTOS'!$A$3:$A$500,$B13,'DADOS BRUTOS'!FS$3:FS$500)+IF($C13="",0,SUMIF('DADOS BRUTOS'!$A$3:$A$500,$C13,'DADOS BRUTOS'!FS$3:FS$500)))</f>
        <v/>
      </c>
      <c r="IT13" s="122">
        <f>IF(OR(IT$4="",$B13=""),0,SUMIF('DADOS BRUTOS'!$A$3:$A$500,$B13,'DADOS BRUTOS'!FT$3:FT$500)+IF($C13="",0,SUMIF('DADOS BRUTOS'!$A$3:$A$500,$C13,'DADOS BRUTOS'!FT$3:FT$500)))</f>
        <v/>
      </c>
      <c r="IU13" s="122">
        <f>IF(OR(IU$4="",$B13=""),0,SUMIF('DADOS BRUTOS'!$A$3:$A$500,$B13,'DADOS BRUTOS'!FU$3:FU$500)+IF($C13="",0,SUMIF('DADOS BRUTOS'!$A$3:$A$500,$C13,'DADOS BRUTOS'!FU$3:FU$500)))</f>
        <v/>
      </c>
      <c r="IV13" s="122">
        <f>IF(OR(IV$4="",$B13=""),0,SUMIF('DADOS BRUTOS'!$A$3:$A$500,$B13,'DADOS BRUTOS'!FV$3:FV$500)+IF($C13="",0,SUMIF('DADOS BRUTOS'!$A$3:$A$500,$C13,'DADOS BRUTOS'!FV$3:FV$500)))</f>
        <v/>
      </c>
      <c r="IW13" s="122">
        <f>IF(OR(IW$4="",$B13=""),0,SUMIF('DADOS BRUTOS'!$A$3:$A$500,$B13,'DADOS BRUTOS'!FW$3:FW$500)+IF($C13="",0,SUMIF('DADOS BRUTOS'!$A$3:$A$500,$C13,'DADOS BRUTOS'!FW$3:FW$500)))</f>
        <v/>
      </c>
      <c r="IX13" s="122">
        <f>IF(OR(IX$4="",$B13=""),0,SUMIF('DADOS BRUTOS'!$A$3:$A$500,$B13,'DADOS BRUTOS'!FX$3:FX$500)+IF($C13="",0,SUMIF('DADOS BRUTOS'!$A$3:$A$500,$C13,'DADOS BRUTOS'!FX$3:FX$500)))</f>
        <v/>
      </c>
      <c r="IY13" s="122">
        <f>IF(OR(IY$4="",$B13=""),0,SUMIF('DADOS BRUTOS'!$A$3:$A$500,$B13,'DADOS BRUTOS'!FY$3:FY$500)+IF($C13="",0,SUMIF('DADOS BRUTOS'!$A$3:$A$500,$C13,'DADOS BRUTOS'!FY$3:FY$500)))</f>
        <v/>
      </c>
      <c r="IZ13" s="122">
        <f>IF(OR(IZ$4="",$B13=""),0,SUMIF('DADOS BRUTOS'!$A$3:$A$500,$B13,'DADOS BRUTOS'!FZ$3:FZ$500)+IF($C13="",0,SUMIF('DADOS BRUTOS'!$A$3:$A$500,$C13,'DADOS BRUTOS'!FZ$3:FZ$500)))</f>
        <v/>
      </c>
      <c r="JA13" s="122">
        <f>IF(OR(JA$4="",$B13=""),0,SUMIF('DADOS BRUTOS'!$A$3:$A$500,$B13,'DADOS BRUTOS'!GA$3:GA$500)+IF($C13="",0,SUMIF('DADOS BRUTOS'!$A$3:$A$500,$C13,'DADOS BRUTOS'!GA$3:GA$500)))</f>
        <v/>
      </c>
      <c r="JB13" s="122">
        <f>IF(OR(JB$4="",$B13=""),0,SUMIF('DADOS BRUTOS'!$A$3:$A$500,$B13,'DADOS BRUTOS'!GB$3:GB$500)+IF($C13="",0,SUMIF('DADOS BRUTOS'!$A$3:$A$500,$C13,'DADOS BRUTOS'!GB$3:GB$500)))</f>
        <v/>
      </c>
      <c r="JC13" s="122">
        <f>IF(OR(JC$4="",$B13=""),0,SUMIF('DADOS BRUTOS'!$A$3:$A$500,$B13,'DADOS BRUTOS'!GC$3:GC$500)+IF($C13="",0,SUMIF('DADOS BRUTOS'!$A$3:$A$500,$C13,'DADOS BRUTOS'!GC$3:GC$500)))</f>
        <v/>
      </c>
      <c r="JD13" s="122">
        <f>IF(OR(JD$4="",$B13=""),0,SUMIF('DADOS BRUTOS'!$A$3:$A$500,$B13,'DADOS BRUTOS'!GD$3:GD$500)+IF($C13="",0,SUMIF('DADOS BRUTOS'!$A$3:$A$500,$C13,'DADOS BRUTOS'!GD$3:GD$500)))</f>
        <v/>
      </c>
      <c r="JE13" s="122">
        <f>IF(OR(JE$4="",$B13=""),0,SUMIF('DADOS BRUTOS'!$A$3:$A$500,$B13,'DADOS BRUTOS'!GE$3:GE$500)+IF($C13="",0,SUMIF('DADOS BRUTOS'!$A$3:$A$500,$C13,'DADOS BRUTOS'!GE$3:GE$500)))</f>
        <v/>
      </c>
      <c r="JF13" s="122">
        <f>IF(OR(JF$4="",$B13=""),0,SUMIF('DADOS BRUTOS'!$A$3:$A$500,$B13,'DADOS BRUTOS'!GF$3:GF$500)+IF($C13="",0,SUMIF('DADOS BRUTOS'!$A$3:$A$500,$C13,'DADOS BRUTOS'!GF$3:GF$500)))</f>
        <v/>
      </c>
      <c r="JG13" s="122">
        <f>IF(OR(JG$4="",$B13=""),0,SUMIF('DADOS BRUTOS'!$A$3:$A$500,$B13,'DADOS BRUTOS'!GG$3:GG$500)+IF($C13="",0,SUMIF('DADOS BRUTOS'!$A$3:$A$500,$C13,'DADOS BRUTOS'!GG$3:GG$500)))</f>
        <v/>
      </c>
      <c r="JH13" s="122">
        <f>IF(OR(JH$4="",$B13=""),0,SUMIF('DADOS BRUTOS'!$A$3:$A$500,$B13,'DADOS BRUTOS'!GH$3:GH$500)+IF($C13="",0,SUMIF('DADOS BRUTOS'!$A$3:$A$500,$C13,'DADOS BRUTOS'!GH$3:GH$500)))</f>
        <v/>
      </c>
      <c r="JI13" s="122">
        <f>IF(OR(JI$4="",$B13=""),0,SUMIF('DADOS BRUTOS'!$A$3:$A$500,$B13,'DADOS BRUTOS'!GI$3:GI$500)+IF($C13="",0,SUMIF('DADOS BRUTOS'!$A$3:$A$500,$C13,'DADOS BRUTOS'!GI$3:GI$500)))</f>
        <v/>
      </c>
      <c r="JJ13" s="122">
        <f>IF(OR(JJ$4="",$B13=""),0,SUMIF('DADOS BRUTOS'!$A$3:$A$500,$B13,'DADOS BRUTOS'!GJ$3:GJ$500)+IF($C13="",0,SUMIF('DADOS BRUTOS'!$A$3:$A$500,$C13,'DADOS BRUTOS'!GJ$3:GJ$500)))</f>
        <v/>
      </c>
      <c r="JK13" s="122">
        <f>IF(OR(JK$4="",$B13=""),0,SUMIF('DADOS BRUTOS'!$A$3:$A$500,$B13,'DADOS BRUTOS'!GK$3:GK$500)+IF($C13="",0,SUMIF('DADOS BRUTOS'!$A$3:$A$500,$C13,'DADOS BRUTOS'!GK$3:GK$500)))</f>
        <v/>
      </c>
      <c r="JL13" s="122">
        <f>IF(OR(JL$4="",$B13=""),0,SUMIF('DADOS BRUTOS'!$A$3:$A$500,$B13,'DADOS BRUTOS'!GL$3:GL$500)+IF($C13="",0,SUMIF('DADOS BRUTOS'!$A$3:$A$500,$C13,'DADOS BRUTOS'!GL$3:GL$500)))</f>
        <v/>
      </c>
      <c r="JM13" s="122">
        <f>IF(OR(JM$4="",$B13=""),0,SUMIF('DADOS BRUTOS'!$A$3:$A$500,$B13,'DADOS BRUTOS'!GM$3:GM$500)+IF($C13="",0,SUMIF('DADOS BRUTOS'!$A$3:$A$500,$C13,'DADOS BRUTOS'!GM$3:GM$500)))</f>
        <v/>
      </c>
      <c r="JN13" s="122">
        <f>IF(OR(JN$4="",$B13=""),0,SUMIF('DADOS BRUTOS'!$A$3:$A$500,$B13,'DADOS BRUTOS'!GN$3:GN$500)+IF($C13="",0,SUMIF('DADOS BRUTOS'!$A$3:$A$500,$C13,'DADOS BRUTOS'!GN$3:GN$500)))</f>
        <v/>
      </c>
      <c r="JO13" s="122">
        <f>IF(OR(JO$4="",$B13=""),0,SUMIF('DADOS BRUTOS'!$A$3:$A$500,$B13,'DADOS BRUTOS'!GO$3:GO$500)+IF($C13="",0,SUMIF('DADOS BRUTOS'!$A$3:$A$500,$C13,'DADOS BRUTOS'!GO$3:GO$500)))</f>
        <v/>
      </c>
      <c r="JP13" s="122">
        <f>IF(OR(JP$4="",$B13=""),0,SUMIF('DADOS BRUTOS'!$A$3:$A$500,$B13,'DADOS BRUTOS'!GP$3:GP$500)+IF($C13="",0,SUMIF('DADOS BRUTOS'!$A$3:$A$500,$C13,'DADOS BRUTOS'!GP$3:GP$500)))</f>
        <v/>
      </c>
      <c r="JQ13" s="122">
        <f>IF(OR(JQ$4="",$B13=""),0,SUMIF('DADOS BRUTOS'!$A$3:$A$500,$B13,'DADOS BRUTOS'!GQ$3:GQ$500)+IF($C13="",0,SUMIF('DADOS BRUTOS'!$A$3:$A$500,$C13,'DADOS BRUTOS'!GQ$3:GQ$500)))</f>
        <v/>
      </c>
      <c r="JR13" s="122">
        <f>IF(OR(JR$4="",$B13=""),0,SUMIF('DADOS BRUTOS'!$A$3:$A$500,$B13,'DADOS BRUTOS'!GR$3:GR$500)+IF($C13="",0,SUMIF('DADOS BRUTOS'!$A$3:$A$500,$C13,'DADOS BRUTOS'!GR$3:GR$500)))</f>
        <v/>
      </c>
      <c r="JS13" s="122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2">
        <f>IF(OR(CB$4="",$B14=""),0,SUMIF('DADOS BRUTOS'!$A$3:$A$500,$B14,'DADOS BRUTOS'!B$3:B$500)+IF($C14="",0,SUMIF('DADOS BRUTOS'!$A$3:$A$500,$C14,'DADOS BRUTOS'!B$3:B$500)))</f>
        <v/>
      </c>
      <c r="CC14" s="122">
        <f>IF(OR(CC$4="",$B14=""),0,SUMIF('DADOS BRUTOS'!$A$3:$A$500,$B14,'DADOS BRUTOS'!C$3:C$500)+IF($C14="",0,SUMIF('DADOS BRUTOS'!$A$3:$A$500,$C14,'DADOS BRUTOS'!C$3:C$500)))</f>
        <v/>
      </c>
      <c r="CD14" s="122">
        <f>IF(OR(CD$4="",$B14=""),0,SUMIF('DADOS BRUTOS'!$A$3:$A$500,$B14,'DADOS BRUTOS'!D$3:D$500)+IF($C14="",0,SUMIF('DADOS BRUTOS'!$A$3:$A$500,$C14,'DADOS BRUTOS'!D$3:D$500)))</f>
        <v/>
      </c>
      <c r="CE14" s="122">
        <f>IF(OR(CE$4="",$B14=""),0,SUMIF('DADOS BRUTOS'!$A$3:$A$500,$B14,'DADOS BRUTOS'!E$3:E$500)+IF($C14="",0,SUMIF('DADOS BRUTOS'!$A$3:$A$500,$C14,'DADOS BRUTOS'!E$3:E$500)))</f>
        <v/>
      </c>
      <c r="CF14" s="122">
        <f>IF(OR(CF$4="",$B14=""),0,SUMIF('DADOS BRUTOS'!$A$3:$A$500,$B14,'DADOS BRUTOS'!F$3:F$500)+IF($C14="",0,SUMIF('DADOS BRUTOS'!$A$3:$A$500,$C14,'DADOS BRUTOS'!F$3:F$500)))</f>
        <v/>
      </c>
      <c r="CG14" s="122">
        <f>IF(OR(CG$4="",$B14=""),0,SUMIF('DADOS BRUTOS'!$A$3:$A$500,$B14,'DADOS BRUTOS'!G$3:G$500)+IF($C14="",0,SUMIF('DADOS BRUTOS'!$A$3:$A$500,$C14,'DADOS BRUTOS'!G$3:G$500)))</f>
        <v/>
      </c>
      <c r="CH14" s="122">
        <f>IF(OR(CH$4="",$B14=""),0,SUMIF('DADOS BRUTOS'!$A$3:$A$500,$B14,'DADOS BRUTOS'!H$3:H$500)+IF($C14="",0,SUMIF('DADOS BRUTOS'!$A$3:$A$500,$C14,'DADOS BRUTOS'!H$3:H$500)))</f>
        <v/>
      </c>
      <c r="CI14" s="122">
        <f>IF(OR(CI$4="",$B14=""),0,SUMIF('DADOS BRUTOS'!$A$3:$A$500,$B14,'DADOS BRUTOS'!I$3:I$500)+IF($C14="",0,SUMIF('DADOS BRUTOS'!$A$3:$A$500,$C14,'DADOS BRUTOS'!I$3:I$500)))</f>
        <v/>
      </c>
      <c r="CJ14" s="122">
        <f>IF(OR(CJ$4="",$B14=""),0,SUMIF('DADOS BRUTOS'!$A$3:$A$500,$B14,'DADOS BRUTOS'!J$3:J$500)+IF($C14="",0,SUMIF('DADOS BRUTOS'!$A$3:$A$500,$C14,'DADOS BRUTOS'!J$3:J$500)))</f>
        <v/>
      </c>
      <c r="CK14" s="122">
        <f>IF(OR(CK$4="",$B14=""),0,SUMIF('DADOS BRUTOS'!$A$3:$A$500,$B14,'DADOS BRUTOS'!K$3:K$500)+IF($C14="",0,SUMIF('DADOS BRUTOS'!$A$3:$A$500,$C14,'DADOS BRUTOS'!K$3:K$500)))</f>
        <v/>
      </c>
      <c r="CL14" s="122">
        <f>IF(OR(CL$4="",$B14=""),0,SUMIF('DADOS BRUTOS'!$A$3:$A$500,$B14,'DADOS BRUTOS'!L$3:L$500)+IF($C14="",0,SUMIF('DADOS BRUTOS'!$A$3:$A$500,$C14,'DADOS BRUTOS'!L$3:L$500)))</f>
        <v/>
      </c>
      <c r="CM14" s="122">
        <f>IF(OR(CM$4="",$B14=""),0,SUMIF('DADOS BRUTOS'!$A$3:$A$500,$B14,'DADOS BRUTOS'!M$3:M$500)+IF($C14="",0,SUMIF('DADOS BRUTOS'!$A$3:$A$500,$C14,'DADOS BRUTOS'!M$3:M$500)))</f>
        <v/>
      </c>
      <c r="CN14" s="122">
        <f>IF(OR(CN$4="",$B14=""),0,SUMIF('DADOS BRUTOS'!$A$3:$A$500,$B14,'DADOS BRUTOS'!N$3:N$500)+IF($C14="",0,SUMIF('DADOS BRUTOS'!$A$3:$A$500,$C14,'DADOS BRUTOS'!N$3:N$500)))</f>
        <v/>
      </c>
      <c r="CO14" s="122">
        <f>IF(OR(CO$4="",$B14=""),0,SUMIF('DADOS BRUTOS'!$A$3:$A$500,$B14,'DADOS BRUTOS'!O$3:O$500)+IF($C14="",0,SUMIF('DADOS BRUTOS'!$A$3:$A$500,$C14,'DADOS BRUTOS'!O$3:O$500)))</f>
        <v/>
      </c>
      <c r="CP14" s="122">
        <f>IF(OR(CP$4="",$B14=""),0,SUMIF('DADOS BRUTOS'!$A$3:$A$500,$B14,'DADOS BRUTOS'!P$3:P$500)+IF($C14="",0,SUMIF('DADOS BRUTOS'!$A$3:$A$500,$C14,'DADOS BRUTOS'!P$3:P$500)))</f>
        <v/>
      </c>
      <c r="CQ14" s="122">
        <f>IF(OR(CQ$4="",$B14=""),0,SUMIF('DADOS BRUTOS'!$A$3:$A$500,$B14,'DADOS BRUTOS'!Q$3:Q$500)+IF($C14="",0,SUMIF('DADOS BRUTOS'!$A$3:$A$500,$C14,'DADOS BRUTOS'!Q$3:Q$500)))</f>
        <v/>
      </c>
      <c r="CR14" s="122">
        <f>IF(OR(CR$4="",$B14=""),0,SUMIF('DADOS BRUTOS'!$A$3:$A$500,$B14,'DADOS BRUTOS'!R$3:R$500)+IF($C14="",0,SUMIF('DADOS BRUTOS'!$A$3:$A$500,$C14,'DADOS BRUTOS'!R$3:R$500)))</f>
        <v/>
      </c>
      <c r="CS14" s="122">
        <f>IF(OR(CS$4="",$B14=""),0,SUMIF('DADOS BRUTOS'!$A$3:$A$500,$B14,'DADOS BRUTOS'!S$3:S$500)+IF($C14="",0,SUMIF('DADOS BRUTOS'!$A$3:$A$500,$C14,'DADOS BRUTOS'!S$3:S$500)))</f>
        <v/>
      </c>
      <c r="CT14" s="122">
        <f>IF(OR(CT$4="",$B14=""),0,SUMIF('DADOS BRUTOS'!$A$3:$A$500,$B14,'DADOS BRUTOS'!T$3:T$500)+IF($C14="",0,SUMIF('DADOS BRUTOS'!$A$3:$A$500,$C14,'DADOS BRUTOS'!T$3:T$500)))</f>
        <v/>
      </c>
      <c r="CU14" s="122">
        <f>IF(OR(CU$4="",$B14=""),0,SUMIF('DADOS BRUTOS'!$A$3:$A$500,$B14,'DADOS BRUTOS'!U$3:U$500)+IF($C14="",0,SUMIF('DADOS BRUTOS'!$A$3:$A$500,$C14,'DADOS BRUTOS'!U$3:U$500)))</f>
        <v/>
      </c>
      <c r="CV14" s="122">
        <f>IF(OR(CV$4="",$B14=""),0,SUMIF('DADOS BRUTOS'!$A$3:$A$500,$B14,'DADOS BRUTOS'!V$3:V$500)+IF($C14="",0,SUMIF('DADOS BRUTOS'!$A$3:$A$500,$C14,'DADOS BRUTOS'!V$3:V$500)))</f>
        <v/>
      </c>
      <c r="CW14" s="122">
        <f>IF(OR(CW$4="",$B14=""),0,SUMIF('DADOS BRUTOS'!$A$3:$A$500,$B14,'DADOS BRUTOS'!W$3:W$500)+IF($C14="",0,SUMIF('DADOS BRUTOS'!$A$3:$A$500,$C14,'DADOS BRUTOS'!W$3:W$500)))</f>
        <v/>
      </c>
      <c r="CX14" s="122">
        <f>IF(OR(CX$4="",$B14=""),0,SUMIF('DADOS BRUTOS'!$A$3:$A$500,$B14,'DADOS BRUTOS'!X$3:X$500)+IF($C14="",0,SUMIF('DADOS BRUTOS'!$A$3:$A$500,$C14,'DADOS BRUTOS'!X$3:X$500)))</f>
        <v/>
      </c>
      <c r="CY14" s="122">
        <f>IF(OR(CY$4="",$B14=""),0,SUMIF('DADOS BRUTOS'!$A$3:$A$500,$B14,'DADOS BRUTOS'!Y$3:Y$500)+IF($C14="",0,SUMIF('DADOS BRUTOS'!$A$3:$A$500,$C14,'DADOS BRUTOS'!Y$3:Y$500)))</f>
        <v/>
      </c>
      <c r="CZ14" s="122">
        <f>IF(OR(CZ$4="",$B14=""),0,SUMIF('DADOS BRUTOS'!$A$3:$A$500,$B14,'DADOS BRUTOS'!Z$3:Z$500)+IF($C14="",0,SUMIF('DADOS BRUTOS'!$A$3:$A$500,$C14,'DADOS BRUTOS'!Z$3:Z$500)))</f>
        <v/>
      </c>
      <c r="DA14" s="122">
        <f>IF(OR(DA$4="",$B14=""),0,SUMIF('DADOS BRUTOS'!$A$3:$A$500,$B14,'DADOS BRUTOS'!AA$3:AA$500)+IF($C14="",0,SUMIF('DADOS BRUTOS'!$A$3:$A$500,$C14,'DADOS BRUTOS'!AA$3:AA$500)))</f>
        <v/>
      </c>
      <c r="DB14" s="122">
        <f>IF(OR(DB$4="",$B14=""),0,SUMIF('DADOS BRUTOS'!$A$3:$A$500,$B14,'DADOS BRUTOS'!AB$3:AB$500)+IF($C14="",0,SUMIF('DADOS BRUTOS'!$A$3:$A$500,$C14,'DADOS BRUTOS'!AB$3:AB$500)))</f>
        <v/>
      </c>
      <c r="DC14" s="122">
        <f>IF(OR(DC$4="",$B14=""),0,SUMIF('DADOS BRUTOS'!$A$3:$A$500,$B14,'DADOS BRUTOS'!AC$3:AC$500)+IF($C14="",0,SUMIF('DADOS BRUTOS'!$A$3:$A$500,$C14,'DADOS BRUTOS'!AC$3:AC$500)))</f>
        <v/>
      </c>
      <c r="DD14" s="122">
        <f>IF(OR(DD$4="",$B14=""),0,SUMIF('DADOS BRUTOS'!$A$3:$A$500,$B14,'DADOS BRUTOS'!AD$3:AD$500)+IF($C14="",0,SUMIF('DADOS BRUTOS'!$A$3:$A$500,$C14,'DADOS BRUTOS'!AD$3:AD$500)))</f>
        <v/>
      </c>
      <c r="DE14" s="122">
        <f>IF(OR(DE$4="",$B14=""),0,SUMIF('DADOS BRUTOS'!$A$3:$A$500,$B14,'DADOS BRUTOS'!AE$3:AE$500)+IF($C14="",0,SUMIF('DADOS BRUTOS'!$A$3:$A$500,$C14,'DADOS BRUTOS'!AE$3:AE$500)))</f>
        <v/>
      </c>
      <c r="DF14" s="122">
        <f>IF(OR(DF$4="",$B14=""),0,SUMIF('DADOS BRUTOS'!$A$3:$A$500,$B14,'DADOS BRUTOS'!AF$3:AF$500)+IF($C14="",0,SUMIF('DADOS BRUTOS'!$A$3:$A$500,$C14,'DADOS BRUTOS'!AF$3:AF$500)))</f>
        <v/>
      </c>
      <c r="DG14" s="122">
        <f>IF(OR(DG$4="",$B14=""),0,SUMIF('DADOS BRUTOS'!$A$3:$A$500,$B14,'DADOS BRUTOS'!AG$3:AG$500)+IF($C14="",0,SUMIF('DADOS BRUTOS'!$A$3:$A$500,$C14,'DADOS BRUTOS'!AG$3:AG$500)))</f>
        <v/>
      </c>
      <c r="DH14" s="122">
        <f>IF(OR(DH$4="",$B14=""),0,SUMIF('DADOS BRUTOS'!$A$3:$A$500,$B14,'DADOS BRUTOS'!AH$3:AH$500)+IF($C14="",0,SUMIF('DADOS BRUTOS'!$A$3:$A$500,$C14,'DADOS BRUTOS'!AH$3:AH$500)))</f>
        <v/>
      </c>
      <c r="DI14" s="122">
        <f>IF(OR(DI$4="",$B14=""),0,SUMIF('DADOS BRUTOS'!$A$3:$A$500,$B14,'DADOS BRUTOS'!AI$3:AI$500)+IF($C14="",0,SUMIF('DADOS BRUTOS'!$A$3:$A$500,$C14,'DADOS BRUTOS'!AI$3:AI$500)))</f>
        <v/>
      </c>
      <c r="DJ14" s="122">
        <f>IF(OR(DJ$4="",$B14=""),0,SUMIF('DADOS BRUTOS'!$A$3:$A$500,$B14,'DADOS BRUTOS'!AJ$3:AJ$500)+IF($C14="",0,SUMIF('DADOS BRUTOS'!$A$3:$A$500,$C14,'DADOS BRUTOS'!AJ$3:AJ$500)))</f>
        <v/>
      </c>
      <c r="DK14" s="122">
        <f>IF(OR(DK$4="",$B14=""),0,SUMIF('DADOS BRUTOS'!$A$3:$A$500,$B14,'DADOS BRUTOS'!AK$3:AK$500)+IF($C14="",0,SUMIF('DADOS BRUTOS'!$A$3:$A$500,$C14,'DADOS BRUTOS'!AK$3:AK$500)))</f>
        <v/>
      </c>
      <c r="DL14" s="122">
        <f>IF(OR(DL$4="",$B14=""),0,SUMIF('DADOS BRUTOS'!$A$3:$A$500,$B14,'DADOS BRUTOS'!AL$3:AL$500)+IF($C14="",0,SUMIF('DADOS BRUTOS'!$A$3:$A$500,$C14,'DADOS BRUTOS'!AL$3:AL$500)))</f>
        <v/>
      </c>
      <c r="DM14" s="122">
        <f>IF(OR(DM$4="",$B14=""),0,SUMIF('DADOS BRUTOS'!$A$3:$A$500,$B14,'DADOS BRUTOS'!AM$3:AM$500)+IF($C14="",0,SUMIF('DADOS BRUTOS'!$A$3:$A$500,$C14,'DADOS BRUTOS'!AM$3:AM$500)))</f>
        <v/>
      </c>
      <c r="DN14" s="122">
        <f>IF(OR(DN$4="",$B14=""),0,SUMIF('DADOS BRUTOS'!$A$3:$A$500,$B14,'DADOS BRUTOS'!AN$3:AN$500)+IF($C14="",0,SUMIF('DADOS BRUTOS'!$A$3:$A$500,$C14,'DADOS BRUTOS'!AN$3:AN$500)))</f>
        <v/>
      </c>
      <c r="DO14" s="122">
        <f>IF(OR(DO$4="",$B14=""),0,SUMIF('DADOS BRUTOS'!$A$3:$A$500,$B14,'DADOS BRUTOS'!AO$3:AO$500)+IF($C14="",0,SUMIF('DADOS BRUTOS'!$A$3:$A$500,$C14,'DADOS BRUTOS'!AO$3:AO$500)))</f>
        <v/>
      </c>
      <c r="DP14" s="122">
        <f>IF(OR(DP$4="",$B14=""),0,SUMIF('DADOS BRUTOS'!$A$3:$A$500,$B14,'DADOS BRUTOS'!AP$3:AP$500)+IF($C14="",0,SUMIF('DADOS BRUTOS'!$A$3:$A$500,$C14,'DADOS BRUTOS'!AP$3:AP$500)))</f>
        <v/>
      </c>
      <c r="DQ14" s="122">
        <f>IF(OR(DQ$4="",$B14=""),0,SUMIF('DADOS BRUTOS'!$A$3:$A$500,$B14,'DADOS BRUTOS'!AQ$3:AQ$500)+IF($C14="",0,SUMIF('DADOS BRUTOS'!$A$3:$A$500,$C14,'DADOS BRUTOS'!AQ$3:AQ$500)))</f>
        <v/>
      </c>
      <c r="DR14" s="122">
        <f>IF(OR(DR$4="",$B14=""),0,SUMIF('DADOS BRUTOS'!$A$3:$A$500,$B14,'DADOS BRUTOS'!AR$3:AR$500)+IF($C14="",0,SUMIF('DADOS BRUTOS'!$A$3:$A$500,$C14,'DADOS BRUTOS'!AR$3:AR$500)))</f>
        <v/>
      </c>
      <c r="DS14" s="122">
        <f>IF(OR(DS$4="",$B14=""),0,SUMIF('DADOS BRUTOS'!$A$3:$A$500,$B14,'DADOS BRUTOS'!AS$3:AS$500)+IF($C14="",0,SUMIF('DADOS BRUTOS'!$A$3:$A$500,$C14,'DADOS BRUTOS'!AS$3:AS$500)))</f>
        <v/>
      </c>
      <c r="DT14" s="122">
        <f>IF(OR(DT$4="",$B14=""),0,SUMIF('DADOS BRUTOS'!$A$3:$A$500,$B14,'DADOS BRUTOS'!AT$3:AT$500)+IF($C14="",0,SUMIF('DADOS BRUTOS'!$A$3:$A$500,$C14,'DADOS BRUTOS'!AT$3:AT$500)))</f>
        <v/>
      </c>
      <c r="DU14" s="122">
        <f>IF(OR(DU$4="",$B14=""),0,SUMIF('DADOS BRUTOS'!$A$3:$A$500,$B14,'DADOS BRUTOS'!AU$3:AU$500)+IF($C14="",0,SUMIF('DADOS BRUTOS'!$A$3:$A$500,$C14,'DADOS BRUTOS'!AU$3:AU$500)))</f>
        <v/>
      </c>
      <c r="DV14" s="122">
        <f>IF(OR(DV$4="",$B14=""),0,SUMIF('DADOS BRUTOS'!$A$3:$A$500,$B14,'DADOS BRUTOS'!AV$3:AV$500)+IF($C14="",0,SUMIF('DADOS BRUTOS'!$A$3:$A$500,$C14,'DADOS BRUTOS'!AV$3:AV$500)))</f>
        <v/>
      </c>
      <c r="DW14" s="122">
        <f>IF(OR(DW$4="",$B14=""),0,SUMIF('DADOS BRUTOS'!$A$3:$A$500,$B14,'DADOS BRUTOS'!AW$3:AW$500)+IF($C14="",0,SUMIF('DADOS BRUTOS'!$A$3:$A$500,$C14,'DADOS BRUTOS'!AW$3:AW$500)))</f>
        <v/>
      </c>
      <c r="DX14" s="122">
        <f>IF(OR(DX$4="",$B14=""),0,SUMIF('DADOS BRUTOS'!$A$3:$A$500,$B14,'DADOS BRUTOS'!AX$3:AX$500)+IF($C14="",0,SUMIF('DADOS BRUTOS'!$A$3:$A$500,$C14,'DADOS BRUTOS'!AX$3:AX$500)))</f>
        <v/>
      </c>
      <c r="DY14" s="122">
        <f>IF(OR(DY$4="",$B14=""),0,SUMIF('DADOS BRUTOS'!$A$3:$A$500,$B14,'DADOS BRUTOS'!AY$3:AY$500)+IF($C14="",0,SUMIF('DADOS BRUTOS'!$A$3:$A$500,$C14,'DADOS BRUTOS'!AY$3:AY$500)))</f>
        <v/>
      </c>
      <c r="DZ14" s="122">
        <f>IF(OR(DZ$4="",$B14=""),0,SUMIF('DADOS BRUTOS'!$A$3:$A$500,$B14,'DADOS BRUTOS'!AZ$3:AZ$500)+IF($C14="",0,SUMIF('DADOS BRUTOS'!$A$3:$A$500,$C14,'DADOS BRUTOS'!AZ$3:AZ$500)))</f>
        <v/>
      </c>
      <c r="EA14" s="122">
        <f>IF(OR(EA$4="",$B14=""),0,SUMIF('DADOS BRUTOS'!$A$3:$A$500,$B14,'DADOS BRUTOS'!BA$3:BA$500)+IF($C14="",0,SUMIF('DADOS BRUTOS'!$A$3:$A$500,$C14,'DADOS BRUTOS'!BA$3:BA$500)))</f>
        <v/>
      </c>
      <c r="EB14" s="122">
        <f>IF(OR(EB$4="",$B14=""),0,SUMIF('DADOS BRUTOS'!$A$3:$A$500,$B14,'DADOS BRUTOS'!BB$3:BB$500)+IF($C14="",0,SUMIF('DADOS BRUTOS'!$A$3:$A$500,$C14,'DADOS BRUTOS'!BB$3:BB$500)))</f>
        <v/>
      </c>
      <c r="EC14" s="122">
        <f>IF(OR(EC$4="",$B14=""),0,SUMIF('DADOS BRUTOS'!$A$3:$A$500,$B14,'DADOS BRUTOS'!BC$3:BC$500)+IF($C14="",0,SUMIF('DADOS BRUTOS'!$A$3:$A$500,$C14,'DADOS BRUTOS'!BC$3:BC$500)))</f>
        <v/>
      </c>
      <c r="ED14" s="122">
        <f>IF(OR(ED$4="",$B14=""),0,SUMIF('DADOS BRUTOS'!$A$3:$A$500,$B14,'DADOS BRUTOS'!BD$3:BD$500)+IF($C14="",0,SUMIF('DADOS BRUTOS'!$A$3:$A$500,$C14,'DADOS BRUTOS'!BD$3:BD$500)))</f>
        <v/>
      </c>
      <c r="EE14" s="122">
        <f>IF(OR(EE$4="",$B14=""),0,SUMIF('DADOS BRUTOS'!$A$3:$A$500,$B14,'DADOS BRUTOS'!BE$3:BE$500)+IF($C14="",0,SUMIF('DADOS BRUTOS'!$A$3:$A$500,$C14,'DADOS BRUTOS'!BE$3:BE$500)))</f>
        <v/>
      </c>
      <c r="EF14" s="122">
        <f>IF(OR(EF$4="",$B14=""),0,SUMIF('DADOS BRUTOS'!$A$3:$A$500,$B14,'DADOS BRUTOS'!BF$3:BF$500)+IF($C14="",0,SUMIF('DADOS BRUTOS'!$A$3:$A$500,$C14,'DADOS BRUTOS'!BF$3:BF$500)))</f>
        <v/>
      </c>
      <c r="EG14" s="122">
        <f>IF(OR(EG$4="",$B14=""),0,SUMIF('DADOS BRUTOS'!$A$3:$A$500,$B14,'DADOS BRUTOS'!BG$3:BG$500)+IF($C14="",0,SUMIF('DADOS BRUTOS'!$A$3:$A$500,$C14,'DADOS BRUTOS'!BG$3:BG$500)))</f>
        <v/>
      </c>
      <c r="EH14" s="122">
        <f>IF(OR(EH$4="",$B14=""),0,SUMIF('DADOS BRUTOS'!$A$3:$A$500,$B14,'DADOS BRUTOS'!BH$3:BH$500)+IF($C14="",0,SUMIF('DADOS BRUTOS'!$A$3:$A$500,$C14,'DADOS BRUTOS'!BH$3:BH$500)))</f>
        <v/>
      </c>
      <c r="EI14" s="122">
        <f>IF(OR(EI$4="",$B14=""),0,SUMIF('DADOS BRUTOS'!$A$3:$A$500,$B14,'DADOS BRUTOS'!BI$3:BI$500)+IF($C14="",0,SUMIF('DADOS BRUTOS'!$A$3:$A$500,$C14,'DADOS BRUTOS'!BI$3:BI$500)))</f>
        <v/>
      </c>
      <c r="EJ14" s="122">
        <f>IF(OR(EJ$4="",$B14=""),0,SUMIF('DADOS BRUTOS'!$A$3:$A$500,$B14,'DADOS BRUTOS'!BJ$3:BJ$500)+IF($C14="",0,SUMIF('DADOS BRUTOS'!$A$3:$A$500,$C14,'DADOS BRUTOS'!BJ$3:BJ$500)))</f>
        <v/>
      </c>
      <c r="EK14" s="122">
        <f>IF(OR(EK$4="",$B14=""),0,SUMIF('DADOS BRUTOS'!$A$3:$A$500,$B14,'DADOS BRUTOS'!BK$3:BK$500)+IF($C14="",0,SUMIF('DADOS BRUTOS'!$A$3:$A$500,$C14,'DADOS BRUTOS'!BK$3:BK$500)))</f>
        <v/>
      </c>
      <c r="EL14" s="122">
        <f>IF(OR(EL$4="",$B14=""),0,SUMIF('DADOS BRUTOS'!$A$3:$A$500,$B14,'DADOS BRUTOS'!BL$3:BL$500)+IF($C14="",0,SUMIF('DADOS BRUTOS'!$A$3:$A$500,$C14,'DADOS BRUTOS'!BL$3:BL$500)))</f>
        <v/>
      </c>
      <c r="EM14" s="122">
        <f>IF(OR(EM$4="",$B14=""),0,SUMIF('DADOS BRUTOS'!$A$3:$A$500,$B14,'DADOS BRUTOS'!BM$3:BM$500)+IF($C14="",0,SUMIF('DADOS BRUTOS'!$A$3:$A$500,$C14,'DADOS BRUTOS'!BM$3:BM$500)))</f>
        <v/>
      </c>
      <c r="EN14" s="122">
        <f>IF(OR(EN$4="",$B14=""),0,SUMIF('DADOS BRUTOS'!$A$3:$A$500,$B14,'DADOS BRUTOS'!BN$3:BN$500)+IF($C14="",0,SUMIF('DADOS BRUTOS'!$A$3:$A$500,$C14,'DADOS BRUTOS'!BN$3:BN$500)))</f>
        <v/>
      </c>
      <c r="EO14" s="122">
        <f>IF(OR(EO$4="",$B14=""),0,SUMIF('DADOS BRUTOS'!$A$3:$A$500,$B14,'DADOS BRUTOS'!BO$3:BO$500)+IF($C14="",0,SUMIF('DADOS BRUTOS'!$A$3:$A$500,$C14,'DADOS BRUTOS'!BO$3:BO$500)))</f>
        <v/>
      </c>
      <c r="EP14" s="122">
        <f>IF(OR(EP$4="",$B14=""),0,SUMIF('DADOS BRUTOS'!$A$3:$A$500,$B14,'DADOS BRUTOS'!BP$3:BP$500)+IF($C14="",0,SUMIF('DADOS BRUTOS'!$A$3:$A$500,$C14,'DADOS BRUTOS'!BP$3:BP$500)))</f>
        <v/>
      </c>
      <c r="EQ14" s="122">
        <f>IF(OR(EQ$4="",$B14=""),0,SUMIF('DADOS BRUTOS'!$A$3:$A$500,$B14,'DADOS BRUTOS'!BQ$3:BQ$500)+IF($C14="",0,SUMIF('DADOS BRUTOS'!$A$3:$A$500,$C14,'DADOS BRUTOS'!BQ$3:BQ$500)))</f>
        <v/>
      </c>
      <c r="ER14" s="122">
        <f>IF(OR(ER$4="",$B14=""),0,SUMIF('DADOS BRUTOS'!$A$3:$A$500,$B14,'DADOS BRUTOS'!BR$3:BR$500)+IF($C14="",0,SUMIF('DADOS BRUTOS'!$A$3:$A$500,$C14,'DADOS BRUTOS'!BR$3:BR$500)))</f>
        <v/>
      </c>
      <c r="ES14" s="122">
        <f>IF(OR(ES$4="",$B14=""),0,SUMIF('DADOS BRUTOS'!$A$3:$A$500,$B14,'DADOS BRUTOS'!BS$3:BS$500)+IF($C14="",0,SUMIF('DADOS BRUTOS'!$A$3:$A$500,$C14,'DADOS BRUTOS'!BS$3:BS$500)))</f>
        <v/>
      </c>
      <c r="ET14" s="122">
        <f>IF(OR(ET$4="",$B14=""),0,SUMIF('DADOS BRUTOS'!$A$3:$A$500,$B14,'DADOS BRUTOS'!BT$3:BT$500)+IF($C14="",0,SUMIF('DADOS BRUTOS'!$A$3:$A$500,$C14,'DADOS BRUTOS'!BT$3:BT$500)))</f>
        <v/>
      </c>
      <c r="EU14" s="122">
        <f>IF(OR(EU$4="",$B14=""),0,SUMIF('DADOS BRUTOS'!$A$3:$A$500,$B14,'DADOS BRUTOS'!BU$3:BU$500)+IF($C14="",0,SUMIF('DADOS BRUTOS'!$A$3:$A$500,$C14,'DADOS BRUTOS'!BU$3:BU$500)))</f>
        <v/>
      </c>
      <c r="EV14" s="122">
        <f>IF(OR(EV$4="",$B14=""),0,SUMIF('DADOS BRUTOS'!$A$3:$A$500,$B14,'DADOS BRUTOS'!BV$3:BV$500)+IF($C14="",0,SUMIF('DADOS BRUTOS'!$A$3:$A$500,$C14,'DADOS BRUTOS'!BV$3:BV$500)))</f>
        <v/>
      </c>
      <c r="EW14" s="122">
        <f>IF(OR(EW$4="",$B14=""),0,SUMIF('DADOS BRUTOS'!$A$3:$A$500,$B14,'DADOS BRUTOS'!BW$3:BW$500)+IF($C14="",0,SUMIF('DADOS BRUTOS'!$A$3:$A$500,$C14,'DADOS BRUTOS'!BW$3:BW$500)))</f>
        <v/>
      </c>
      <c r="EX14" s="122">
        <f>IF(OR(EX$4="",$B14=""),0,SUMIF('DADOS BRUTOS'!$A$3:$A$500,$B14,'DADOS BRUTOS'!BX$3:BX$500)+IF($C14="",0,SUMIF('DADOS BRUTOS'!$A$3:$A$500,$C14,'DADOS BRUTOS'!BX$3:BX$500)))</f>
        <v/>
      </c>
      <c r="EY14" s="122">
        <f>IF(OR(EY$4="",$B14=""),0,SUMIF('DADOS BRUTOS'!$A$3:$A$500,$B14,'DADOS BRUTOS'!BY$3:BY$500)+IF($C14="",0,SUMIF('DADOS BRUTOS'!$A$3:$A$500,$C14,'DADOS BRUTOS'!BY$3:BY$500)))</f>
        <v/>
      </c>
      <c r="EZ14" s="122">
        <f>IF(OR(EZ$4="",$B14=""),0,SUMIF('DADOS BRUTOS'!$A$3:$A$500,$B14,'DADOS BRUTOS'!BZ$3:BZ$500)+IF($C14="",0,SUMIF('DADOS BRUTOS'!$A$3:$A$500,$C14,'DADOS BRUTOS'!BZ$3:BZ$500)))</f>
        <v/>
      </c>
      <c r="FA14" s="122">
        <f>IF(OR(FA$4="",$B14=""),0,SUMIF('DADOS BRUTOS'!$A$3:$A$500,$B14,'DADOS BRUTOS'!CA$3:CA$500)+IF($C14="",0,SUMIF('DADOS BRUTOS'!$A$3:$A$500,$C14,'DADOS BRUTOS'!CA$3:CA$500)))</f>
        <v/>
      </c>
      <c r="FB14" s="122">
        <f>IF(OR(FB$4="",$B14=""),0,SUMIF('DADOS BRUTOS'!$A$3:$A$500,$B14,'DADOS BRUTOS'!CB$3:CB$500)+IF($C14="",0,SUMIF('DADOS BRUTOS'!$A$3:$A$500,$C14,'DADOS BRUTOS'!CB$3:CB$500)))</f>
        <v/>
      </c>
      <c r="FC14" s="122">
        <f>IF(OR(FC$4="",$B14=""),0,SUMIF('DADOS BRUTOS'!$A$3:$A$500,$B14,'DADOS BRUTOS'!CC$3:CC$500)+IF($C14="",0,SUMIF('DADOS BRUTOS'!$A$3:$A$500,$C14,'DADOS BRUTOS'!CC$3:CC$500)))</f>
        <v/>
      </c>
      <c r="FD14" s="122">
        <f>IF(OR(FD$4="",$B14=""),0,SUMIF('DADOS BRUTOS'!$A$3:$A$500,$B14,'DADOS BRUTOS'!CD$3:CD$500)+IF($C14="",0,SUMIF('DADOS BRUTOS'!$A$3:$A$500,$C14,'DADOS BRUTOS'!CD$3:CD$500)))</f>
        <v/>
      </c>
      <c r="FE14" s="122">
        <f>IF(OR(FE$4="",$B14=""),0,SUMIF('DADOS BRUTOS'!$A$3:$A$500,$B14,'DADOS BRUTOS'!CE$3:CE$500)+IF($C14="",0,SUMIF('DADOS BRUTOS'!$A$3:$A$500,$C14,'DADOS BRUTOS'!CE$3:CE$500)))</f>
        <v/>
      </c>
      <c r="FF14" s="122">
        <f>IF(OR(FF$4="",$B14=""),0,SUMIF('DADOS BRUTOS'!$A$3:$A$500,$B14,'DADOS BRUTOS'!CF$3:CF$500)+IF($C14="",0,SUMIF('DADOS BRUTOS'!$A$3:$A$500,$C14,'DADOS BRUTOS'!CF$3:CF$500)))</f>
        <v/>
      </c>
      <c r="FG14" s="122">
        <f>IF(OR(FG$4="",$B14=""),0,SUMIF('DADOS BRUTOS'!$A$3:$A$500,$B14,'DADOS BRUTOS'!CG$3:CG$500)+IF($C14="",0,SUMIF('DADOS BRUTOS'!$A$3:$A$500,$C14,'DADOS BRUTOS'!CG$3:CG$500)))</f>
        <v/>
      </c>
      <c r="FH14" s="122">
        <f>IF(OR(FH$4="",$B14=""),0,SUMIF('DADOS BRUTOS'!$A$3:$A$500,$B14,'DADOS BRUTOS'!CH$3:CH$500)+IF($C14="",0,SUMIF('DADOS BRUTOS'!$A$3:$A$500,$C14,'DADOS BRUTOS'!CH$3:CH$500)))</f>
        <v/>
      </c>
      <c r="FI14" s="122">
        <f>IF(OR(FI$4="",$B14=""),0,SUMIF('DADOS BRUTOS'!$A$3:$A$500,$B14,'DADOS BRUTOS'!CI$3:CI$500)+IF($C14="",0,SUMIF('DADOS BRUTOS'!$A$3:$A$500,$C14,'DADOS BRUTOS'!CI$3:CI$500)))</f>
        <v/>
      </c>
      <c r="FJ14" s="122">
        <f>IF(OR(FJ$4="",$B14=""),0,SUMIF('DADOS BRUTOS'!$A$3:$A$500,$B14,'DADOS BRUTOS'!CJ$3:CJ$500)+IF($C14="",0,SUMIF('DADOS BRUTOS'!$A$3:$A$500,$C14,'DADOS BRUTOS'!CJ$3:CJ$500)))</f>
        <v/>
      </c>
      <c r="FK14" s="122">
        <f>IF(OR(FK$4="",$B14=""),0,SUMIF('DADOS BRUTOS'!$A$3:$A$500,$B14,'DADOS BRUTOS'!CK$3:CK$500)+IF($C14="",0,SUMIF('DADOS BRUTOS'!$A$3:$A$500,$C14,'DADOS BRUTOS'!CK$3:CK$500)))</f>
        <v/>
      </c>
      <c r="FL14" s="122">
        <f>IF(OR(FL$4="",$B14=""),0,SUMIF('DADOS BRUTOS'!$A$3:$A$500,$B14,'DADOS BRUTOS'!CL$3:CL$500)+IF($C14="",0,SUMIF('DADOS BRUTOS'!$A$3:$A$500,$C14,'DADOS BRUTOS'!CL$3:CL$500)))</f>
        <v/>
      </c>
      <c r="FM14" s="122">
        <f>IF(OR(FM$4="",$B14=""),0,SUMIF('DADOS BRUTOS'!$A$3:$A$500,$B14,'DADOS BRUTOS'!CM$3:CM$500)+IF($C14="",0,SUMIF('DADOS BRUTOS'!$A$3:$A$500,$C14,'DADOS BRUTOS'!CM$3:CM$500)))</f>
        <v/>
      </c>
      <c r="FN14" s="122">
        <f>IF(OR(FN$4="",$B14=""),0,SUMIF('DADOS BRUTOS'!$A$3:$A$500,$B14,'DADOS BRUTOS'!CN$3:CN$500)+IF($C14="",0,SUMIF('DADOS BRUTOS'!$A$3:$A$500,$C14,'DADOS BRUTOS'!CN$3:CN$500)))</f>
        <v/>
      </c>
      <c r="FO14" s="122">
        <f>IF(OR(FO$4="",$B14=""),0,SUMIF('DADOS BRUTOS'!$A$3:$A$500,$B14,'DADOS BRUTOS'!CO$3:CO$500)+IF($C14="",0,SUMIF('DADOS BRUTOS'!$A$3:$A$500,$C14,'DADOS BRUTOS'!CO$3:CO$500)))</f>
        <v/>
      </c>
      <c r="FP14" s="122">
        <f>IF(OR(FP$4="",$B14=""),0,SUMIF('DADOS BRUTOS'!$A$3:$A$500,$B14,'DADOS BRUTOS'!CP$3:CP$500)+IF($C14="",0,SUMIF('DADOS BRUTOS'!$A$3:$A$500,$C14,'DADOS BRUTOS'!CP$3:CP$500)))</f>
        <v/>
      </c>
      <c r="FQ14" s="122">
        <f>IF(OR(FQ$4="",$B14=""),0,SUMIF('DADOS BRUTOS'!$A$3:$A$500,$B14,'DADOS BRUTOS'!CQ$3:CQ$500)+IF($C14="",0,SUMIF('DADOS BRUTOS'!$A$3:$A$500,$C14,'DADOS BRUTOS'!CQ$3:CQ$500)))</f>
        <v/>
      </c>
      <c r="FR14" s="122">
        <f>IF(OR(FR$4="",$B14=""),0,SUMIF('DADOS BRUTOS'!$A$3:$A$500,$B14,'DADOS BRUTOS'!CR$3:CR$500)+IF($C14="",0,SUMIF('DADOS BRUTOS'!$A$3:$A$500,$C14,'DADOS BRUTOS'!CR$3:CR$500)))</f>
        <v/>
      </c>
      <c r="FS14" s="122">
        <f>IF(OR(FS$4="",$B14=""),0,SUMIF('DADOS BRUTOS'!$A$3:$A$500,$B14,'DADOS BRUTOS'!CS$3:CS$500)+IF($C14="",0,SUMIF('DADOS BRUTOS'!$A$3:$A$500,$C14,'DADOS BRUTOS'!CS$3:CS$500)))</f>
        <v/>
      </c>
      <c r="FT14" s="122">
        <f>IF(OR(FT$4="",$B14=""),0,SUMIF('DADOS BRUTOS'!$A$3:$A$500,$B14,'DADOS BRUTOS'!CT$3:CT$500)+IF($C14="",0,SUMIF('DADOS BRUTOS'!$A$3:$A$500,$C14,'DADOS BRUTOS'!CT$3:CT$500)))</f>
        <v/>
      </c>
      <c r="FU14" s="122">
        <f>IF(OR(FU$4="",$B14=""),0,SUMIF('DADOS BRUTOS'!$A$3:$A$500,$B14,'DADOS BRUTOS'!CU$3:CU$500)+IF($C14="",0,SUMIF('DADOS BRUTOS'!$A$3:$A$500,$C14,'DADOS BRUTOS'!CU$3:CU$500)))</f>
        <v/>
      </c>
      <c r="FV14" s="122">
        <f>IF(OR(FV$4="",$B14=""),0,SUMIF('DADOS BRUTOS'!$A$3:$A$500,$B14,'DADOS BRUTOS'!CV$3:CV$500)+IF($C14="",0,SUMIF('DADOS BRUTOS'!$A$3:$A$500,$C14,'DADOS BRUTOS'!CV$3:CV$500)))</f>
        <v/>
      </c>
      <c r="FW14" s="122">
        <f>IF(OR(FW$4="",$B14=""),0,SUMIF('DADOS BRUTOS'!$A$3:$A$500,$B14,'DADOS BRUTOS'!CW$3:CW$500)+IF($C14="",0,SUMIF('DADOS BRUTOS'!$A$3:$A$500,$C14,'DADOS BRUTOS'!CW$3:CW$500)))</f>
        <v/>
      </c>
      <c r="FX14" s="122">
        <f>IF(OR(FX$4="",$B14=""),0,SUMIF('DADOS BRUTOS'!$A$3:$A$500,$B14,'DADOS BRUTOS'!CX$3:CX$500)+IF($C14="",0,SUMIF('DADOS BRUTOS'!$A$3:$A$500,$C14,'DADOS BRUTOS'!CX$3:CX$500)))</f>
        <v/>
      </c>
      <c r="FY14" s="122">
        <f>IF(OR(FY$4="",$B14=""),0,SUMIF('DADOS BRUTOS'!$A$3:$A$500,$B14,'DADOS BRUTOS'!CY$3:CY$500)+IF($C14="",0,SUMIF('DADOS BRUTOS'!$A$3:$A$500,$C14,'DADOS BRUTOS'!CY$3:CY$500)))</f>
        <v/>
      </c>
      <c r="FZ14" s="122">
        <f>IF(OR(FZ$4="",$B14=""),0,SUMIF('DADOS BRUTOS'!$A$3:$A$500,$B14,'DADOS BRUTOS'!CZ$3:CZ$500)+IF($C14="",0,SUMIF('DADOS BRUTOS'!$A$3:$A$500,$C14,'DADOS BRUTOS'!CZ$3:CZ$500)))</f>
        <v/>
      </c>
      <c r="GA14" s="122">
        <f>IF(OR(GA$4="",$B14=""),0,SUMIF('DADOS BRUTOS'!$A$3:$A$500,$B14,'DADOS BRUTOS'!DA$3:DA$500)+IF($C14="",0,SUMIF('DADOS BRUTOS'!$A$3:$A$500,$C14,'DADOS BRUTOS'!DA$3:DA$500)))</f>
        <v/>
      </c>
      <c r="GB14" s="122">
        <f>IF(OR(GB$4="",$B14=""),0,SUMIF('DADOS BRUTOS'!$A$3:$A$500,$B14,'DADOS BRUTOS'!DB$3:DB$500)+IF($C14="",0,SUMIF('DADOS BRUTOS'!$A$3:$A$500,$C14,'DADOS BRUTOS'!DB$3:DB$500)))</f>
        <v/>
      </c>
      <c r="GC14" s="122">
        <f>IF(OR(GC$4="",$B14=""),0,SUMIF('DADOS BRUTOS'!$A$3:$A$500,$B14,'DADOS BRUTOS'!DC$3:DC$500)+IF($C14="",0,SUMIF('DADOS BRUTOS'!$A$3:$A$500,$C14,'DADOS BRUTOS'!DC$3:DC$500)))</f>
        <v/>
      </c>
      <c r="GD14" s="122">
        <f>IF(OR(GD$4="",$B14=""),0,SUMIF('DADOS BRUTOS'!$A$3:$A$500,$B14,'DADOS BRUTOS'!DD$3:DD$500)+IF($C14="",0,SUMIF('DADOS BRUTOS'!$A$3:$A$500,$C14,'DADOS BRUTOS'!DD$3:DD$500)))</f>
        <v/>
      </c>
      <c r="GE14" s="122">
        <f>IF(OR(GE$4="",$B14=""),0,SUMIF('DADOS BRUTOS'!$A$3:$A$500,$B14,'DADOS BRUTOS'!DE$3:DE$500)+IF($C14="",0,SUMIF('DADOS BRUTOS'!$A$3:$A$500,$C14,'DADOS BRUTOS'!DE$3:DE$500)))</f>
        <v/>
      </c>
      <c r="GF14" s="122">
        <f>IF(OR(GF$4="",$B14=""),0,SUMIF('DADOS BRUTOS'!$A$3:$A$500,$B14,'DADOS BRUTOS'!DF$3:DF$500)+IF($C14="",0,SUMIF('DADOS BRUTOS'!$A$3:$A$500,$C14,'DADOS BRUTOS'!DF$3:DF$500)))</f>
        <v/>
      </c>
      <c r="GG14" s="122">
        <f>IF(OR(GG$4="",$B14=""),0,SUMIF('DADOS BRUTOS'!$A$3:$A$500,$B14,'DADOS BRUTOS'!DG$3:DG$500)+IF($C14="",0,SUMIF('DADOS BRUTOS'!$A$3:$A$500,$C14,'DADOS BRUTOS'!DG$3:DG$500)))</f>
        <v/>
      </c>
      <c r="GH14" s="122">
        <f>IF(OR(GH$4="",$B14=""),0,SUMIF('DADOS BRUTOS'!$A$3:$A$500,$B14,'DADOS BRUTOS'!DH$3:DH$500)+IF($C14="",0,SUMIF('DADOS BRUTOS'!$A$3:$A$500,$C14,'DADOS BRUTOS'!DH$3:DH$500)))</f>
        <v/>
      </c>
      <c r="GI14" s="122">
        <f>IF(OR(GI$4="",$B14=""),0,SUMIF('DADOS BRUTOS'!$A$3:$A$500,$B14,'DADOS BRUTOS'!DI$3:DI$500)+IF($C14="",0,SUMIF('DADOS BRUTOS'!$A$3:$A$500,$C14,'DADOS BRUTOS'!DI$3:DI$500)))</f>
        <v/>
      </c>
      <c r="GJ14" s="122">
        <f>IF(OR(GJ$4="",$B14=""),0,SUMIF('DADOS BRUTOS'!$A$3:$A$500,$B14,'DADOS BRUTOS'!DJ$3:DJ$500)+IF($C14="",0,SUMIF('DADOS BRUTOS'!$A$3:$A$500,$C14,'DADOS BRUTOS'!DJ$3:DJ$500)))</f>
        <v/>
      </c>
      <c r="GK14" s="122">
        <f>IF(OR(GK$4="",$B14=""),0,SUMIF('DADOS BRUTOS'!$A$3:$A$500,$B14,'DADOS BRUTOS'!DK$3:DK$500)+IF($C14="",0,SUMIF('DADOS BRUTOS'!$A$3:$A$500,$C14,'DADOS BRUTOS'!DK$3:DK$500)))</f>
        <v/>
      </c>
      <c r="GL14" s="122">
        <f>IF(OR(GL$4="",$B14=""),0,SUMIF('DADOS BRUTOS'!$A$3:$A$500,$B14,'DADOS BRUTOS'!DL$3:DL$500)+IF($C14="",0,SUMIF('DADOS BRUTOS'!$A$3:$A$500,$C14,'DADOS BRUTOS'!DL$3:DL$500)))</f>
        <v/>
      </c>
      <c r="GM14" s="122">
        <f>IF(OR(GM$4="",$B14=""),0,SUMIF('DADOS BRUTOS'!$A$3:$A$500,$B14,'DADOS BRUTOS'!DM$3:DM$500)+IF($C14="",0,SUMIF('DADOS BRUTOS'!$A$3:$A$500,$C14,'DADOS BRUTOS'!DM$3:DM$500)))</f>
        <v/>
      </c>
      <c r="GN14" s="122">
        <f>IF(OR(GN$4="",$B14=""),0,SUMIF('DADOS BRUTOS'!$A$3:$A$500,$B14,'DADOS BRUTOS'!DN$3:DN$500)+IF($C14="",0,SUMIF('DADOS BRUTOS'!$A$3:$A$500,$C14,'DADOS BRUTOS'!DN$3:DN$500)))</f>
        <v/>
      </c>
      <c r="GO14" s="122">
        <f>IF(OR(GO$4="",$B14=""),0,SUMIF('DADOS BRUTOS'!$A$3:$A$500,$B14,'DADOS BRUTOS'!DO$3:DO$500)+IF($C14="",0,SUMIF('DADOS BRUTOS'!$A$3:$A$500,$C14,'DADOS BRUTOS'!DO$3:DO$500)))</f>
        <v/>
      </c>
      <c r="GP14" s="122">
        <f>IF(OR(GP$4="",$B14=""),0,SUMIF('DADOS BRUTOS'!$A$3:$A$500,$B14,'DADOS BRUTOS'!DP$3:DP$500)+IF($C14="",0,SUMIF('DADOS BRUTOS'!$A$3:$A$500,$C14,'DADOS BRUTOS'!DP$3:DP$500)))</f>
        <v/>
      </c>
      <c r="GQ14" s="122">
        <f>IF(OR(GQ$4="",$B14=""),0,SUMIF('DADOS BRUTOS'!$A$3:$A$500,$B14,'DADOS BRUTOS'!DQ$3:DQ$500)+IF($C14="",0,SUMIF('DADOS BRUTOS'!$A$3:$A$500,$C14,'DADOS BRUTOS'!DQ$3:DQ$500)))</f>
        <v/>
      </c>
      <c r="GR14" s="122">
        <f>IF(OR(GR$4="",$B14=""),0,SUMIF('DADOS BRUTOS'!$A$3:$A$500,$B14,'DADOS BRUTOS'!DR$3:DR$500)+IF($C14="",0,SUMIF('DADOS BRUTOS'!$A$3:$A$500,$C14,'DADOS BRUTOS'!DR$3:DR$500)))</f>
        <v/>
      </c>
      <c r="GS14" s="122">
        <f>IF(OR(GS$4="",$B14=""),0,SUMIF('DADOS BRUTOS'!$A$3:$A$500,$B14,'DADOS BRUTOS'!DS$3:DS$500)+IF($C14="",0,SUMIF('DADOS BRUTOS'!$A$3:$A$500,$C14,'DADOS BRUTOS'!DS$3:DS$500)))</f>
        <v/>
      </c>
      <c r="GT14" s="122">
        <f>IF(OR(GT$4="",$B14=""),0,SUMIF('DADOS BRUTOS'!$A$3:$A$500,$B14,'DADOS BRUTOS'!DT$3:DT$500)+IF($C14="",0,SUMIF('DADOS BRUTOS'!$A$3:$A$500,$C14,'DADOS BRUTOS'!DT$3:DT$500)))</f>
        <v/>
      </c>
      <c r="GU14" s="122">
        <f>IF(OR(GU$4="",$B14=""),0,SUMIF('DADOS BRUTOS'!$A$3:$A$500,$B14,'DADOS BRUTOS'!DU$3:DU$500)+IF($C14="",0,SUMIF('DADOS BRUTOS'!$A$3:$A$500,$C14,'DADOS BRUTOS'!DU$3:DU$500)))</f>
        <v/>
      </c>
      <c r="GV14" s="122">
        <f>IF(OR(GV$4="",$B14=""),0,SUMIF('DADOS BRUTOS'!$A$3:$A$500,$B14,'DADOS BRUTOS'!DV$3:DV$500)+IF($C14="",0,SUMIF('DADOS BRUTOS'!$A$3:$A$500,$C14,'DADOS BRUTOS'!DV$3:DV$500)))</f>
        <v/>
      </c>
      <c r="GW14" s="122">
        <f>IF(OR(GW$4="",$B14=""),0,SUMIF('DADOS BRUTOS'!$A$3:$A$500,$B14,'DADOS BRUTOS'!DW$3:DW$500)+IF($C14="",0,SUMIF('DADOS BRUTOS'!$A$3:$A$500,$C14,'DADOS BRUTOS'!DW$3:DW$500)))</f>
        <v/>
      </c>
      <c r="GX14" s="122">
        <f>IF(OR(GX$4="",$B14=""),0,SUMIF('DADOS BRUTOS'!$A$3:$A$500,$B14,'DADOS BRUTOS'!DX$3:DX$500)+IF($C14="",0,SUMIF('DADOS BRUTOS'!$A$3:$A$500,$C14,'DADOS BRUTOS'!DX$3:DX$500)))</f>
        <v/>
      </c>
      <c r="GY14" s="122">
        <f>IF(OR(GY$4="",$B14=""),0,SUMIF('DADOS BRUTOS'!$A$3:$A$500,$B14,'DADOS BRUTOS'!DY$3:DY$500)+IF($C14="",0,SUMIF('DADOS BRUTOS'!$A$3:$A$500,$C14,'DADOS BRUTOS'!DY$3:DY$500)))</f>
        <v/>
      </c>
      <c r="GZ14" s="122">
        <f>IF(OR(GZ$4="",$B14=""),0,SUMIF('DADOS BRUTOS'!$A$3:$A$500,$B14,'DADOS BRUTOS'!DZ$3:DZ$500)+IF($C14="",0,SUMIF('DADOS BRUTOS'!$A$3:$A$500,$C14,'DADOS BRUTOS'!DZ$3:DZ$500)))</f>
        <v/>
      </c>
      <c r="HA14" s="122">
        <f>IF(OR(HA$4="",$B14=""),0,SUMIF('DADOS BRUTOS'!$A$3:$A$500,$B14,'DADOS BRUTOS'!EA$3:EA$500)+IF($C14="",0,SUMIF('DADOS BRUTOS'!$A$3:$A$500,$C14,'DADOS BRUTOS'!EA$3:EA$500)))</f>
        <v/>
      </c>
      <c r="HB14" s="122">
        <f>IF(OR(HB$4="",$B14=""),0,SUMIF('DADOS BRUTOS'!$A$3:$A$500,$B14,'DADOS BRUTOS'!EB$3:EB$500)+IF($C14="",0,SUMIF('DADOS BRUTOS'!$A$3:$A$500,$C14,'DADOS BRUTOS'!EB$3:EB$500)))</f>
        <v/>
      </c>
      <c r="HC14" s="122">
        <f>IF(OR(HC$4="",$B14=""),0,SUMIF('DADOS BRUTOS'!$A$3:$A$500,$B14,'DADOS BRUTOS'!EC$3:EC$500)+IF($C14="",0,SUMIF('DADOS BRUTOS'!$A$3:$A$500,$C14,'DADOS BRUTOS'!EC$3:EC$500)))</f>
        <v/>
      </c>
      <c r="HD14" s="122">
        <f>IF(OR(HD$4="",$B14=""),0,SUMIF('DADOS BRUTOS'!$A$3:$A$500,$B14,'DADOS BRUTOS'!ED$3:ED$500)+IF($C14="",0,SUMIF('DADOS BRUTOS'!$A$3:$A$500,$C14,'DADOS BRUTOS'!ED$3:ED$500)))</f>
        <v/>
      </c>
      <c r="HE14" s="122">
        <f>IF(OR(HE$4="",$B14=""),0,SUMIF('DADOS BRUTOS'!$A$3:$A$500,$B14,'DADOS BRUTOS'!EE$3:EE$500)+IF($C14="",0,SUMIF('DADOS BRUTOS'!$A$3:$A$500,$C14,'DADOS BRUTOS'!EE$3:EE$500)))</f>
        <v/>
      </c>
      <c r="HF14" s="122">
        <f>IF(OR(HF$4="",$B14=""),0,SUMIF('DADOS BRUTOS'!$A$3:$A$500,$B14,'DADOS BRUTOS'!EF$3:EF$500)+IF($C14="",0,SUMIF('DADOS BRUTOS'!$A$3:$A$500,$C14,'DADOS BRUTOS'!EF$3:EF$500)))</f>
        <v/>
      </c>
      <c r="HG14" s="122">
        <f>IF(OR(HG$4="",$B14=""),0,SUMIF('DADOS BRUTOS'!$A$3:$A$500,$B14,'DADOS BRUTOS'!EG$3:EG$500)+IF($C14="",0,SUMIF('DADOS BRUTOS'!$A$3:$A$500,$C14,'DADOS BRUTOS'!EG$3:EG$500)))</f>
        <v/>
      </c>
      <c r="HH14" s="122">
        <f>IF(OR(HH$4="",$B14=""),0,SUMIF('DADOS BRUTOS'!$A$3:$A$500,$B14,'DADOS BRUTOS'!EH$3:EH$500)+IF($C14="",0,SUMIF('DADOS BRUTOS'!$A$3:$A$500,$C14,'DADOS BRUTOS'!EH$3:EH$500)))</f>
        <v/>
      </c>
      <c r="HI14" s="122">
        <f>IF(OR(HI$4="",$B14=""),0,SUMIF('DADOS BRUTOS'!$A$3:$A$500,$B14,'DADOS BRUTOS'!EI$3:EI$500)+IF($C14="",0,SUMIF('DADOS BRUTOS'!$A$3:$A$500,$C14,'DADOS BRUTOS'!EI$3:EI$500)))</f>
        <v/>
      </c>
      <c r="HJ14" s="122">
        <f>IF(OR(HJ$4="",$B14=""),0,SUMIF('DADOS BRUTOS'!$A$3:$A$500,$B14,'DADOS BRUTOS'!EJ$3:EJ$500)+IF($C14="",0,SUMIF('DADOS BRUTOS'!$A$3:$A$500,$C14,'DADOS BRUTOS'!EJ$3:EJ$500)))</f>
        <v/>
      </c>
      <c r="HK14" s="122">
        <f>IF(OR(HK$4="",$B14=""),0,SUMIF('DADOS BRUTOS'!$A$3:$A$500,$B14,'DADOS BRUTOS'!EK$3:EK$500)+IF($C14="",0,SUMIF('DADOS BRUTOS'!$A$3:$A$500,$C14,'DADOS BRUTOS'!EK$3:EK$500)))</f>
        <v/>
      </c>
      <c r="HL14" s="122">
        <f>IF(OR(HL$4="",$B14=""),0,SUMIF('DADOS BRUTOS'!$A$3:$A$500,$B14,'DADOS BRUTOS'!EL$3:EL$500)+IF($C14="",0,SUMIF('DADOS BRUTOS'!$A$3:$A$500,$C14,'DADOS BRUTOS'!EL$3:EL$500)))</f>
        <v/>
      </c>
      <c r="HM14" s="122">
        <f>IF(OR(HM$4="",$B14=""),0,SUMIF('DADOS BRUTOS'!$A$3:$A$500,$B14,'DADOS BRUTOS'!EM$3:EM$500)+IF($C14="",0,SUMIF('DADOS BRUTOS'!$A$3:$A$500,$C14,'DADOS BRUTOS'!EM$3:EM$500)))</f>
        <v/>
      </c>
      <c r="HN14" s="122">
        <f>IF(OR(HN$4="",$B14=""),0,SUMIF('DADOS BRUTOS'!$A$3:$A$500,$B14,'DADOS BRUTOS'!EN$3:EN$500)+IF($C14="",0,SUMIF('DADOS BRUTOS'!$A$3:$A$500,$C14,'DADOS BRUTOS'!EN$3:EN$500)))</f>
        <v/>
      </c>
      <c r="HO14" s="122">
        <f>IF(OR(HO$4="",$B14=""),0,SUMIF('DADOS BRUTOS'!$A$3:$A$500,$B14,'DADOS BRUTOS'!EO$3:EO$500)+IF($C14="",0,SUMIF('DADOS BRUTOS'!$A$3:$A$500,$C14,'DADOS BRUTOS'!EO$3:EO$500)))</f>
        <v/>
      </c>
      <c r="HP14" s="122">
        <f>IF(OR(HP$4="",$B14=""),0,SUMIF('DADOS BRUTOS'!$A$3:$A$500,$B14,'DADOS BRUTOS'!EP$3:EP$500)+IF($C14="",0,SUMIF('DADOS BRUTOS'!$A$3:$A$500,$C14,'DADOS BRUTOS'!EP$3:EP$500)))</f>
        <v/>
      </c>
      <c r="HQ14" s="122">
        <f>IF(OR(HQ$4="",$B14=""),0,SUMIF('DADOS BRUTOS'!$A$3:$A$500,$B14,'DADOS BRUTOS'!EQ$3:EQ$500)+IF($C14="",0,SUMIF('DADOS BRUTOS'!$A$3:$A$500,$C14,'DADOS BRUTOS'!EQ$3:EQ$500)))</f>
        <v/>
      </c>
      <c r="HR14" s="122">
        <f>IF(OR(HR$4="",$B14=""),0,SUMIF('DADOS BRUTOS'!$A$3:$A$500,$B14,'DADOS BRUTOS'!ER$3:ER$500)+IF($C14="",0,SUMIF('DADOS BRUTOS'!$A$3:$A$500,$C14,'DADOS BRUTOS'!ER$3:ER$500)))</f>
        <v/>
      </c>
      <c r="HS14" s="122">
        <f>IF(OR(HS$4="",$B14=""),0,SUMIF('DADOS BRUTOS'!$A$3:$A$500,$B14,'DADOS BRUTOS'!ES$3:ES$500)+IF($C14="",0,SUMIF('DADOS BRUTOS'!$A$3:$A$500,$C14,'DADOS BRUTOS'!ES$3:ES$500)))</f>
        <v/>
      </c>
      <c r="HT14" s="122">
        <f>IF(OR(HT$4="",$B14=""),0,SUMIF('DADOS BRUTOS'!$A$3:$A$500,$B14,'DADOS BRUTOS'!ET$3:ET$500)+IF($C14="",0,SUMIF('DADOS BRUTOS'!$A$3:$A$500,$C14,'DADOS BRUTOS'!ET$3:ET$500)))</f>
        <v/>
      </c>
      <c r="HU14" s="122">
        <f>IF(OR(HU$4="",$B14=""),0,SUMIF('DADOS BRUTOS'!$A$3:$A$500,$B14,'DADOS BRUTOS'!EU$3:EU$500)+IF($C14="",0,SUMIF('DADOS BRUTOS'!$A$3:$A$500,$C14,'DADOS BRUTOS'!EU$3:EU$500)))</f>
        <v/>
      </c>
      <c r="HV14" s="122">
        <f>IF(OR(HV$4="",$B14=""),0,SUMIF('DADOS BRUTOS'!$A$3:$A$500,$B14,'DADOS BRUTOS'!EV$3:EV$500)+IF($C14="",0,SUMIF('DADOS BRUTOS'!$A$3:$A$500,$C14,'DADOS BRUTOS'!EV$3:EV$500)))</f>
        <v/>
      </c>
      <c r="HW14" s="122">
        <f>IF(OR(HW$4="",$B14=""),0,SUMIF('DADOS BRUTOS'!$A$3:$A$500,$B14,'DADOS BRUTOS'!EW$3:EW$500)+IF($C14="",0,SUMIF('DADOS BRUTOS'!$A$3:$A$500,$C14,'DADOS BRUTOS'!EW$3:EW$500)))</f>
        <v/>
      </c>
      <c r="HX14" s="122">
        <f>IF(OR(HX$4="",$B14=""),0,SUMIF('DADOS BRUTOS'!$A$3:$A$500,$B14,'DADOS BRUTOS'!EX$3:EX$500)+IF($C14="",0,SUMIF('DADOS BRUTOS'!$A$3:$A$500,$C14,'DADOS BRUTOS'!EX$3:EX$500)))</f>
        <v/>
      </c>
      <c r="HY14" s="122">
        <f>IF(OR(HY$4="",$B14=""),0,SUMIF('DADOS BRUTOS'!$A$3:$A$500,$B14,'DADOS BRUTOS'!EY$3:EY$500)+IF($C14="",0,SUMIF('DADOS BRUTOS'!$A$3:$A$500,$C14,'DADOS BRUTOS'!EY$3:EY$500)))</f>
        <v/>
      </c>
      <c r="HZ14" s="122">
        <f>IF(OR(HZ$4="",$B14=""),0,SUMIF('DADOS BRUTOS'!$A$3:$A$500,$B14,'DADOS BRUTOS'!EZ$3:EZ$500)+IF($C14="",0,SUMIF('DADOS BRUTOS'!$A$3:$A$500,$C14,'DADOS BRUTOS'!EZ$3:EZ$500)))</f>
        <v/>
      </c>
      <c r="IA14" s="122">
        <f>IF(OR(IA$4="",$B14=""),0,SUMIF('DADOS BRUTOS'!$A$3:$A$500,$B14,'DADOS BRUTOS'!FA$3:FA$500)+IF($C14="",0,SUMIF('DADOS BRUTOS'!$A$3:$A$500,$C14,'DADOS BRUTOS'!FA$3:FA$500)))</f>
        <v/>
      </c>
      <c r="IB14" s="122">
        <f>IF(OR(IB$4="",$B14=""),0,SUMIF('DADOS BRUTOS'!$A$3:$A$500,$B14,'DADOS BRUTOS'!FB$3:FB$500)+IF($C14="",0,SUMIF('DADOS BRUTOS'!$A$3:$A$500,$C14,'DADOS BRUTOS'!FB$3:FB$500)))</f>
        <v/>
      </c>
      <c r="IC14" s="122">
        <f>IF(OR(IC$4="",$B14=""),0,SUMIF('DADOS BRUTOS'!$A$3:$A$500,$B14,'DADOS BRUTOS'!FC$3:FC$500)+IF($C14="",0,SUMIF('DADOS BRUTOS'!$A$3:$A$500,$C14,'DADOS BRUTOS'!FC$3:FC$500)))</f>
        <v/>
      </c>
      <c r="ID14" s="122">
        <f>IF(OR(ID$4="",$B14=""),0,SUMIF('DADOS BRUTOS'!$A$3:$A$500,$B14,'DADOS BRUTOS'!FD$3:FD$500)+IF($C14="",0,SUMIF('DADOS BRUTOS'!$A$3:$A$500,$C14,'DADOS BRUTOS'!FD$3:FD$500)))</f>
        <v/>
      </c>
      <c r="IE14" s="122">
        <f>IF(OR(IE$4="",$B14=""),0,SUMIF('DADOS BRUTOS'!$A$3:$A$500,$B14,'DADOS BRUTOS'!FE$3:FE$500)+IF($C14="",0,SUMIF('DADOS BRUTOS'!$A$3:$A$500,$C14,'DADOS BRUTOS'!FE$3:FE$500)))</f>
        <v/>
      </c>
      <c r="IF14" s="122">
        <f>IF(OR(IF$4="",$B14=""),0,SUMIF('DADOS BRUTOS'!$A$3:$A$500,$B14,'DADOS BRUTOS'!FF$3:FF$500)+IF($C14="",0,SUMIF('DADOS BRUTOS'!$A$3:$A$500,$C14,'DADOS BRUTOS'!FF$3:FF$500)))</f>
        <v/>
      </c>
      <c r="IG14" s="122">
        <f>IF(OR(IG$4="",$B14=""),0,SUMIF('DADOS BRUTOS'!$A$3:$A$500,$B14,'DADOS BRUTOS'!FG$3:FG$500)+IF($C14="",0,SUMIF('DADOS BRUTOS'!$A$3:$A$500,$C14,'DADOS BRUTOS'!FG$3:FG$500)))</f>
        <v/>
      </c>
      <c r="IH14" s="122">
        <f>IF(OR(IH$4="",$B14=""),0,SUMIF('DADOS BRUTOS'!$A$3:$A$500,$B14,'DADOS BRUTOS'!FH$3:FH$500)+IF($C14="",0,SUMIF('DADOS BRUTOS'!$A$3:$A$500,$C14,'DADOS BRUTOS'!FH$3:FH$500)))</f>
        <v/>
      </c>
      <c r="II14" s="122">
        <f>IF(OR(II$4="",$B14=""),0,SUMIF('DADOS BRUTOS'!$A$3:$A$500,$B14,'DADOS BRUTOS'!FI$3:FI$500)+IF($C14="",0,SUMIF('DADOS BRUTOS'!$A$3:$A$500,$C14,'DADOS BRUTOS'!FI$3:FI$500)))</f>
        <v/>
      </c>
      <c r="IJ14" s="122">
        <f>IF(OR(IJ$4="",$B14=""),0,SUMIF('DADOS BRUTOS'!$A$3:$A$500,$B14,'DADOS BRUTOS'!FJ$3:FJ$500)+IF($C14="",0,SUMIF('DADOS BRUTOS'!$A$3:$A$500,$C14,'DADOS BRUTOS'!FJ$3:FJ$500)))</f>
        <v/>
      </c>
      <c r="IK14" s="122">
        <f>IF(OR(IK$4="",$B14=""),0,SUMIF('DADOS BRUTOS'!$A$3:$A$500,$B14,'DADOS BRUTOS'!FK$3:FK$500)+IF($C14="",0,SUMIF('DADOS BRUTOS'!$A$3:$A$500,$C14,'DADOS BRUTOS'!FK$3:FK$500)))</f>
        <v/>
      </c>
      <c r="IL14" s="122">
        <f>IF(OR(IL$4="",$B14=""),0,SUMIF('DADOS BRUTOS'!$A$3:$A$500,$B14,'DADOS BRUTOS'!FL$3:FL$500)+IF($C14="",0,SUMIF('DADOS BRUTOS'!$A$3:$A$500,$C14,'DADOS BRUTOS'!FL$3:FL$500)))</f>
        <v/>
      </c>
      <c r="IM14" s="122">
        <f>IF(OR(IM$4="",$B14=""),0,SUMIF('DADOS BRUTOS'!$A$3:$A$500,$B14,'DADOS BRUTOS'!FM$3:FM$500)+IF($C14="",0,SUMIF('DADOS BRUTOS'!$A$3:$A$500,$C14,'DADOS BRUTOS'!FM$3:FM$500)))</f>
        <v/>
      </c>
      <c r="IN14" s="122">
        <f>IF(OR(IN$4="",$B14=""),0,SUMIF('DADOS BRUTOS'!$A$3:$A$500,$B14,'DADOS BRUTOS'!FN$3:FN$500)+IF($C14="",0,SUMIF('DADOS BRUTOS'!$A$3:$A$500,$C14,'DADOS BRUTOS'!FN$3:FN$500)))</f>
        <v/>
      </c>
      <c r="IO14" s="122">
        <f>IF(OR(IO$4="",$B14=""),0,SUMIF('DADOS BRUTOS'!$A$3:$A$500,$B14,'DADOS BRUTOS'!FO$3:FO$500)+IF($C14="",0,SUMIF('DADOS BRUTOS'!$A$3:$A$500,$C14,'DADOS BRUTOS'!FO$3:FO$500)))</f>
        <v/>
      </c>
      <c r="IP14" s="122">
        <f>IF(OR(IP$4="",$B14=""),0,SUMIF('DADOS BRUTOS'!$A$3:$A$500,$B14,'DADOS BRUTOS'!FP$3:FP$500)+IF($C14="",0,SUMIF('DADOS BRUTOS'!$A$3:$A$500,$C14,'DADOS BRUTOS'!FP$3:FP$500)))</f>
        <v/>
      </c>
      <c r="IQ14" s="122">
        <f>IF(OR(IQ$4="",$B14=""),0,SUMIF('DADOS BRUTOS'!$A$3:$A$500,$B14,'DADOS BRUTOS'!FQ$3:FQ$500)+IF($C14="",0,SUMIF('DADOS BRUTOS'!$A$3:$A$500,$C14,'DADOS BRUTOS'!FQ$3:FQ$500)))</f>
        <v/>
      </c>
      <c r="IR14" s="122">
        <f>IF(OR(IR$4="",$B14=""),0,SUMIF('DADOS BRUTOS'!$A$3:$A$500,$B14,'DADOS BRUTOS'!FR$3:FR$500)+IF($C14="",0,SUMIF('DADOS BRUTOS'!$A$3:$A$500,$C14,'DADOS BRUTOS'!FR$3:FR$500)))</f>
        <v/>
      </c>
      <c r="IS14" s="122">
        <f>IF(OR(IS$4="",$B14=""),0,SUMIF('DADOS BRUTOS'!$A$3:$A$500,$B14,'DADOS BRUTOS'!FS$3:FS$500)+IF($C14="",0,SUMIF('DADOS BRUTOS'!$A$3:$A$500,$C14,'DADOS BRUTOS'!FS$3:FS$500)))</f>
        <v/>
      </c>
      <c r="IT14" s="122">
        <f>IF(OR(IT$4="",$B14=""),0,SUMIF('DADOS BRUTOS'!$A$3:$A$500,$B14,'DADOS BRUTOS'!FT$3:FT$500)+IF($C14="",0,SUMIF('DADOS BRUTOS'!$A$3:$A$500,$C14,'DADOS BRUTOS'!FT$3:FT$500)))</f>
        <v/>
      </c>
      <c r="IU14" s="122">
        <f>IF(OR(IU$4="",$B14=""),0,SUMIF('DADOS BRUTOS'!$A$3:$A$500,$B14,'DADOS BRUTOS'!FU$3:FU$500)+IF($C14="",0,SUMIF('DADOS BRUTOS'!$A$3:$A$500,$C14,'DADOS BRUTOS'!FU$3:FU$500)))</f>
        <v/>
      </c>
      <c r="IV14" s="122">
        <f>IF(OR(IV$4="",$B14=""),0,SUMIF('DADOS BRUTOS'!$A$3:$A$500,$B14,'DADOS BRUTOS'!FV$3:FV$500)+IF($C14="",0,SUMIF('DADOS BRUTOS'!$A$3:$A$500,$C14,'DADOS BRUTOS'!FV$3:FV$500)))</f>
        <v/>
      </c>
      <c r="IW14" s="122">
        <f>IF(OR(IW$4="",$B14=""),0,SUMIF('DADOS BRUTOS'!$A$3:$A$500,$B14,'DADOS BRUTOS'!FW$3:FW$500)+IF($C14="",0,SUMIF('DADOS BRUTOS'!$A$3:$A$500,$C14,'DADOS BRUTOS'!FW$3:FW$500)))</f>
        <v/>
      </c>
      <c r="IX14" s="122">
        <f>IF(OR(IX$4="",$B14=""),0,SUMIF('DADOS BRUTOS'!$A$3:$A$500,$B14,'DADOS BRUTOS'!FX$3:FX$500)+IF($C14="",0,SUMIF('DADOS BRUTOS'!$A$3:$A$500,$C14,'DADOS BRUTOS'!FX$3:FX$500)))</f>
        <v/>
      </c>
      <c r="IY14" s="122">
        <f>IF(OR(IY$4="",$B14=""),0,SUMIF('DADOS BRUTOS'!$A$3:$A$500,$B14,'DADOS BRUTOS'!FY$3:FY$500)+IF($C14="",0,SUMIF('DADOS BRUTOS'!$A$3:$A$500,$C14,'DADOS BRUTOS'!FY$3:FY$500)))</f>
        <v/>
      </c>
      <c r="IZ14" s="122">
        <f>IF(OR(IZ$4="",$B14=""),0,SUMIF('DADOS BRUTOS'!$A$3:$A$500,$B14,'DADOS BRUTOS'!FZ$3:FZ$500)+IF($C14="",0,SUMIF('DADOS BRUTOS'!$A$3:$A$500,$C14,'DADOS BRUTOS'!FZ$3:FZ$500)))</f>
        <v/>
      </c>
      <c r="JA14" s="122">
        <f>IF(OR(JA$4="",$B14=""),0,SUMIF('DADOS BRUTOS'!$A$3:$A$500,$B14,'DADOS BRUTOS'!GA$3:GA$500)+IF($C14="",0,SUMIF('DADOS BRUTOS'!$A$3:$A$500,$C14,'DADOS BRUTOS'!GA$3:GA$500)))</f>
        <v/>
      </c>
      <c r="JB14" s="122">
        <f>IF(OR(JB$4="",$B14=""),0,SUMIF('DADOS BRUTOS'!$A$3:$A$500,$B14,'DADOS BRUTOS'!GB$3:GB$500)+IF($C14="",0,SUMIF('DADOS BRUTOS'!$A$3:$A$500,$C14,'DADOS BRUTOS'!GB$3:GB$500)))</f>
        <v/>
      </c>
      <c r="JC14" s="122">
        <f>IF(OR(JC$4="",$B14=""),0,SUMIF('DADOS BRUTOS'!$A$3:$A$500,$B14,'DADOS BRUTOS'!GC$3:GC$500)+IF($C14="",0,SUMIF('DADOS BRUTOS'!$A$3:$A$500,$C14,'DADOS BRUTOS'!GC$3:GC$500)))</f>
        <v/>
      </c>
      <c r="JD14" s="122">
        <f>IF(OR(JD$4="",$B14=""),0,SUMIF('DADOS BRUTOS'!$A$3:$A$500,$B14,'DADOS BRUTOS'!GD$3:GD$500)+IF($C14="",0,SUMIF('DADOS BRUTOS'!$A$3:$A$500,$C14,'DADOS BRUTOS'!GD$3:GD$500)))</f>
        <v/>
      </c>
      <c r="JE14" s="122">
        <f>IF(OR(JE$4="",$B14=""),0,SUMIF('DADOS BRUTOS'!$A$3:$A$500,$B14,'DADOS BRUTOS'!GE$3:GE$500)+IF($C14="",0,SUMIF('DADOS BRUTOS'!$A$3:$A$500,$C14,'DADOS BRUTOS'!GE$3:GE$500)))</f>
        <v/>
      </c>
      <c r="JF14" s="122">
        <f>IF(OR(JF$4="",$B14=""),0,SUMIF('DADOS BRUTOS'!$A$3:$A$500,$B14,'DADOS BRUTOS'!GF$3:GF$500)+IF($C14="",0,SUMIF('DADOS BRUTOS'!$A$3:$A$500,$C14,'DADOS BRUTOS'!GF$3:GF$500)))</f>
        <v/>
      </c>
      <c r="JG14" s="122">
        <f>IF(OR(JG$4="",$B14=""),0,SUMIF('DADOS BRUTOS'!$A$3:$A$500,$B14,'DADOS BRUTOS'!GG$3:GG$500)+IF($C14="",0,SUMIF('DADOS BRUTOS'!$A$3:$A$500,$C14,'DADOS BRUTOS'!GG$3:GG$500)))</f>
        <v/>
      </c>
      <c r="JH14" s="122">
        <f>IF(OR(JH$4="",$B14=""),0,SUMIF('DADOS BRUTOS'!$A$3:$A$500,$B14,'DADOS BRUTOS'!GH$3:GH$500)+IF($C14="",0,SUMIF('DADOS BRUTOS'!$A$3:$A$500,$C14,'DADOS BRUTOS'!GH$3:GH$500)))</f>
        <v/>
      </c>
      <c r="JI14" s="122">
        <f>IF(OR(JI$4="",$B14=""),0,SUMIF('DADOS BRUTOS'!$A$3:$A$500,$B14,'DADOS BRUTOS'!GI$3:GI$500)+IF($C14="",0,SUMIF('DADOS BRUTOS'!$A$3:$A$500,$C14,'DADOS BRUTOS'!GI$3:GI$500)))</f>
        <v/>
      </c>
      <c r="JJ14" s="122">
        <f>IF(OR(JJ$4="",$B14=""),0,SUMIF('DADOS BRUTOS'!$A$3:$A$500,$B14,'DADOS BRUTOS'!GJ$3:GJ$500)+IF($C14="",0,SUMIF('DADOS BRUTOS'!$A$3:$A$500,$C14,'DADOS BRUTOS'!GJ$3:GJ$500)))</f>
        <v/>
      </c>
      <c r="JK14" s="122">
        <f>IF(OR(JK$4="",$B14=""),0,SUMIF('DADOS BRUTOS'!$A$3:$A$500,$B14,'DADOS BRUTOS'!GK$3:GK$500)+IF($C14="",0,SUMIF('DADOS BRUTOS'!$A$3:$A$500,$C14,'DADOS BRUTOS'!GK$3:GK$500)))</f>
        <v/>
      </c>
      <c r="JL14" s="122">
        <f>IF(OR(JL$4="",$B14=""),0,SUMIF('DADOS BRUTOS'!$A$3:$A$500,$B14,'DADOS BRUTOS'!GL$3:GL$500)+IF($C14="",0,SUMIF('DADOS BRUTOS'!$A$3:$A$500,$C14,'DADOS BRUTOS'!GL$3:GL$500)))</f>
        <v/>
      </c>
      <c r="JM14" s="122">
        <f>IF(OR(JM$4="",$B14=""),0,SUMIF('DADOS BRUTOS'!$A$3:$A$500,$B14,'DADOS BRUTOS'!GM$3:GM$500)+IF($C14="",0,SUMIF('DADOS BRUTOS'!$A$3:$A$500,$C14,'DADOS BRUTOS'!GM$3:GM$500)))</f>
        <v/>
      </c>
      <c r="JN14" s="122">
        <f>IF(OR(JN$4="",$B14=""),0,SUMIF('DADOS BRUTOS'!$A$3:$A$500,$B14,'DADOS BRUTOS'!GN$3:GN$500)+IF($C14="",0,SUMIF('DADOS BRUTOS'!$A$3:$A$500,$C14,'DADOS BRUTOS'!GN$3:GN$500)))</f>
        <v/>
      </c>
      <c r="JO14" s="122">
        <f>IF(OR(JO$4="",$B14=""),0,SUMIF('DADOS BRUTOS'!$A$3:$A$500,$B14,'DADOS BRUTOS'!GO$3:GO$500)+IF($C14="",0,SUMIF('DADOS BRUTOS'!$A$3:$A$500,$C14,'DADOS BRUTOS'!GO$3:GO$500)))</f>
        <v/>
      </c>
      <c r="JP14" s="122">
        <f>IF(OR(JP$4="",$B14=""),0,SUMIF('DADOS BRUTOS'!$A$3:$A$500,$B14,'DADOS BRUTOS'!GP$3:GP$500)+IF($C14="",0,SUMIF('DADOS BRUTOS'!$A$3:$A$500,$C14,'DADOS BRUTOS'!GP$3:GP$500)))</f>
        <v/>
      </c>
      <c r="JQ14" s="122">
        <f>IF(OR(JQ$4="",$B14=""),0,SUMIF('DADOS BRUTOS'!$A$3:$A$500,$B14,'DADOS BRUTOS'!GQ$3:GQ$500)+IF($C14="",0,SUMIF('DADOS BRUTOS'!$A$3:$A$500,$C14,'DADOS BRUTOS'!GQ$3:GQ$500)))</f>
        <v/>
      </c>
      <c r="JR14" s="122">
        <f>IF(OR(JR$4="",$B14=""),0,SUMIF('DADOS BRUTOS'!$A$3:$A$500,$B14,'DADOS BRUTOS'!GR$3:GR$500)+IF($C14="",0,SUMIF('DADOS BRUTOS'!$A$3:$A$500,$C14,'DADOS BRUTOS'!GR$3:GR$500)))</f>
        <v/>
      </c>
      <c r="JS14" s="122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2">
        <f>IF(OR(CB$4="",$B15=""),0,SUMIF('DADOS BRUTOS'!$A$3:$A$500,$B15,'DADOS BRUTOS'!B$3:B$500)+IF($C15="",0,SUMIF('DADOS BRUTOS'!$A$3:$A$500,$C15,'DADOS BRUTOS'!B$3:B$500)))</f>
        <v/>
      </c>
      <c r="CC15" s="122">
        <f>IF(OR(CC$4="",$B15=""),0,SUMIF('DADOS BRUTOS'!$A$3:$A$500,$B15,'DADOS BRUTOS'!C$3:C$500)+IF($C15="",0,SUMIF('DADOS BRUTOS'!$A$3:$A$500,$C15,'DADOS BRUTOS'!C$3:C$500)))</f>
        <v/>
      </c>
      <c r="CD15" s="122">
        <f>IF(OR(CD$4="",$B15=""),0,SUMIF('DADOS BRUTOS'!$A$3:$A$500,$B15,'DADOS BRUTOS'!D$3:D$500)+IF($C15="",0,SUMIF('DADOS BRUTOS'!$A$3:$A$500,$C15,'DADOS BRUTOS'!D$3:D$500)))</f>
        <v/>
      </c>
      <c r="CE15" s="122">
        <f>IF(OR(CE$4="",$B15=""),0,SUMIF('DADOS BRUTOS'!$A$3:$A$500,$B15,'DADOS BRUTOS'!E$3:E$500)+IF($C15="",0,SUMIF('DADOS BRUTOS'!$A$3:$A$500,$C15,'DADOS BRUTOS'!E$3:E$500)))</f>
        <v/>
      </c>
      <c r="CF15" s="122">
        <f>IF(OR(CF$4="",$B15=""),0,SUMIF('DADOS BRUTOS'!$A$3:$A$500,$B15,'DADOS BRUTOS'!F$3:F$500)+IF($C15="",0,SUMIF('DADOS BRUTOS'!$A$3:$A$500,$C15,'DADOS BRUTOS'!F$3:F$500)))</f>
        <v/>
      </c>
      <c r="CG15" s="122">
        <f>IF(OR(CG$4="",$B15=""),0,SUMIF('DADOS BRUTOS'!$A$3:$A$500,$B15,'DADOS BRUTOS'!G$3:G$500)+IF($C15="",0,SUMIF('DADOS BRUTOS'!$A$3:$A$500,$C15,'DADOS BRUTOS'!G$3:G$500)))</f>
        <v/>
      </c>
      <c r="CH15" s="122">
        <f>IF(OR(CH$4="",$B15=""),0,SUMIF('DADOS BRUTOS'!$A$3:$A$500,$B15,'DADOS BRUTOS'!H$3:H$500)+IF($C15="",0,SUMIF('DADOS BRUTOS'!$A$3:$A$500,$C15,'DADOS BRUTOS'!H$3:H$500)))</f>
        <v/>
      </c>
      <c r="CI15" s="122">
        <f>IF(OR(CI$4="",$B15=""),0,SUMIF('DADOS BRUTOS'!$A$3:$A$500,$B15,'DADOS BRUTOS'!I$3:I$500)+IF($C15="",0,SUMIF('DADOS BRUTOS'!$A$3:$A$500,$C15,'DADOS BRUTOS'!I$3:I$500)))</f>
        <v/>
      </c>
      <c r="CJ15" s="122">
        <f>IF(OR(CJ$4="",$B15=""),0,SUMIF('DADOS BRUTOS'!$A$3:$A$500,$B15,'DADOS BRUTOS'!J$3:J$500)+IF($C15="",0,SUMIF('DADOS BRUTOS'!$A$3:$A$500,$C15,'DADOS BRUTOS'!J$3:J$500)))</f>
        <v/>
      </c>
      <c r="CK15" s="122">
        <f>IF(OR(CK$4="",$B15=""),0,SUMIF('DADOS BRUTOS'!$A$3:$A$500,$B15,'DADOS BRUTOS'!K$3:K$500)+IF($C15="",0,SUMIF('DADOS BRUTOS'!$A$3:$A$500,$C15,'DADOS BRUTOS'!K$3:K$500)))</f>
        <v/>
      </c>
      <c r="CL15" s="122">
        <f>IF(OR(CL$4="",$B15=""),0,SUMIF('DADOS BRUTOS'!$A$3:$A$500,$B15,'DADOS BRUTOS'!L$3:L$500)+IF($C15="",0,SUMIF('DADOS BRUTOS'!$A$3:$A$500,$C15,'DADOS BRUTOS'!L$3:L$500)))</f>
        <v/>
      </c>
      <c r="CM15" s="122">
        <f>IF(OR(CM$4="",$B15=""),0,SUMIF('DADOS BRUTOS'!$A$3:$A$500,$B15,'DADOS BRUTOS'!M$3:M$500)+IF($C15="",0,SUMIF('DADOS BRUTOS'!$A$3:$A$500,$C15,'DADOS BRUTOS'!M$3:M$500)))</f>
        <v/>
      </c>
      <c r="CN15" s="122">
        <f>IF(OR(CN$4="",$B15=""),0,SUMIF('DADOS BRUTOS'!$A$3:$A$500,$B15,'DADOS BRUTOS'!N$3:N$500)+IF($C15="",0,SUMIF('DADOS BRUTOS'!$A$3:$A$500,$C15,'DADOS BRUTOS'!N$3:N$500)))</f>
        <v/>
      </c>
      <c r="CO15" s="122">
        <f>IF(OR(CO$4="",$B15=""),0,SUMIF('DADOS BRUTOS'!$A$3:$A$500,$B15,'DADOS BRUTOS'!O$3:O$500)+IF($C15="",0,SUMIF('DADOS BRUTOS'!$A$3:$A$500,$C15,'DADOS BRUTOS'!O$3:O$500)))</f>
        <v/>
      </c>
      <c r="CP15" s="122">
        <f>IF(OR(CP$4="",$B15=""),0,SUMIF('DADOS BRUTOS'!$A$3:$A$500,$B15,'DADOS BRUTOS'!P$3:P$500)+IF($C15="",0,SUMIF('DADOS BRUTOS'!$A$3:$A$500,$C15,'DADOS BRUTOS'!P$3:P$500)))</f>
        <v/>
      </c>
      <c r="CQ15" s="122">
        <f>IF(OR(CQ$4="",$B15=""),0,SUMIF('DADOS BRUTOS'!$A$3:$A$500,$B15,'DADOS BRUTOS'!Q$3:Q$500)+IF($C15="",0,SUMIF('DADOS BRUTOS'!$A$3:$A$500,$C15,'DADOS BRUTOS'!Q$3:Q$500)))</f>
        <v/>
      </c>
      <c r="CR15" s="122">
        <f>IF(OR(CR$4="",$B15=""),0,SUMIF('DADOS BRUTOS'!$A$3:$A$500,$B15,'DADOS BRUTOS'!R$3:R$500)+IF($C15="",0,SUMIF('DADOS BRUTOS'!$A$3:$A$500,$C15,'DADOS BRUTOS'!R$3:R$500)))</f>
        <v/>
      </c>
      <c r="CS15" s="122">
        <f>IF(OR(CS$4="",$B15=""),0,SUMIF('DADOS BRUTOS'!$A$3:$A$500,$B15,'DADOS BRUTOS'!S$3:S$500)+IF($C15="",0,SUMIF('DADOS BRUTOS'!$A$3:$A$500,$C15,'DADOS BRUTOS'!S$3:S$500)))</f>
        <v/>
      </c>
      <c r="CT15" s="122">
        <f>IF(OR(CT$4="",$B15=""),0,SUMIF('DADOS BRUTOS'!$A$3:$A$500,$B15,'DADOS BRUTOS'!T$3:T$500)+IF($C15="",0,SUMIF('DADOS BRUTOS'!$A$3:$A$500,$C15,'DADOS BRUTOS'!T$3:T$500)))</f>
        <v/>
      </c>
      <c r="CU15" s="122">
        <f>IF(OR(CU$4="",$B15=""),0,SUMIF('DADOS BRUTOS'!$A$3:$A$500,$B15,'DADOS BRUTOS'!U$3:U$500)+IF($C15="",0,SUMIF('DADOS BRUTOS'!$A$3:$A$500,$C15,'DADOS BRUTOS'!U$3:U$500)))</f>
        <v/>
      </c>
      <c r="CV15" s="122">
        <f>IF(OR(CV$4="",$B15=""),0,SUMIF('DADOS BRUTOS'!$A$3:$A$500,$B15,'DADOS BRUTOS'!V$3:V$500)+IF($C15="",0,SUMIF('DADOS BRUTOS'!$A$3:$A$500,$C15,'DADOS BRUTOS'!V$3:V$500)))</f>
        <v/>
      </c>
      <c r="CW15" s="122">
        <f>IF(OR(CW$4="",$B15=""),0,SUMIF('DADOS BRUTOS'!$A$3:$A$500,$B15,'DADOS BRUTOS'!W$3:W$500)+IF($C15="",0,SUMIF('DADOS BRUTOS'!$A$3:$A$500,$C15,'DADOS BRUTOS'!W$3:W$500)))</f>
        <v/>
      </c>
      <c r="CX15" s="122">
        <f>IF(OR(CX$4="",$B15=""),0,SUMIF('DADOS BRUTOS'!$A$3:$A$500,$B15,'DADOS BRUTOS'!X$3:X$500)+IF($C15="",0,SUMIF('DADOS BRUTOS'!$A$3:$A$500,$C15,'DADOS BRUTOS'!X$3:X$500)))</f>
        <v/>
      </c>
      <c r="CY15" s="122">
        <f>IF(OR(CY$4="",$B15=""),0,SUMIF('DADOS BRUTOS'!$A$3:$A$500,$B15,'DADOS BRUTOS'!Y$3:Y$500)+IF($C15="",0,SUMIF('DADOS BRUTOS'!$A$3:$A$500,$C15,'DADOS BRUTOS'!Y$3:Y$500)))</f>
        <v/>
      </c>
      <c r="CZ15" s="122">
        <f>IF(OR(CZ$4="",$B15=""),0,SUMIF('DADOS BRUTOS'!$A$3:$A$500,$B15,'DADOS BRUTOS'!Z$3:Z$500)+IF($C15="",0,SUMIF('DADOS BRUTOS'!$A$3:$A$500,$C15,'DADOS BRUTOS'!Z$3:Z$500)))</f>
        <v/>
      </c>
      <c r="DA15" s="122">
        <f>IF(OR(DA$4="",$B15=""),0,SUMIF('DADOS BRUTOS'!$A$3:$A$500,$B15,'DADOS BRUTOS'!AA$3:AA$500)+IF($C15="",0,SUMIF('DADOS BRUTOS'!$A$3:$A$500,$C15,'DADOS BRUTOS'!AA$3:AA$500)))</f>
        <v/>
      </c>
      <c r="DB15" s="122">
        <f>IF(OR(DB$4="",$B15=""),0,SUMIF('DADOS BRUTOS'!$A$3:$A$500,$B15,'DADOS BRUTOS'!AB$3:AB$500)+IF($C15="",0,SUMIF('DADOS BRUTOS'!$A$3:$A$500,$C15,'DADOS BRUTOS'!AB$3:AB$500)))</f>
        <v/>
      </c>
      <c r="DC15" s="122">
        <f>IF(OR(DC$4="",$B15=""),0,SUMIF('DADOS BRUTOS'!$A$3:$A$500,$B15,'DADOS BRUTOS'!AC$3:AC$500)+IF($C15="",0,SUMIF('DADOS BRUTOS'!$A$3:$A$500,$C15,'DADOS BRUTOS'!AC$3:AC$500)))</f>
        <v/>
      </c>
      <c r="DD15" s="122">
        <f>IF(OR(DD$4="",$B15=""),0,SUMIF('DADOS BRUTOS'!$A$3:$A$500,$B15,'DADOS BRUTOS'!AD$3:AD$500)+IF($C15="",0,SUMIF('DADOS BRUTOS'!$A$3:$A$500,$C15,'DADOS BRUTOS'!AD$3:AD$500)))</f>
        <v/>
      </c>
      <c r="DE15" s="122">
        <f>IF(OR(DE$4="",$B15=""),0,SUMIF('DADOS BRUTOS'!$A$3:$A$500,$B15,'DADOS BRUTOS'!AE$3:AE$500)+IF($C15="",0,SUMIF('DADOS BRUTOS'!$A$3:$A$500,$C15,'DADOS BRUTOS'!AE$3:AE$500)))</f>
        <v/>
      </c>
      <c r="DF15" s="122">
        <f>IF(OR(DF$4="",$B15=""),0,SUMIF('DADOS BRUTOS'!$A$3:$A$500,$B15,'DADOS BRUTOS'!AF$3:AF$500)+IF($C15="",0,SUMIF('DADOS BRUTOS'!$A$3:$A$500,$C15,'DADOS BRUTOS'!AF$3:AF$500)))</f>
        <v/>
      </c>
      <c r="DG15" s="122">
        <f>IF(OR(DG$4="",$B15=""),0,SUMIF('DADOS BRUTOS'!$A$3:$A$500,$B15,'DADOS BRUTOS'!AG$3:AG$500)+IF($C15="",0,SUMIF('DADOS BRUTOS'!$A$3:$A$500,$C15,'DADOS BRUTOS'!AG$3:AG$500)))</f>
        <v/>
      </c>
      <c r="DH15" s="122">
        <f>IF(OR(DH$4="",$B15=""),0,SUMIF('DADOS BRUTOS'!$A$3:$A$500,$B15,'DADOS BRUTOS'!AH$3:AH$500)+IF($C15="",0,SUMIF('DADOS BRUTOS'!$A$3:$A$500,$C15,'DADOS BRUTOS'!AH$3:AH$500)))</f>
        <v/>
      </c>
      <c r="DI15" s="122">
        <f>IF(OR(DI$4="",$B15=""),0,SUMIF('DADOS BRUTOS'!$A$3:$A$500,$B15,'DADOS BRUTOS'!AI$3:AI$500)+IF($C15="",0,SUMIF('DADOS BRUTOS'!$A$3:$A$500,$C15,'DADOS BRUTOS'!AI$3:AI$500)))</f>
        <v/>
      </c>
      <c r="DJ15" s="122">
        <f>IF(OR(DJ$4="",$B15=""),0,SUMIF('DADOS BRUTOS'!$A$3:$A$500,$B15,'DADOS BRUTOS'!AJ$3:AJ$500)+IF($C15="",0,SUMIF('DADOS BRUTOS'!$A$3:$A$500,$C15,'DADOS BRUTOS'!AJ$3:AJ$500)))</f>
        <v/>
      </c>
      <c r="DK15" s="122">
        <f>IF(OR(DK$4="",$B15=""),0,SUMIF('DADOS BRUTOS'!$A$3:$A$500,$B15,'DADOS BRUTOS'!AK$3:AK$500)+IF($C15="",0,SUMIF('DADOS BRUTOS'!$A$3:$A$500,$C15,'DADOS BRUTOS'!AK$3:AK$500)))</f>
        <v/>
      </c>
      <c r="DL15" s="122">
        <f>IF(OR(DL$4="",$B15=""),0,SUMIF('DADOS BRUTOS'!$A$3:$A$500,$B15,'DADOS BRUTOS'!AL$3:AL$500)+IF($C15="",0,SUMIF('DADOS BRUTOS'!$A$3:$A$500,$C15,'DADOS BRUTOS'!AL$3:AL$500)))</f>
        <v/>
      </c>
      <c r="DM15" s="122">
        <f>IF(OR(DM$4="",$B15=""),0,SUMIF('DADOS BRUTOS'!$A$3:$A$500,$B15,'DADOS BRUTOS'!AM$3:AM$500)+IF($C15="",0,SUMIF('DADOS BRUTOS'!$A$3:$A$500,$C15,'DADOS BRUTOS'!AM$3:AM$500)))</f>
        <v/>
      </c>
      <c r="DN15" s="122">
        <f>IF(OR(DN$4="",$B15=""),0,SUMIF('DADOS BRUTOS'!$A$3:$A$500,$B15,'DADOS BRUTOS'!AN$3:AN$500)+IF($C15="",0,SUMIF('DADOS BRUTOS'!$A$3:$A$500,$C15,'DADOS BRUTOS'!AN$3:AN$500)))</f>
        <v/>
      </c>
      <c r="DO15" s="122">
        <f>IF(OR(DO$4="",$B15=""),0,SUMIF('DADOS BRUTOS'!$A$3:$A$500,$B15,'DADOS BRUTOS'!AO$3:AO$500)+IF($C15="",0,SUMIF('DADOS BRUTOS'!$A$3:$A$500,$C15,'DADOS BRUTOS'!AO$3:AO$500)))</f>
        <v/>
      </c>
      <c r="DP15" s="122">
        <f>IF(OR(DP$4="",$B15=""),0,SUMIF('DADOS BRUTOS'!$A$3:$A$500,$B15,'DADOS BRUTOS'!AP$3:AP$500)+IF($C15="",0,SUMIF('DADOS BRUTOS'!$A$3:$A$500,$C15,'DADOS BRUTOS'!AP$3:AP$500)))</f>
        <v/>
      </c>
      <c r="DQ15" s="122">
        <f>IF(OR(DQ$4="",$B15=""),0,SUMIF('DADOS BRUTOS'!$A$3:$A$500,$B15,'DADOS BRUTOS'!AQ$3:AQ$500)+IF($C15="",0,SUMIF('DADOS BRUTOS'!$A$3:$A$500,$C15,'DADOS BRUTOS'!AQ$3:AQ$500)))</f>
        <v/>
      </c>
      <c r="DR15" s="122">
        <f>IF(OR(DR$4="",$B15=""),0,SUMIF('DADOS BRUTOS'!$A$3:$A$500,$B15,'DADOS BRUTOS'!AR$3:AR$500)+IF($C15="",0,SUMIF('DADOS BRUTOS'!$A$3:$A$500,$C15,'DADOS BRUTOS'!AR$3:AR$500)))</f>
        <v/>
      </c>
      <c r="DS15" s="122">
        <f>IF(OR(DS$4="",$B15=""),0,SUMIF('DADOS BRUTOS'!$A$3:$A$500,$B15,'DADOS BRUTOS'!AS$3:AS$500)+IF($C15="",0,SUMIF('DADOS BRUTOS'!$A$3:$A$500,$C15,'DADOS BRUTOS'!AS$3:AS$500)))</f>
        <v/>
      </c>
      <c r="DT15" s="122">
        <f>IF(OR(DT$4="",$B15=""),0,SUMIF('DADOS BRUTOS'!$A$3:$A$500,$B15,'DADOS BRUTOS'!AT$3:AT$500)+IF($C15="",0,SUMIF('DADOS BRUTOS'!$A$3:$A$500,$C15,'DADOS BRUTOS'!AT$3:AT$500)))</f>
        <v/>
      </c>
      <c r="DU15" s="122">
        <f>IF(OR(DU$4="",$B15=""),0,SUMIF('DADOS BRUTOS'!$A$3:$A$500,$B15,'DADOS BRUTOS'!AU$3:AU$500)+IF($C15="",0,SUMIF('DADOS BRUTOS'!$A$3:$A$500,$C15,'DADOS BRUTOS'!AU$3:AU$500)))</f>
        <v/>
      </c>
      <c r="DV15" s="122">
        <f>IF(OR(DV$4="",$B15=""),0,SUMIF('DADOS BRUTOS'!$A$3:$A$500,$B15,'DADOS BRUTOS'!AV$3:AV$500)+IF($C15="",0,SUMIF('DADOS BRUTOS'!$A$3:$A$500,$C15,'DADOS BRUTOS'!AV$3:AV$500)))</f>
        <v/>
      </c>
      <c r="DW15" s="122">
        <f>IF(OR(DW$4="",$B15=""),0,SUMIF('DADOS BRUTOS'!$A$3:$A$500,$B15,'DADOS BRUTOS'!AW$3:AW$500)+IF($C15="",0,SUMIF('DADOS BRUTOS'!$A$3:$A$500,$C15,'DADOS BRUTOS'!AW$3:AW$500)))</f>
        <v/>
      </c>
      <c r="DX15" s="122">
        <f>IF(OR(DX$4="",$B15=""),0,SUMIF('DADOS BRUTOS'!$A$3:$A$500,$B15,'DADOS BRUTOS'!AX$3:AX$500)+IF($C15="",0,SUMIF('DADOS BRUTOS'!$A$3:$A$500,$C15,'DADOS BRUTOS'!AX$3:AX$500)))</f>
        <v/>
      </c>
      <c r="DY15" s="122">
        <f>IF(OR(DY$4="",$B15=""),0,SUMIF('DADOS BRUTOS'!$A$3:$A$500,$B15,'DADOS BRUTOS'!AY$3:AY$500)+IF($C15="",0,SUMIF('DADOS BRUTOS'!$A$3:$A$500,$C15,'DADOS BRUTOS'!AY$3:AY$500)))</f>
        <v/>
      </c>
      <c r="DZ15" s="122">
        <f>IF(OR(DZ$4="",$B15=""),0,SUMIF('DADOS BRUTOS'!$A$3:$A$500,$B15,'DADOS BRUTOS'!AZ$3:AZ$500)+IF($C15="",0,SUMIF('DADOS BRUTOS'!$A$3:$A$500,$C15,'DADOS BRUTOS'!AZ$3:AZ$500)))</f>
        <v/>
      </c>
      <c r="EA15" s="122">
        <f>IF(OR(EA$4="",$B15=""),0,SUMIF('DADOS BRUTOS'!$A$3:$A$500,$B15,'DADOS BRUTOS'!BA$3:BA$500)+IF($C15="",0,SUMIF('DADOS BRUTOS'!$A$3:$A$500,$C15,'DADOS BRUTOS'!BA$3:BA$500)))</f>
        <v/>
      </c>
      <c r="EB15" s="122">
        <f>IF(OR(EB$4="",$B15=""),0,SUMIF('DADOS BRUTOS'!$A$3:$A$500,$B15,'DADOS BRUTOS'!BB$3:BB$500)+IF($C15="",0,SUMIF('DADOS BRUTOS'!$A$3:$A$500,$C15,'DADOS BRUTOS'!BB$3:BB$500)))</f>
        <v/>
      </c>
      <c r="EC15" s="122">
        <f>IF(OR(EC$4="",$B15=""),0,SUMIF('DADOS BRUTOS'!$A$3:$A$500,$B15,'DADOS BRUTOS'!BC$3:BC$500)+IF($C15="",0,SUMIF('DADOS BRUTOS'!$A$3:$A$500,$C15,'DADOS BRUTOS'!BC$3:BC$500)))</f>
        <v/>
      </c>
      <c r="ED15" s="122">
        <f>IF(OR(ED$4="",$B15=""),0,SUMIF('DADOS BRUTOS'!$A$3:$A$500,$B15,'DADOS BRUTOS'!BD$3:BD$500)+IF($C15="",0,SUMIF('DADOS BRUTOS'!$A$3:$A$500,$C15,'DADOS BRUTOS'!BD$3:BD$500)))</f>
        <v/>
      </c>
      <c r="EE15" s="122">
        <f>IF(OR(EE$4="",$B15=""),0,SUMIF('DADOS BRUTOS'!$A$3:$A$500,$B15,'DADOS BRUTOS'!BE$3:BE$500)+IF($C15="",0,SUMIF('DADOS BRUTOS'!$A$3:$A$500,$C15,'DADOS BRUTOS'!BE$3:BE$500)))</f>
        <v/>
      </c>
      <c r="EF15" s="122">
        <f>IF(OR(EF$4="",$B15=""),0,SUMIF('DADOS BRUTOS'!$A$3:$A$500,$B15,'DADOS BRUTOS'!BF$3:BF$500)+IF($C15="",0,SUMIF('DADOS BRUTOS'!$A$3:$A$500,$C15,'DADOS BRUTOS'!BF$3:BF$500)))</f>
        <v/>
      </c>
      <c r="EG15" s="122">
        <f>IF(OR(EG$4="",$B15=""),0,SUMIF('DADOS BRUTOS'!$A$3:$A$500,$B15,'DADOS BRUTOS'!BG$3:BG$500)+IF($C15="",0,SUMIF('DADOS BRUTOS'!$A$3:$A$500,$C15,'DADOS BRUTOS'!BG$3:BG$500)))</f>
        <v/>
      </c>
      <c r="EH15" s="122">
        <f>IF(OR(EH$4="",$B15=""),0,SUMIF('DADOS BRUTOS'!$A$3:$A$500,$B15,'DADOS BRUTOS'!BH$3:BH$500)+IF($C15="",0,SUMIF('DADOS BRUTOS'!$A$3:$A$500,$C15,'DADOS BRUTOS'!BH$3:BH$500)))</f>
        <v/>
      </c>
      <c r="EI15" s="122">
        <f>IF(OR(EI$4="",$B15=""),0,SUMIF('DADOS BRUTOS'!$A$3:$A$500,$B15,'DADOS BRUTOS'!BI$3:BI$500)+IF($C15="",0,SUMIF('DADOS BRUTOS'!$A$3:$A$500,$C15,'DADOS BRUTOS'!BI$3:BI$500)))</f>
        <v/>
      </c>
      <c r="EJ15" s="122">
        <f>IF(OR(EJ$4="",$B15=""),0,SUMIF('DADOS BRUTOS'!$A$3:$A$500,$B15,'DADOS BRUTOS'!BJ$3:BJ$500)+IF($C15="",0,SUMIF('DADOS BRUTOS'!$A$3:$A$500,$C15,'DADOS BRUTOS'!BJ$3:BJ$500)))</f>
        <v/>
      </c>
      <c r="EK15" s="122">
        <f>IF(OR(EK$4="",$B15=""),0,SUMIF('DADOS BRUTOS'!$A$3:$A$500,$B15,'DADOS BRUTOS'!BK$3:BK$500)+IF($C15="",0,SUMIF('DADOS BRUTOS'!$A$3:$A$500,$C15,'DADOS BRUTOS'!BK$3:BK$500)))</f>
        <v/>
      </c>
      <c r="EL15" s="122">
        <f>IF(OR(EL$4="",$B15=""),0,SUMIF('DADOS BRUTOS'!$A$3:$A$500,$B15,'DADOS BRUTOS'!BL$3:BL$500)+IF($C15="",0,SUMIF('DADOS BRUTOS'!$A$3:$A$500,$C15,'DADOS BRUTOS'!BL$3:BL$500)))</f>
        <v/>
      </c>
      <c r="EM15" s="122">
        <f>IF(OR(EM$4="",$B15=""),0,SUMIF('DADOS BRUTOS'!$A$3:$A$500,$B15,'DADOS BRUTOS'!BM$3:BM$500)+IF($C15="",0,SUMIF('DADOS BRUTOS'!$A$3:$A$500,$C15,'DADOS BRUTOS'!BM$3:BM$500)))</f>
        <v/>
      </c>
      <c r="EN15" s="122">
        <f>IF(OR(EN$4="",$B15=""),0,SUMIF('DADOS BRUTOS'!$A$3:$A$500,$B15,'DADOS BRUTOS'!BN$3:BN$500)+IF($C15="",0,SUMIF('DADOS BRUTOS'!$A$3:$A$500,$C15,'DADOS BRUTOS'!BN$3:BN$500)))</f>
        <v/>
      </c>
      <c r="EO15" s="122">
        <f>IF(OR(EO$4="",$B15=""),0,SUMIF('DADOS BRUTOS'!$A$3:$A$500,$B15,'DADOS BRUTOS'!BO$3:BO$500)+IF($C15="",0,SUMIF('DADOS BRUTOS'!$A$3:$A$500,$C15,'DADOS BRUTOS'!BO$3:BO$500)))</f>
        <v/>
      </c>
      <c r="EP15" s="122">
        <f>IF(OR(EP$4="",$B15=""),0,SUMIF('DADOS BRUTOS'!$A$3:$A$500,$B15,'DADOS BRUTOS'!BP$3:BP$500)+IF($C15="",0,SUMIF('DADOS BRUTOS'!$A$3:$A$500,$C15,'DADOS BRUTOS'!BP$3:BP$500)))</f>
        <v/>
      </c>
      <c r="EQ15" s="122">
        <f>IF(OR(EQ$4="",$B15=""),0,SUMIF('DADOS BRUTOS'!$A$3:$A$500,$B15,'DADOS BRUTOS'!BQ$3:BQ$500)+IF($C15="",0,SUMIF('DADOS BRUTOS'!$A$3:$A$500,$C15,'DADOS BRUTOS'!BQ$3:BQ$500)))</f>
        <v/>
      </c>
      <c r="ER15" s="122">
        <f>IF(OR(ER$4="",$B15=""),0,SUMIF('DADOS BRUTOS'!$A$3:$A$500,$B15,'DADOS BRUTOS'!BR$3:BR$500)+IF($C15="",0,SUMIF('DADOS BRUTOS'!$A$3:$A$500,$C15,'DADOS BRUTOS'!BR$3:BR$500)))</f>
        <v/>
      </c>
      <c r="ES15" s="122">
        <f>IF(OR(ES$4="",$B15=""),0,SUMIF('DADOS BRUTOS'!$A$3:$A$500,$B15,'DADOS BRUTOS'!BS$3:BS$500)+IF($C15="",0,SUMIF('DADOS BRUTOS'!$A$3:$A$500,$C15,'DADOS BRUTOS'!BS$3:BS$500)))</f>
        <v/>
      </c>
      <c r="ET15" s="122">
        <f>IF(OR(ET$4="",$B15=""),0,SUMIF('DADOS BRUTOS'!$A$3:$A$500,$B15,'DADOS BRUTOS'!BT$3:BT$500)+IF($C15="",0,SUMIF('DADOS BRUTOS'!$A$3:$A$500,$C15,'DADOS BRUTOS'!BT$3:BT$500)))</f>
        <v/>
      </c>
      <c r="EU15" s="122">
        <f>IF(OR(EU$4="",$B15=""),0,SUMIF('DADOS BRUTOS'!$A$3:$A$500,$B15,'DADOS BRUTOS'!BU$3:BU$500)+IF($C15="",0,SUMIF('DADOS BRUTOS'!$A$3:$A$500,$C15,'DADOS BRUTOS'!BU$3:BU$500)))</f>
        <v/>
      </c>
      <c r="EV15" s="122">
        <f>IF(OR(EV$4="",$B15=""),0,SUMIF('DADOS BRUTOS'!$A$3:$A$500,$B15,'DADOS BRUTOS'!BV$3:BV$500)+IF($C15="",0,SUMIF('DADOS BRUTOS'!$A$3:$A$500,$C15,'DADOS BRUTOS'!BV$3:BV$500)))</f>
        <v/>
      </c>
      <c r="EW15" s="122">
        <f>IF(OR(EW$4="",$B15=""),0,SUMIF('DADOS BRUTOS'!$A$3:$A$500,$B15,'DADOS BRUTOS'!BW$3:BW$500)+IF($C15="",0,SUMIF('DADOS BRUTOS'!$A$3:$A$500,$C15,'DADOS BRUTOS'!BW$3:BW$500)))</f>
        <v/>
      </c>
      <c r="EX15" s="122">
        <f>IF(OR(EX$4="",$B15=""),0,SUMIF('DADOS BRUTOS'!$A$3:$A$500,$B15,'DADOS BRUTOS'!BX$3:BX$500)+IF($C15="",0,SUMIF('DADOS BRUTOS'!$A$3:$A$500,$C15,'DADOS BRUTOS'!BX$3:BX$500)))</f>
        <v/>
      </c>
      <c r="EY15" s="122">
        <f>IF(OR(EY$4="",$B15=""),0,SUMIF('DADOS BRUTOS'!$A$3:$A$500,$B15,'DADOS BRUTOS'!BY$3:BY$500)+IF($C15="",0,SUMIF('DADOS BRUTOS'!$A$3:$A$500,$C15,'DADOS BRUTOS'!BY$3:BY$500)))</f>
        <v/>
      </c>
      <c r="EZ15" s="122">
        <f>IF(OR(EZ$4="",$B15=""),0,SUMIF('DADOS BRUTOS'!$A$3:$A$500,$B15,'DADOS BRUTOS'!BZ$3:BZ$500)+IF($C15="",0,SUMIF('DADOS BRUTOS'!$A$3:$A$500,$C15,'DADOS BRUTOS'!BZ$3:BZ$500)))</f>
        <v/>
      </c>
      <c r="FA15" s="122">
        <f>IF(OR(FA$4="",$B15=""),0,SUMIF('DADOS BRUTOS'!$A$3:$A$500,$B15,'DADOS BRUTOS'!CA$3:CA$500)+IF($C15="",0,SUMIF('DADOS BRUTOS'!$A$3:$A$500,$C15,'DADOS BRUTOS'!CA$3:CA$500)))</f>
        <v/>
      </c>
      <c r="FB15" s="122">
        <f>IF(OR(FB$4="",$B15=""),0,SUMIF('DADOS BRUTOS'!$A$3:$A$500,$B15,'DADOS BRUTOS'!CB$3:CB$500)+IF($C15="",0,SUMIF('DADOS BRUTOS'!$A$3:$A$500,$C15,'DADOS BRUTOS'!CB$3:CB$500)))</f>
        <v/>
      </c>
      <c r="FC15" s="122">
        <f>IF(OR(FC$4="",$B15=""),0,SUMIF('DADOS BRUTOS'!$A$3:$A$500,$B15,'DADOS BRUTOS'!CC$3:CC$500)+IF($C15="",0,SUMIF('DADOS BRUTOS'!$A$3:$A$500,$C15,'DADOS BRUTOS'!CC$3:CC$500)))</f>
        <v/>
      </c>
      <c r="FD15" s="122">
        <f>IF(OR(FD$4="",$B15=""),0,SUMIF('DADOS BRUTOS'!$A$3:$A$500,$B15,'DADOS BRUTOS'!CD$3:CD$500)+IF($C15="",0,SUMIF('DADOS BRUTOS'!$A$3:$A$500,$C15,'DADOS BRUTOS'!CD$3:CD$500)))</f>
        <v/>
      </c>
      <c r="FE15" s="122">
        <f>IF(OR(FE$4="",$B15=""),0,SUMIF('DADOS BRUTOS'!$A$3:$A$500,$B15,'DADOS BRUTOS'!CE$3:CE$500)+IF($C15="",0,SUMIF('DADOS BRUTOS'!$A$3:$A$500,$C15,'DADOS BRUTOS'!CE$3:CE$500)))</f>
        <v/>
      </c>
      <c r="FF15" s="122">
        <f>IF(OR(FF$4="",$B15=""),0,SUMIF('DADOS BRUTOS'!$A$3:$A$500,$B15,'DADOS BRUTOS'!CF$3:CF$500)+IF($C15="",0,SUMIF('DADOS BRUTOS'!$A$3:$A$500,$C15,'DADOS BRUTOS'!CF$3:CF$500)))</f>
        <v/>
      </c>
      <c r="FG15" s="122">
        <f>IF(OR(FG$4="",$B15=""),0,SUMIF('DADOS BRUTOS'!$A$3:$A$500,$B15,'DADOS BRUTOS'!CG$3:CG$500)+IF($C15="",0,SUMIF('DADOS BRUTOS'!$A$3:$A$500,$C15,'DADOS BRUTOS'!CG$3:CG$500)))</f>
        <v/>
      </c>
      <c r="FH15" s="122">
        <f>IF(OR(FH$4="",$B15=""),0,SUMIF('DADOS BRUTOS'!$A$3:$A$500,$B15,'DADOS BRUTOS'!CH$3:CH$500)+IF($C15="",0,SUMIF('DADOS BRUTOS'!$A$3:$A$500,$C15,'DADOS BRUTOS'!CH$3:CH$500)))</f>
        <v/>
      </c>
      <c r="FI15" s="122">
        <f>IF(OR(FI$4="",$B15=""),0,SUMIF('DADOS BRUTOS'!$A$3:$A$500,$B15,'DADOS BRUTOS'!CI$3:CI$500)+IF($C15="",0,SUMIF('DADOS BRUTOS'!$A$3:$A$500,$C15,'DADOS BRUTOS'!CI$3:CI$500)))</f>
        <v/>
      </c>
      <c r="FJ15" s="122">
        <f>IF(OR(FJ$4="",$B15=""),0,SUMIF('DADOS BRUTOS'!$A$3:$A$500,$B15,'DADOS BRUTOS'!CJ$3:CJ$500)+IF($C15="",0,SUMIF('DADOS BRUTOS'!$A$3:$A$500,$C15,'DADOS BRUTOS'!CJ$3:CJ$500)))</f>
        <v/>
      </c>
      <c r="FK15" s="122">
        <f>IF(OR(FK$4="",$B15=""),0,SUMIF('DADOS BRUTOS'!$A$3:$A$500,$B15,'DADOS BRUTOS'!CK$3:CK$500)+IF($C15="",0,SUMIF('DADOS BRUTOS'!$A$3:$A$500,$C15,'DADOS BRUTOS'!CK$3:CK$500)))</f>
        <v/>
      </c>
      <c r="FL15" s="122">
        <f>IF(OR(FL$4="",$B15=""),0,SUMIF('DADOS BRUTOS'!$A$3:$A$500,$B15,'DADOS BRUTOS'!CL$3:CL$500)+IF($C15="",0,SUMIF('DADOS BRUTOS'!$A$3:$A$500,$C15,'DADOS BRUTOS'!CL$3:CL$500)))</f>
        <v/>
      </c>
      <c r="FM15" s="122">
        <f>IF(OR(FM$4="",$B15=""),0,SUMIF('DADOS BRUTOS'!$A$3:$A$500,$B15,'DADOS BRUTOS'!CM$3:CM$500)+IF($C15="",0,SUMIF('DADOS BRUTOS'!$A$3:$A$500,$C15,'DADOS BRUTOS'!CM$3:CM$500)))</f>
        <v/>
      </c>
      <c r="FN15" s="122">
        <f>IF(OR(FN$4="",$B15=""),0,SUMIF('DADOS BRUTOS'!$A$3:$A$500,$B15,'DADOS BRUTOS'!CN$3:CN$500)+IF($C15="",0,SUMIF('DADOS BRUTOS'!$A$3:$A$500,$C15,'DADOS BRUTOS'!CN$3:CN$500)))</f>
        <v/>
      </c>
      <c r="FO15" s="122">
        <f>IF(OR(FO$4="",$B15=""),0,SUMIF('DADOS BRUTOS'!$A$3:$A$500,$B15,'DADOS BRUTOS'!CO$3:CO$500)+IF($C15="",0,SUMIF('DADOS BRUTOS'!$A$3:$A$500,$C15,'DADOS BRUTOS'!CO$3:CO$500)))</f>
        <v/>
      </c>
      <c r="FP15" s="122">
        <f>IF(OR(FP$4="",$B15=""),0,SUMIF('DADOS BRUTOS'!$A$3:$A$500,$B15,'DADOS BRUTOS'!CP$3:CP$500)+IF($C15="",0,SUMIF('DADOS BRUTOS'!$A$3:$A$500,$C15,'DADOS BRUTOS'!CP$3:CP$500)))</f>
        <v/>
      </c>
      <c r="FQ15" s="122">
        <f>IF(OR(FQ$4="",$B15=""),0,SUMIF('DADOS BRUTOS'!$A$3:$A$500,$B15,'DADOS BRUTOS'!CQ$3:CQ$500)+IF($C15="",0,SUMIF('DADOS BRUTOS'!$A$3:$A$500,$C15,'DADOS BRUTOS'!CQ$3:CQ$500)))</f>
        <v/>
      </c>
      <c r="FR15" s="122">
        <f>IF(OR(FR$4="",$B15=""),0,SUMIF('DADOS BRUTOS'!$A$3:$A$500,$B15,'DADOS BRUTOS'!CR$3:CR$500)+IF($C15="",0,SUMIF('DADOS BRUTOS'!$A$3:$A$500,$C15,'DADOS BRUTOS'!CR$3:CR$500)))</f>
        <v/>
      </c>
      <c r="FS15" s="122">
        <f>IF(OR(FS$4="",$B15=""),0,SUMIF('DADOS BRUTOS'!$A$3:$A$500,$B15,'DADOS BRUTOS'!CS$3:CS$500)+IF($C15="",0,SUMIF('DADOS BRUTOS'!$A$3:$A$500,$C15,'DADOS BRUTOS'!CS$3:CS$500)))</f>
        <v/>
      </c>
      <c r="FT15" s="122">
        <f>IF(OR(FT$4="",$B15=""),0,SUMIF('DADOS BRUTOS'!$A$3:$A$500,$B15,'DADOS BRUTOS'!CT$3:CT$500)+IF($C15="",0,SUMIF('DADOS BRUTOS'!$A$3:$A$500,$C15,'DADOS BRUTOS'!CT$3:CT$500)))</f>
        <v/>
      </c>
      <c r="FU15" s="122">
        <f>IF(OR(FU$4="",$B15=""),0,SUMIF('DADOS BRUTOS'!$A$3:$A$500,$B15,'DADOS BRUTOS'!CU$3:CU$500)+IF($C15="",0,SUMIF('DADOS BRUTOS'!$A$3:$A$500,$C15,'DADOS BRUTOS'!CU$3:CU$500)))</f>
        <v/>
      </c>
      <c r="FV15" s="122">
        <f>IF(OR(FV$4="",$B15=""),0,SUMIF('DADOS BRUTOS'!$A$3:$A$500,$B15,'DADOS BRUTOS'!CV$3:CV$500)+IF($C15="",0,SUMIF('DADOS BRUTOS'!$A$3:$A$500,$C15,'DADOS BRUTOS'!CV$3:CV$500)))</f>
        <v/>
      </c>
      <c r="FW15" s="122">
        <f>IF(OR(FW$4="",$B15=""),0,SUMIF('DADOS BRUTOS'!$A$3:$A$500,$B15,'DADOS BRUTOS'!CW$3:CW$500)+IF($C15="",0,SUMIF('DADOS BRUTOS'!$A$3:$A$500,$C15,'DADOS BRUTOS'!CW$3:CW$500)))</f>
        <v/>
      </c>
      <c r="FX15" s="122">
        <f>IF(OR(FX$4="",$B15=""),0,SUMIF('DADOS BRUTOS'!$A$3:$A$500,$B15,'DADOS BRUTOS'!CX$3:CX$500)+IF($C15="",0,SUMIF('DADOS BRUTOS'!$A$3:$A$500,$C15,'DADOS BRUTOS'!CX$3:CX$500)))</f>
        <v/>
      </c>
      <c r="FY15" s="122">
        <f>IF(OR(FY$4="",$B15=""),0,SUMIF('DADOS BRUTOS'!$A$3:$A$500,$B15,'DADOS BRUTOS'!CY$3:CY$500)+IF($C15="",0,SUMIF('DADOS BRUTOS'!$A$3:$A$500,$C15,'DADOS BRUTOS'!CY$3:CY$500)))</f>
        <v/>
      </c>
      <c r="FZ15" s="122">
        <f>IF(OR(FZ$4="",$B15=""),0,SUMIF('DADOS BRUTOS'!$A$3:$A$500,$B15,'DADOS BRUTOS'!CZ$3:CZ$500)+IF($C15="",0,SUMIF('DADOS BRUTOS'!$A$3:$A$500,$C15,'DADOS BRUTOS'!CZ$3:CZ$500)))</f>
        <v/>
      </c>
      <c r="GA15" s="122">
        <f>IF(OR(GA$4="",$B15=""),0,SUMIF('DADOS BRUTOS'!$A$3:$A$500,$B15,'DADOS BRUTOS'!DA$3:DA$500)+IF($C15="",0,SUMIF('DADOS BRUTOS'!$A$3:$A$500,$C15,'DADOS BRUTOS'!DA$3:DA$500)))</f>
        <v/>
      </c>
      <c r="GB15" s="122">
        <f>IF(OR(GB$4="",$B15=""),0,SUMIF('DADOS BRUTOS'!$A$3:$A$500,$B15,'DADOS BRUTOS'!DB$3:DB$500)+IF($C15="",0,SUMIF('DADOS BRUTOS'!$A$3:$A$500,$C15,'DADOS BRUTOS'!DB$3:DB$500)))</f>
        <v/>
      </c>
      <c r="GC15" s="122">
        <f>IF(OR(GC$4="",$B15=""),0,SUMIF('DADOS BRUTOS'!$A$3:$A$500,$B15,'DADOS BRUTOS'!DC$3:DC$500)+IF($C15="",0,SUMIF('DADOS BRUTOS'!$A$3:$A$500,$C15,'DADOS BRUTOS'!DC$3:DC$500)))</f>
        <v/>
      </c>
      <c r="GD15" s="122">
        <f>IF(OR(GD$4="",$B15=""),0,SUMIF('DADOS BRUTOS'!$A$3:$A$500,$B15,'DADOS BRUTOS'!DD$3:DD$500)+IF($C15="",0,SUMIF('DADOS BRUTOS'!$A$3:$A$500,$C15,'DADOS BRUTOS'!DD$3:DD$500)))</f>
        <v/>
      </c>
      <c r="GE15" s="122">
        <f>IF(OR(GE$4="",$B15=""),0,SUMIF('DADOS BRUTOS'!$A$3:$A$500,$B15,'DADOS BRUTOS'!DE$3:DE$500)+IF($C15="",0,SUMIF('DADOS BRUTOS'!$A$3:$A$500,$C15,'DADOS BRUTOS'!DE$3:DE$500)))</f>
        <v/>
      </c>
      <c r="GF15" s="122">
        <f>IF(OR(GF$4="",$B15=""),0,SUMIF('DADOS BRUTOS'!$A$3:$A$500,$B15,'DADOS BRUTOS'!DF$3:DF$500)+IF($C15="",0,SUMIF('DADOS BRUTOS'!$A$3:$A$500,$C15,'DADOS BRUTOS'!DF$3:DF$500)))</f>
        <v/>
      </c>
      <c r="GG15" s="122">
        <f>IF(OR(GG$4="",$B15=""),0,SUMIF('DADOS BRUTOS'!$A$3:$A$500,$B15,'DADOS BRUTOS'!DG$3:DG$500)+IF($C15="",0,SUMIF('DADOS BRUTOS'!$A$3:$A$500,$C15,'DADOS BRUTOS'!DG$3:DG$500)))</f>
        <v/>
      </c>
      <c r="GH15" s="122">
        <f>IF(OR(GH$4="",$B15=""),0,SUMIF('DADOS BRUTOS'!$A$3:$A$500,$B15,'DADOS BRUTOS'!DH$3:DH$500)+IF($C15="",0,SUMIF('DADOS BRUTOS'!$A$3:$A$500,$C15,'DADOS BRUTOS'!DH$3:DH$500)))</f>
        <v/>
      </c>
      <c r="GI15" s="122">
        <f>IF(OR(GI$4="",$B15=""),0,SUMIF('DADOS BRUTOS'!$A$3:$A$500,$B15,'DADOS BRUTOS'!DI$3:DI$500)+IF($C15="",0,SUMIF('DADOS BRUTOS'!$A$3:$A$500,$C15,'DADOS BRUTOS'!DI$3:DI$500)))</f>
        <v/>
      </c>
      <c r="GJ15" s="122">
        <f>IF(OR(GJ$4="",$B15=""),0,SUMIF('DADOS BRUTOS'!$A$3:$A$500,$B15,'DADOS BRUTOS'!DJ$3:DJ$500)+IF($C15="",0,SUMIF('DADOS BRUTOS'!$A$3:$A$500,$C15,'DADOS BRUTOS'!DJ$3:DJ$500)))</f>
        <v/>
      </c>
      <c r="GK15" s="122">
        <f>IF(OR(GK$4="",$B15=""),0,SUMIF('DADOS BRUTOS'!$A$3:$A$500,$B15,'DADOS BRUTOS'!DK$3:DK$500)+IF($C15="",0,SUMIF('DADOS BRUTOS'!$A$3:$A$500,$C15,'DADOS BRUTOS'!DK$3:DK$500)))</f>
        <v/>
      </c>
      <c r="GL15" s="122">
        <f>IF(OR(GL$4="",$B15=""),0,SUMIF('DADOS BRUTOS'!$A$3:$A$500,$B15,'DADOS BRUTOS'!DL$3:DL$500)+IF($C15="",0,SUMIF('DADOS BRUTOS'!$A$3:$A$500,$C15,'DADOS BRUTOS'!DL$3:DL$500)))</f>
        <v/>
      </c>
      <c r="GM15" s="122">
        <f>IF(OR(GM$4="",$B15=""),0,SUMIF('DADOS BRUTOS'!$A$3:$A$500,$B15,'DADOS BRUTOS'!DM$3:DM$500)+IF($C15="",0,SUMIF('DADOS BRUTOS'!$A$3:$A$500,$C15,'DADOS BRUTOS'!DM$3:DM$500)))</f>
        <v/>
      </c>
      <c r="GN15" s="122">
        <f>IF(OR(GN$4="",$B15=""),0,SUMIF('DADOS BRUTOS'!$A$3:$A$500,$B15,'DADOS BRUTOS'!DN$3:DN$500)+IF($C15="",0,SUMIF('DADOS BRUTOS'!$A$3:$A$500,$C15,'DADOS BRUTOS'!DN$3:DN$500)))</f>
        <v/>
      </c>
      <c r="GO15" s="122">
        <f>IF(OR(GO$4="",$B15=""),0,SUMIF('DADOS BRUTOS'!$A$3:$A$500,$B15,'DADOS BRUTOS'!DO$3:DO$500)+IF($C15="",0,SUMIF('DADOS BRUTOS'!$A$3:$A$500,$C15,'DADOS BRUTOS'!DO$3:DO$500)))</f>
        <v/>
      </c>
      <c r="GP15" s="122">
        <f>IF(OR(GP$4="",$B15=""),0,SUMIF('DADOS BRUTOS'!$A$3:$A$500,$B15,'DADOS BRUTOS'!DP$3:DP$500)+IF($C15="",0,SUMIF('DADOS BRUTOS'!$A$3:$A$500,$C15,'DADOS BRUTOS'!DP$3:DP$500)))</f>
        <v/>
      </c>
      <c r="GQ15" s="122">
        <f>IF(OR(GQ$4="",$B15=""),0,SUMIF('DADOS BRUTOS'!$A$3:$A$500,$B15,'DADOS BRUTOS'!DQ$3:DQ$500)+IF($C15="",0,SUMIF('DADOS BRUTOS'!$A$3:$A$500,$C15,'DADOS BRUTOS'!DQ$3:DQ$500)))</f>
        <v/>
      </c>
      <c r="GR15" s="122">
        <f>IF(OR(GR$4="",$B15=""),0,SUMIF('DADOS BRUTOS'!$A$3:$A$500,$B15,'DADOS BRUTOS'!DR$3:DR$500)+IF($C15="",0,SUMIF('DADOS BRUTOS'!$A$3:$A$500,$C15,'DADOS BRUTOS'!DR$3:DR$500)))</f>
        <v/>
      </c>
      <c r="GS15" s="122">
        <f>IF(OR(GS$4="",$B15=""),0,SUMIF('DADOS BRUTOS'!$A$3:$A$500,$B15,'DADOS BRUTOS'!DS$3:DS$500)+IF($C15="",0,SUMIF('DADOS BRUTOS'!$A$3:$A$500,$C15,'DADOS BRUTOS'!DS$3:DS$500)))</f>
        <v/>
      </c>
      <c r="GT15" s="122">
        <f>IF(OR(GT$4="",$B15=""),0,SUMIF('DADOS BRUTOS'!$A$3:$A$500,$B15,'DADOS BRUTOS'!DT$3:DT$500)+IF($C15="",0,SUMIF('DADOS BRUTOS'!$A$3:$A$500,$C15,'DADOS BRUTOS'!DT$3:DT$500)))</f>
        <v/>
      </c>
      <c r="GU15" s="122">
        <f>IF(OR(GU$4="",$B15=""),0,SUMIF('DADOS BRUTOS'!$A$3:$A$500,$B15,'DADOS BRUTOS'!DU$3:DU$500)+IF($C15="",0,SUMIF('DADOS BRUTOS'!$A$3:$A$500,$C15,'DADOS BRUTOS'!DU$3:DU$500)))</f>
        <v/>
      </c>
      <c r="GV15" s="122">
        <f>IF(OR(GV$4="",$B15=""),0,SUMIF('DADOS BRUTOS'!$A$3:$A$500,$B15,'DADOS BRUTOS'!DV$3:DV$500)+IF($C15="",0,SUMIF('DADOS BRUTOS'!$A$3:$A$500,$C15,'DADOS BRUTOS'!DV$3:DV$500)))</f>
        <v/>
      </c>
      <c r="GW15" s="122">
        <f>IF(OR(GW$4="",$B15=""),0,SUMIF('DADOS BRUTOS'!$A$3:$A$500,$B15,'DADOS BRUTOS'!DW$3:DW$500)+IF($C15="",0,SUMIF('DADOS BRUTOS'!$A$3:$A$500,$C15,'DADOS BRUTOS'!DW$3:DW$500)))</f>
        <v/>
      </c>
      <c r="GX15" s="122">
        <f>IF(OR(GX$4="",$B15=""),0,SUMIF('DADOS BRUTOS'!$A$3:$A$500,$B15,'DADOS BRUTOS'!DX$3:DX$500)+IF($C15="",0,SUMIF('DADOS BRUTOS'!$A$3:$A$500,$C15,'DADOS BRUTOS'!DX$3:DX$500)))</f>
        <v/>
      </c>
      <c r="GY15" s="122">
        <f>IF(OR(GY$4="",$B15=""),0,SUMIF('DADOS BRUTOS'!$A$3:$A$500,$B15,'DADOS BRUTOS'!DY$3:DY$500)+IF($C15="",0,SUMIF('DADOS BRUTOS'!$A$3:$A$500,$C15,'DADOS BRUTOS'!DY$3:DY$500)))</f>
        <v/>
      </c>
      <c r="GZ15" s="122">
        <f>IF(OR(GZ$4="",$B15=""),0,SUMIF('DADOS BRUTOS'!$A$3:$A$500,$B15,'DADOS BRUTOS'!DZ$3:DZ$500)+IF($C15="",0,SUMIF('DADOS BRUTOS'!$A$3:$A$500,$C15,'DADOS BRUTOS'!DZ$3:DZ$500)))</f>
        <v/>
      </c>
      <c r="HA15" s="122">
        <f>IF(OR(HA$4="",$B15=""),0,SUMIF('DADOS BRUTOS'!$A$3:$A$500,$B15,'DADOS BRUTOS'!EA$3:EA$500)+IF($C15="",0,SUMIF('DADOS BRUTOS'!$A$3:$A$500,$C15,'DADOS BRUTOS'!EA$3:EA$500)))</f>
        <v/>
      </c>
      <c r="HB15" s="122">
        <f>IF(OR(HB$4="",$B15=""),0,SUMIF('DADOS BRUTOS'!$A$3:$A$500,$B15,'DADOS BRUTOS'!EB$3:EB$500)+IF($C15="",0,SUMIF('DADOS BRUTOS'!$A$3:$A$500,$C15,'DADOS BRUTOS'!EB$3:EB$500)))</f>
        <v/>
      </c>
      <c r="HC15" s="122">
        <f>IF(OR(HC$4="",$B15=""),0,SUMIF('DADOS BRUTOS'!$A$3:$A$500,$B15,'DADOS BRUTOS'!EC$3:EC$500)+IF($C15="",0,SUMIF('DADOS BRUTOS'!$A$3:$A$500,$C15,'DADOS BRUTOS'!EC$3:EC$500)))</f>
        <v/>
      </c>
      <c r="HD15" s="122">
        <f>IF(OR(HD$4="",$B15=""),0,SUMIF('DADOS BRUTOS'!$A$3:$A$500,$B15,'DADOS BRUTOS'!ED$3:ED$500)+IF($C15="",0,SUMIF('DADOS BRUTOS'!$A$3:$A$500,$C15,'DADOS BRUTOS'!ED$3:ED$500)))</f>
        <v/>
      </c>
      <c r="HE15" s="122">
        <f>IF(OR(HE$4="",$B15=""),0,SUMIF('DADOS BRUTOS'!$A$3:$A$500,$B15,'DADOS BRUTOS'!EE$3:EE$500)+IF($C15="",0,SUMIF('DADOS BRUTOS'!$A$3:$A$500,$C15,'DADOS BRUTOS'!EE$3:EE$500)))</f>
        <v/>
      </c>
      <c r="HF15" s="122">
        <f>IF(OR(HF$4="",$B15=""),0,SUMIF('DADOS BRUTOS'!$A$3:$A$500,$B15,'DADOS BRUTOS'!EF$3:EF$500)+IF($C15="",0,SUMIF('DADOS BRUTOS'!$A$3:$A$500,$C15,'DADOS BRUTOS'!EF$3:EF$500)))</f>
        <v/>
      </c>
      <c r="HG15" s="122">
        <f>IF(OR(HG$4="",$B15=""),0,SUMIF('DADOS BRUTOS'!$A$3:$A$500,$B15,'DADOS BRUTOS'!EG$3:EG$500)+IF($C15="",0,SUMIF('DADOS BRUTOS'!$A$3:$A$500,$C15,'DADOS BRUTOS'!EG$3:EG$500)))</f>
        <v/>
      </c>
      <c r="HH15" s="122">
        <f>IF(OR(HH$4="",$B15=""),0,SUMIF('DADOS BRUTOS'!$A$3:$A$500,$B15,'DADOS BRUTOS'!EH$3:EH$500)+IF($C15="",0,SUMIF('DADOS BRUTOS'!$A$3:$A$500,$C15,'DADOS BRUTOS'!EH$3:EH$500)))</f>
        <v/>
      </c>
      <c r="HI15" s="122">
        <f>IF(OR(HI$4="",$B15=""),0,SUMIF('DADOS BRUTOS'!$A$3:$A$500,$B15,'DADOS BRUTOS'!EI$3:EI$500)+IF($C15="",0,SUMIF('DADOS BRUTOS'!$A$3:$A$500,$C15,'DADOS BRUTOS'!EI$3:EI$500)))</f>
        <v/>
      </c>
      <c r="HJ15" s="122">
        <f>IF(OR(HJ$4="",$B15=""),0,SUMIF('DADOS BRUTOS'!$A$3:$A$500,$B15,'DADOS BRUTOS'!EJ$3:EJ$500)+IF($C15="",0,SUMIF('DADOS BRUTOS'!$A$3:$A$500,$C15,'DADOS BRUTOS'!EJ$3:EJ$500)))</f>
        <v/>
      </c>
      <c r="HK15" s="122">
        <f>IF(OR(HK$4="",$B15=""),0,SUMIF('DADOS BRUTOS'!$A$3:$A$500,$B15,'DADOS BRUTOS'!EK$3:EK$500)+IF($C15="",0,SUMIF('DADOS BRUTOS'!$A$3:$A$500,$C15,'DADOS BRUTOS'!EK$3:EK$500)))</f>
        <v/>
      </c>
      <c r="HL15" s="122">
        <f>IF(OR(HL$4="",$B15=""),0,SUMIF('DADOS BRUTOS'!$A$3:$A$500,$B15,'DADOS BRUTOS'!EL$3:EL$500)+IF($C15="",0,SUMIF('DADOS BRUTOS'!$A$3:$A$500,$C15,'DADOS BRUTOS'!EL$3:EL$500)))</f>
        <v/>
      </c>
      <c r="HM15" s="122">
        <f>IF(OR(HM$4="",$B15=""),0,SUMIF('DADOS BRUTOS'!$A$3:$A$500,$B15,'DADOS BRUTOS'!EM$3:EM$500)+IF($C15="",0,SUMIF('DADOS BRUTOS'!$A$3:$A$500,$C15,'DADOS BRUTOS'!EM$3:EM$500)))</f>
        <v/>
      </c>
      <c r="HN15" s="122">
        <f>IF(OR(HN$4="",$B15=""),0,SUMIF('DADOS BRUTOS'!$A$3:$A$500,$B15,'DADOS BRUTOS'!EN$3:EN$500)+IF($C15="",0,SUMIF('DADOS BRUTOS'!$A$3:$A$500,$C15,'DADOS BRUTOS'!EN$3:EN$500)))</f>
        <v/>
      </c>
      <c r="HO15" s="122">
        <f>IF(OR(HO$4="",$B15=""),0,SUMIF('DADOS BRUTOS'!$A$3:$A$500,$B15,'DADOS BRUTOS'!EO$3:EO$500)+IF($C15="",0,SUMIF('DADOS BRUTOS'!$A$3:$A$500,$C15,'DADOS BRUTOS'!EO$3:EO$500)))</f>
        <v/>
      </c>
      <c r="HP15" s="122">
        <f>IF(OR(HP$4="",$B15=""),0,SUMIF('DADOS BRUTOS'!$A$3:$A$500,$B15,'DADOS BRUTOS'!EP$3:EP$500)+IF($C15="",0,SUMIF('DADOS BRUTOS'!$A$3:$A$500,$C15,'DADOS BRUTOS'!EP$3:EP$500)))</f>
        <v/>
      </c>
      <c r="HQ15" s="122">
        <f>IF(OR(HQ$4="",$B15=""),0,SUMIF('DADOS BRUTOS'!$A$3:$A$500,$B15,'DADOS BRUTOS'!EQ$3:EQ$500)+IF($C15="",0,SUMIF('DADOS BRUTOS'!$A$3:$A$500,$C15,'DADOS BRUTOS'!EQ$3:EQ$500)))</f>
        <v/>
      </c>
      <c r="HR15" s="122">
        <f>IF(OR(HR$4="",$B15=""),0,SUMIF('DADOS BRUTOS'!$A$3:$A$500,$B15,'DADOS BRUTOS'!ER$3:ER$500)+IF($C15="",0,SUMIF('DADOS BRUTOS'!$A$3:$A$500,$C15,'DADOS BRUTOS'!ER$3:ER$500)))</f>
        <v/>
      </c>
      <c r="HS15" s="122">
        <f>IF(OR(HS$4="",$B15=""),0,SUMIF('DADOS BRUTOS'!$A$3:$A$500,$B15,'DADOS BRUTOS'!ES$3:ES$500)+IF($C15="",0,SUMIF('DADOS BRUTOS'!$A$3:$A$500,$C15,'DADOS BRUTOS'!ES$3:ES$500)))</f>
        <v/>
      </c>
      <c r="HT15" s="122">
        <f>IF(OR(HT$4="",$B15=""),0,SUMIF('DADOS BRUTOS'!$A$3:$A$500,$B15,'DADOS BRUTOS'!ET$3:ET$500)+IF($C15="",0,SUMIF('DADOS BRUTOS'!$A$3:$A$500,$C15,'DADOS BRUTOS'!ET$3:ET$500)))</f>
        <v/>
      </c>
      <c r="HU15" s="122">
        <f>IF(OR(HU$4="",$B15=""),0,SUMIF('DADOS BRUTOS'!$A$3:$A$500,$B15,'DADOS BRUTOS'!EU$3:EU$500)+IF($C15="",0,SUMIF('DADOS BRUTOS'!$A$3:$A$500,$C15,'DADOS BRUTOS'!EU$3:EU$500)))</f>
        <v/>
      </c>
      <c r="HV15" s="122">
        <f>IF(OR(HV$4="",$B15=""),0,SUMIF('DADOS BRUTOS'!$A$3:$A$500,$B15,'DADOS BRUTOS'!EV$3:EV$500)+IF($C15="",0,SUMIF('DADOS BRUTOS'!$A$3:$A$500,$C15,'DADOS BRUTOS'!EV$3:EV$500)))</f>
        <v/>
      </c>
      <c r="HW15" s="122">
        <f>IF(OR(HW$4="",$B15=""),0,SUMIF('DADOS BRUTOS'!$A$3:$A$500,$B15,'DADOS BRUTOS'!EW$3:EW$500)+IF($C15="",0,SUMIF('DADOS BRUTOS'!$A$3:$A$500,$C15,'DADOS BRUTOS'!EW$3:EW$500)))</f>
        <v/>
      </c>
      <c r="HX15" s="122">
        <f>IF(OR(HX$4="",$B15=""),0,SUMIF('DADOS BRUTOS'!$A$3:$A$500,$B15,'DADOS BRUTOS'!EX$3:EX$500)+IF($C15="",0,SUMIF('DADOS BRUTOS'!$A$3:$A$500,$C15,'DADOS BRUTOS'!EX$3:EX$500)))</f>
        <v/>
      </c>
      <c r="HY15" s="122">
        <f>IF(OR(HY$4="",$B15=""),0,SUMIF('DADOS BRUTOS'!$A$3:$A$500,$B15,'DADOS BRUTOS'!EY$3:EY$500)+IF($C15="",0,SUMIF('DADOS BRUTOS'!$A$3:$A$500,$C15,'DADOS BRUTOS'!EY$3:EY$500)))</f>
        <v/>
      </c>
      <c r="HZ15" s="122">
        <f>IF(OR(HZ$4="",$B15=""),0,SUMIF('DADOS BRUTOS'!$A$3:$A$500,$B15,'DADOS BRUTOS'!EZ$3:EZ$500)+IF($C15="",0,SUMIF('DADOS BRUTOS'!$A$3:$A$500,$C15,'DADOS BRUTOS'!EZ$3:EZ$500)))</f>
        <v/>
      </c>
      <c r="IA15" s="122">
        <f>IF(OR(IA$4="",$B15=""),0,SUMIF('DADOS BRUTOS'!$A$3:$A$500,$B15,'DADOS BRUTOS'!FA$3:FA$500)+IF($C15="",0,SUMIF('DADOS BRUTOS'!$A$3:$A$500,$C15,'DADOS BRUTOS'!FA$3:FA$500)))</f>
        <v/>
      </c>
      <c r="IB15" s="122">
        <f>IF(OR(IB$4="",$B15=""),0,SUMIF('DADOS BRUTOS'!$A$3:$A$500,$B15,'DADOS BRUTOS'!FB$3:FB$500)+IF($C15="",0,SUMIF('DADOS BRUTOS'!$A$3:$A$500,$C15,'DADOS BRUTOS'!FB$3:FB$500)))</f>
        <v/>
      </c>
      <c r="IC15" s="122">
        <f>IF(OR(IC$4="",$B15=""),0,SUMIF('DADOS BRUTOS'!$A$3:$A$500,$B15,'DADOS BRUTOS'!FC$3:FC$500)+IF($C15="",0,SUMIF('DADOS BRUTOS'!$A$3:$A$500,$C15,'DADOS BRUTOS'!FC$3:FC$500)))</f>
        <v/>
      </c>
      <c r="ID15" s="122">
        <f>IF(OR(ID$4="",$B15=""),0,SUMIF('DADOS BRUTOS'!$A$3:$A$500,$B15,'DADOS BRUTOS'!FD$3:FD$500)+IF($C15="",0,SUMIF('DADOS BRUTOS'!$A$3:$A$500,$C15,'DADOS BRUTOS'!FD$3:FD$500)))</f>
        <v/>
      </c>
      <c r="IE15" s="122">
        <f>IF(OR(IE$4="",$B15=""),0,SUMIF('DADOS BRUTOS'!$A$3:$A$500,$B15,'DADOS BRUTOS'!FE$3:FE$500)+IF($C15="",0,SUMIF('DADOS BRUTOS'!$A$3:$A$500,$C15,'DADOS BRUTOS'!FE$3:FE$500)))</f>
        <v/>
      </c>
      <c r="IF15" s="122">
        <f>IF(OR(IF$4="",$B15=""),0,SUMIF('DADOS BRUTOS'!$A$3:$A$500,$B15,'DADOS BRUTOS'!FF$3:FF$500)+IF($C15="",0,SUMIF('DADOS BRUTOS'!$A$3:$A$500,$C15,'DADOS BRUTOS'!FF$3:FF$500)))</f>
        <v/>
      </c>
      <c r="IG15" s="122">
        <f>IF(OR(IG$4="",$B15=""),0,SUMIF('DADOS BRUTOS'!$A$3:$A$500,$B15,'DADOS BRUTOS'!FG$3:FG$500)+IF($C15="",0,SUMIF('DADOS BRUTOS'!$A$3:$A$500,$C15,'DADOS BRUTOS'!FG$3:FG$500)))</f>
        <v/>
      </c>
      <c r="IH15" s="122">
        <f>IF(OR(IH$4="",$B15=""),0,SUMIF('DADOS BRUTOS'!$A$3:$A$500,$B15,'DADOS BRUTOS'!FH$3:FH$500)+IF($C15="",0,SUMIF('DADOS BRUTOS'!$A$3:$A$500,$C15,'DADOS BRUTOS'!FH$3:FH$500)))</f>
        <v/>
      </c>
      <c r="II15" s="122">
        <f>IF(OR(II$4="",$B15=""),0,SUMIF('DADOS BRUTOS'!$A$3:$A$500,$B15,'DADOS BRUTOS'!FI$3:FI$500)+IF($C15="",0,SUMIF('DADOS BRUTOS'!$A$3:$A$500,$C15,'DADOS BRUTOS'!FI$3:FI$500)))</f>
        <v/>
      </c>
      <c r="IJ15" s="122">
        <f>IF(OR(IJ$4="",$B15=""),0,SUMIF('DADOS BRUTOS'!$A$3:$A$500,$B15,'DADOS BRUTOS'!FJ$3:FJ$500)+IF($C15="",0,SUMIF('DADOS BRUTOS'!$A$3:$A$500,$C15,'DADOS BRUTOS'!FJ$3:FJ$500)))</f>
        <v/>
      </c>
      <c r="IK15" s="122">
        <f>IF(OR(IK$4="",$B15=""),0,SUMIF('DADOS BRUTOS'!$A$3:$A$500,$B15,'DADOS BRUTOS'!FK$3:FK$500)+IF($C15="",0,SUMIF('DADOS BRUTOS'!$A$3:$A$500,$C15,'DADOS BRUTOS'!FK$3:FK$500)))</f>
        <v/>
      </c>
      <c r="IL15" s="122">
        <f>IF(OR(IL$4="",$B15=""),0,SUMIF('DADOS BRUTOS'!$A$3:$A$500,$B15,'DADOS BRUTOS'!FL$3:FL$500)+IF($C15="",0,SUMIF('DADOS BRUTOS'!$A$3:$A$500,$C15,'DADOS BRUTOS'!FL$3:FL$500)))</f>
        <v/>
      </c>
      <c r="IM15" s="122">
        <f>IF(OR(IM$4="",$B15=""),0,SUMIF('DADOS BRUTOS'!$A$3:$A$500,$B15,'DADOS BRUTOS'!FM$3:FM$500)+IF($C15="",0,SUMIF('DADOS BRUTOS'!$A$3:$A$500,$C15,'DADOS BRUTOS'!FM$3:FM$500)))</f>
        <v/>
      </c>
      <c r="IN15" s="122">
        <f>IF(OR(IN$4="",$B15=""),0,SUMIF('DADOS BRUTOS'!$A$3:$A$500,$B15,'DADOS BRUTOS'!FN$3:FN$500)+IF($C15="",0,SUMIF('DADOS BRUTOS'!$A$3:$A$500,$C15,'DADOS BRUTOS'!FN$3:FN$500)))</f>
        <v/>
      </c>
      <c r="IO15" s="122">
        <f>IF(OR(IO$4="",$B15=""),0,SUMIF('DADOS BRUTOS'!$A$3:$A$500,$B15,'DADOS BRUTOS'!FO$3:FO$500)+IF($C15="",0,SUMIF('DADOS BRUTOS'!$A$3:$A$500,$C15,'DADOS BRUTOS'!FO$3:FO$500)))</f>
        <v/>
      </c>
      <c r="IP15" s="122">
        <f>IF(OR(IP$4="",$B15=""),0,SUMIF('DADOS BRUTOS'!$A$3:$A$500,$B15,'DADOS BRUTOS'!FP$3:FP$500)+IF($C15="",0,SUMIF('DADOS BRUTOS'!$A$3:$A$500,$C15,'DADOS BRUTOS'!FP$3:FP$500)))</f>
        <v/>
      </c>
      <c r="IQ15" s="122">
        <f>IF(OR(IQ$4="",$B15=""),0,SUMIF('DADOS BRUTOS'!$A$3:$A$500,$B15,'DADOS BRUTOS'!FQ$3:FQ$500)+IF($C15="",0,SUMIF('DADOS BRUTOS'!$A$3:$A$500,$C15,'DADOS BRUTOS'!FQ$3:FQ$500)))</f>
        <v/>
      </c>
      <c r="IR15" s="122">
        <f>IF(OR(IR$4="",$B15=""),0,SUMIF('DADOS BRUTOS'!$A$3:$A$500,$B15,'DADOS BRUTOS'!FR$3:FR$500)+IF($C15="",0,SUMIF('DADOS BRUTOS'!$A$3:$A$500,$C15,'DADOS BRUTOS'!FR$3:FR$500)))</f>
        <v/>
      </c>
      <c r="IS15" s="122">
        <f>IF(OR(IS$4="",$B15=""),0,SUMIF('DADOS BRUTOS'!$A$3:$A$500,$B15,'DADOS BRUTOS'!FS$3:FS$500)+IF($C15="",0,SUMIF('DADOS BRUTOS'!$A$3:$A$500,$C15,'DADOS BRUTOS'!FS$3:FS$500)))</f>
        <v/>
      </c>
      <c r="IT15" s="122">
        <f>IF(OR(IT$4="",$B15=""),0,SUMIF('DADOS BRUTOS'!$A$3:$A$500,$B15,'DADOS BRUTOS'!FT$3:FT$500)+IF($C15="",0,SUMIF('DADOS BRUTOS'!$A$3:$A$500,$C15,'DADOS BRUTOS'!FT$3:FT$500)))</f>
        <v/>
      </c>
      <c r="IU15" s="122">
        <f>IF(OR(IU$4="",$B15=""),0,SUMIF('DADOS BRUTOS'!$A$3:$A$500,$B15,'DADOS BRUTOS'!FU$3:FU$500)+IF($C15="",0,SUMIF('DADOS BRUTOS'!$A$3:$A$500,$C15,'DADOS BRUTOS'!FU$3:FU$500)))</f>
        <v/>
      </c>
      <c r="IV15" s="122">
        <f>IF(OR(IV$4="",$B15=""),0,SUMIF('DADOS BRUTOS'!$A$3:$A$500,$B15,'DADOS BRUTOS'!FV$3:FV$500)+IF($C15="",0,SUMIF('DADOS BRUTOS'!$A$3:$A$500,$C15,'DADOS BRUTOS'!FV$3:FV$500)))</f>
        <v/>
      </c>
      <c r="IW15" s="122">
        <f>IF(OR(IW$4="",$B15=""),0,SUMIF('DADOS BRUTOS'!$A$3:$A$500,$B15,'DADOS BRUTOS'!FW$3:FW$500)+IF($C15="",0,SUMIF('DADOS BRUTOS'!$A$3:$A$500,$C15,'DADOS BRUTOS'!FW$3:FW$500)))</f>
        <v/>
      </c>
      <c r="IX15" s="122">
        <f>IF(OR(IX$4="",$B15=""),0,SUMIF('DADOS BRUTOS'!$A$3:$A$500,$B15,'DADOS BRUTOS'!FX$3:FX$500)+IF($C15="",0,SUMIF('DADOS BRUTOS'!$A$3:$A$500,$C15,'DADOS BRUTOS'!FX$3:FX$500)))</f>
        <v/>
      </c>
      <c r="IY15" s="122">
        <f>IF(OR(IY$4="",$B15=""),0,SUMIF('DADOS BRUTOS'!$A$3:$A$500,$B15,'DADOS BRUTOS'!FY$3:FY$500)+IF($C15="",0,SUMIF('DADOS BRUTOS'!$A$3:$A$500,$C15,'DADOS BRUTOS'!FY$3:FY$500)))</f>
        <v/>
      </c>
      <c r="IZ15" s="122">
        <f>IF(OR(IZ$4="",$B15=""),0,SUMIF('DADOS BRUTOS'!$A$3:$A$500,$B15,'DADOS BRUTOS'!FZ$3:FZ$500)+IF($C15="",0,SUMIF('DADOS BRUTOS'!$A$3:$A$500,$C15,'DADOS BRUTOS'!FZ$3:FZ$500)))</f>
        <v/>
      </c>
      <c r="JA15" s="122">
        <f>IF(OR(JA$4="",$B15=""),0,SUMIF('DADOS BRUTOS'!$A$3:$A$500,$B15,'DADOS BRUTOS'!GA$3:GA$500)+IF($C15="",0,SUMIF('DADOS BRUTOS'!$A$3:$A$500,$C15,'DADOS BRUTOS'!GA$3:GA$500)))</f>
        <v/>
      </c>
      <c r="JB15" s="122">
        <f>IF(OR(JB$4="",$B15=""),0,SUMIF('DADOS BRUTOS'!$A$3:$A$500,$B15,'DADOS BRUTOS'!GB$3:GB$500)+IF($C15="",0,SUMIF('DADOS BRUTOS'!$A$3:$A$500,$C15,'DADOS BRUTOS'!GB$3:GB$500)))</f>
        <v/>
      </c>
      <c r="JC15" s="122">
        <f>IF(OR(JC$4="",$B15=""),0,SUMIF('DADOS BRUTOS'!$A$3:$A$500,$B15,'DADOS BRUTOS'!GC$3:GC$500)+IF($C15="",0,SUMIF('DADOS BRUTOS'!$A$3:$A$500,$C15,'DADOS BRUTOS'!GC$3:GC$500)))</f>
        <v/>
      </c>
      <c r="JD15" s="122">
        <f>IF(OR(JD$4="",$B15=""),0,SUMIF('DADOS BRUTOS'!$A$3:$A$500,$B15,'DADOS BRUTOS'!GD$3:GD$500)+IF($C15="",0,SUMIF('DADOS BRUTOS'!$A$3:$A$500,$C15,'DADOS BRUTOS'!GD$3:GD$500)))</f>
        <v/>
      </c>
      <c r="JE15" s="122">
        <f>IF(OR(JE$4="",$B15=""),0,SUMIF('DADOS BRUTOS'!$A$3:$A$500,$B15,'DADOS BRUTOS'!GE$3:GE$500)+IF($C15="",0,SUMIF('DADOS BRUTOS'!$A$3:$A$500,$C15,'DADOS BRUTOS'!GE$3:GE$500)))</f>
        <v/>
      </c>
      <c r="JF15" s="122">
        <f>IF(OR(JF$4="",$B15=""),0,SUMIF('DADOS BRUTOS'!$A$3:$A$500,$B15,'DADOS BRUTOS'!GF$3:GF$500)+IF($C15="",0,SUMIF('DADOS BRUTOS'!$A$3:$A$500,$C15,'DADOS BRUTOS'!GF$3:GF$500)))</f>
        <v/>
      </c>
      <c r="JG15" s="122">
        <f>IF(OR(JG$4="",$B15=""),0,SUMIF('DADOS BRUTOS'!$A$3:$A$500,$B15,'DADOS BRUTOS'!GG$3:GG$500)+IF($C15="",0,SUMIF('DADOS BRUTOS'!$A$3:$A$500,$C15,'DADOS BRUTOS'!GG$3:GG$500)))</f>
        <v/>
      </c>
      <c r="JH15" s="122">
        <f>IF(OR(JH$4="",$B15=""),0,SUMIF('DADOS BRUTOS'!$A$3:$A$500,$B15,'DADOS BRUTOS'!GH$3:GH$500)+IF($C15="",0,SUMIF('DADOS BRUTOS'!$A$3:$A$500,$C15,'DADOS BRUTOS'!GH$3:GH$500)))</f>
        <v/>
      </c>
      <c r="JI15" s="122">
        <f>IF(OR(JI$4="",$B15=""),0,SUMIF('DADOS BRUTOS'!$A$3:$A$500,$B15,'DADOS BRUTOS'!GI$3:GI$500)+IF($C15="",0,SUMIF('DADOS BRUTOS'!$A$3:$A$500,$C15,'DADOS BRUTOS'!GI$3:GI$500)))</f>
        <v/>
      </c>
      <c r="JJ15" s="122">
        <f>IF(OR(JJ$4="",$B15=""),0,SUMIF('DADOS BRUTOS'!$A$3:$A$500,$B15,'DADOS BRUTOS'!GJ$3:GJ$500)+IF($C15="",0,SUMIF('DADOS BRUTOS'!$A$3:$A$500,$C15,'DADOS BRUTOS'!GJ$3:GJ$500)))</f>
        <v/>
      </c>
      <c r="JK15" s="122">
        <f>IF(OR(JK$4="",$B15=""),0,SUMIF('DADOS BRUTOS'!$A$3:$A$500,$B15,'DADOS BRUTOS'!GK$3:GK$500)+IF($C15="",0,SUMIF('DADOS BRUTOS'!$A$3:$A$500,$C15,'DADOS BRUTOS'!GK$3:GK$500)))</f>
        <v/>
      </c>
      <c r="JL15" s="122">
        <f>IF(OR(JL$4="",$B15=""),0,SUMIF('DADOS BRUTOS'!$A$3:$A$500,$B15,'DADOS BRUTOS'!GL$3:GL$500)+IF($C15="",0,SUMIF('DADOS BRUTOS'!$A$3:$A$500,$C15,'DADOS BRUTOS'!GL$3:GL$500)))</f>
        <v/>
      </c>
      <c r="JM15" s="122">
        <f>IF(OR(JM$4="",$B15=""),0,SUMIF('DADOS BRUTOS'!$A$3:$A$500,$B15,'DADOS BRUTOS'!GM$3:GM$500)+IF($C15="",0,SUMIF('DADOS BRUTOS'!$A$3:$A$500,$C15,'DADOS BRUTOS'!GM$3:GM$500)))</f>
        <v/>
      </c>
      <c r="JN15" s="122">
        <f>IF(OR(JN$4="",$B15=""),0,SUMIF('DADOS BRUTOS'!$A$3:$A$500,$B15,'DADOS BRUTOS'!GN$3:GN$500)+IF($C15="",0,SUMIF('DADOS BRUTOS'!$A$3:$A$500,$C15,'DADOS BRUTOS'!GN$3:GN$500)))</f>
        <v/>
      </c>
      <c r="JO15" s="122">
        <f>IF(OR(JO$4="",$B15=""),0,SUMIF('DADOS BRUTOS'!$A$3:$A$500,$B15,'DADOS BRUTOS'!GO$3:GO$500)+IF($C15="",0,SUMIF('DADOS BRUTOS'!$A$3:$A$500,$C15,'DADOS BRUTOS'!GO$3:GO$500)))</f>
        <v/>
      </c>
      <c r="JP15" s="122">
        <f>IF(OR(JP$4="",$B15=""),0,SUMIF('DADOS BRUTOS'!$A$3:$A$500,$B15,'DADOS BRUTOS'!GP$3:GP$500)+IF($C15="",0,SUMIF('DADOS BRUTOS'!$A$3:$A$500,$C15,'DADOS BRUTOS'!GP$3:GP$500)))</f>
        <v/>
      </c>
      <c r="JQ15" s="122">
        <f>IF(OR(JQ$4="",$B15=""),0,SUMIF('DADOS BRUTOS'!$A$3:$A$500,$B15,'DADOS BRUTOS'!GQ$3:GQ$500)+IF($C15="",0,SUMIF('DADOS BRUTOS'!$A$3:$A$500,$C15,'DADOS BRUTOS'!GQ$3:GQ$500)))</f>
        <v/>
      </c>
      <c r="JR15" s="122">
        <f>IF(OR(JR$4="",$B15=""),0,SUMIF('DADOS BRUTOS'!$A$3:$A$500,$B15,'DADOS BRUTOS'!GR$3:GR$500)+IF($C15="",0,SUMIF('DADOS BRUTOS'!$A$3:$A$500,$C15,'DADOS BRUTOS'!GR$3:GR$500)))</f>
        <v/>
      </c>
      <c r="JS15" s="122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2">
        <f>IF(OR(CB$4="",$B16=""),0,SUMIF('DADOS BRUTOS'!$A$3:$A$500,$B16,'DADOS BRUTOS'!B$3:B$500)+IF($C16="",0,SUMIF('DADOS BRUTOS'!$A$3:$A$500,$C16,'DADOS BRUTOS'!B$3:B$500)))</f>
        <v/>
      </c>
      <c r="CC16" s="122">
        <f>IF(OR(CC$4="",$B16=""),0,SUMIF('DADOS BRUTOS'!$A$3:$A$500,$B16,'DADOS BRUTOS'!C$3:C$500)+IF($C16="",0,SUMIF('DADOS BRUTOS'!$A$3:$A$500,$C16,'DADOS BRUTOS'!C$3:C$500)))</f>
        <v/>
      </c>
      <c r="CD16" s="122">
        <f>IF(OR(CD$4="",$B16=""),0,SUMIF('DADOS BRUTOS'!$A$3:$A$500,$B16,'DADOS BRUTOS'!D$3:D$500)+IF($C16="",0,SUMIF('DADOS BRUTOS'!$A$3:$A$500,$C16,'DADOS BRUTOS'!D$3:D$500)))</f>
        <v/>
      </c>
      <c r="CE16" s="122">
        <f>IF(OR(CE$4="",$B16=""),0,SUMIF('DADOS BRUTOS'!$A$3:$A$500,$B16,'DADOS BRUTOS'!E$3:E$500)+IF($C16="",0,SUMIF('DADOS BRUTOS'!$A$3:$A$500,$C16,'DADOS BRUTOS'!E$3:E$500)))</f>
        <v/>
      </c>
      <c r="CF16" s="122">
        <f>IF(OR(CF$4="",$B16=""),0,SUMIF('DADOS BRUTOS'!$A$3:$A$500,$B16,'DADOS BRUTOS'!F$3:F$500)+IF($C16="",0,SUMIF('DADOS BRUTOS'!$A$3:$A$500,$C16,'DADOS BRUTOS'!F$3:F$500)))</f>
        <v/>
      </c>
      <c r="CG16" s="122">
        <f>IF(OR(CG$4="",$B16=""),0,SUMIF('DADOS BRUTOS'!$A$3:$A$500,$B16,'DADOS BRUTOS'!G$3:G$500)+IF($C16="",0,SUMIF('DADOS BRUTOS'!$A$3:$A$500,$C16,'DADOS BRUTOS'!G$3:G$500)))</f>
        <v/>
      </c>
      <c r="CH16" s="122">
        <f>IF(OR(CH$4="",$B16=""),0,SUMIF('DADOS BRUTOS'!$A$3:$A$500,$B16,'DADOS BRUTOS'!H$3:H$500)+IF($C16="",0,SUMIF('DADOS BRUTOS'!$A$3:$A$500,$C16,'DADOS BRUTOS'!H$3:H$500)))</f>
        <v/>
      </c>
      <c r="CI16" s="122">
        <f>IF(OR(CI$4="",$B16=""),0,SUMIF('DADOS BRUTOS'!$A$3:$A$500,$B16,'DADOS BRUTOS'!I$3:I$500)+IF($C16="",0,SUMIF('DADOS BRUTOS'!$A$3:$A$500,$C16,'DADOS BRUTOS'!I$3:I$500)))</f>
        <v/>
      </c>
      <c r="CJ16" s="122">
        <f>IF(OR(CJ$4="",$B16=""),0,SUMIF('DADOS BRUTOS'!$A$3:$A$500,$B16,'DADOS BRUTOS'!J$3:J$500)+IF($C16="",0,SUMIF('DADOS BRUTOS'!$A$3:$A$500,$C16,'DADOS BRUTOS'!J$3:J$500)))</f>
        <v/>
      </c>
      <c r="CK16" s="122">
        <f>IF(OR(CK$4="",$B16=""),0,SUMIF('DADOS BRUTOS'!$A$3:$A$500,$B16,'DADOS BRUTOS'!K$3:K$500)+IF($C16="",0,SUMIF('DADOS BRUTOS'!$A$3:$A$500,$C16,'DADOS BRUTOS'!K$3:K$500)))</f>
        <v/>
      </c>
      <c r="CL16" s="122">
        <f>IF(OR(CL$4="",$B16=""),0,SUMIF('DADOS BRUTOS'!$A$3:$A$500,$B16,'DADOS BRUTOS'!L$3:L$500)+IF($C16="",0,SUMIF('DADOS BRUTOS'!$A$3:$A$500,$C16,'DADOS BRUTOS'!L$3:L$500)))</f>
        <v/>
      </c>
      <c r="CM16" s="122">
        <f>IF(OR(CM$4="",$B16=""),0,SUMIF('DADOS BRUTOS'!$A$3:$A$500,$B16,'DADOS BRUTOS'!M$3:M$500)+IF($C16="",0,SUMIF('DADOS BRUTOS'!$A$3:$A$500,$C16,'DADOS BRUTOS'!M$3:M$500)))</f>
        <v/>
      </c>
      <c r="CN16" s="122">
        <f>IF(OR(CN$4="",$B16=""),0,SUMIF('DADOS BRUTOS'!$A$3:$A$500,$B16,'DADOS BRUTOS'!N$3:N$500)+IF($C16="",0,SUMIF('DADOS BRUTOS'!$A$3:$A$500,$C16,'DADOS BRUTOS'!N$3:N$500)))</f>
        <v/>
      </c>
      <c r="CO16" s="122">
        <f>IF(OR(CO$4="",$B16=""),0,SUMIF('DADOS BRUTOS'!$A$3:$A$500,$B16,'DADOS BRUTOS'!O$3:O$500)+IF($C16="",0,SUMIF('DADOS BRUTOS'!$A$3:$A$500,$C16,'DADOS BRUTOS'!O$3:O$500)))</f>
        <v/>
      </c>
      <c r="CP16" s="122">
        <f>IF(OR(CP$4="",$B16=""),0,SUMIF('DADOS BRUTOS'!$A$3:$A$500,$B16,'DADOS BRUTOS'!P$3:P$500)+IF($C16="",0,SUMIF('DADOS BRUTOS'!$A$3:$A$500,$C16,'DADOS BRUTOS'!P$3:P$500)))</f>
        <v/>
      </c>
      <c r="CQ16" s="122">
        <f>IF(OR(CQ$4="",$B16=""),0,SUMIF('DADOS BRUTOS'!$A$3:$A$500,$B16,'DADOS BRUTOS'!Q$3:Q$500)+IF($C16="",0,SUMIF('DADOS BRUTOS'!$A$3:$A$500,$C16,'DADOS BRUTOS'!Q$3:Q$500)))</f>
        <v/>
      </c>
      <c r="CR16" s="122">
        <f>IF(OR(CR$4="",$B16=""),0,SUMIF('DADOS BRUTOS'!$A$3:$A$500,$B16,'DADOS BRUTOS'!R$3:R$500)+IF($C16="",0,SUMIF('DADOS BRUTOS'!$A$3:$A$500,$C16,'DADOS BRUTOS'!R$3:R$500)))</f>
        <v/>
      </c>
      <c r="CS16" s="122">
        <f>IF(OR(CS$4="",$B16=""),0,SUMIF('DADOS BRUTOS'!$A$3:$A$500,$B16,'DADOS BRUTOS'!S$3:S$500)+IF($C16="",0,SUMIF('DADOS BRUTOS'!$A$3:$A$500,$C16,'DADOS BRUTOS'!S$3:S$500)))</f>
        <v/>
      </c>
      <c r="CT16" s="122">
        <f>IF(OR(CT$4="",$B16=""),0,SUMIF('DADOS BRUTOS'!$A$3:$A$500,$B16,'DADOS BRUTOS'!T$3:T$500)+IF($C16="",0,SUMIF('DADOS BRUTOS'!$A$3:$A$500,$C16,'DADOS BRUTOS'!T$3:T$500)))</f>
        <v/>
      </c>
      <c r="CU16" s="122">
        <f>IF(OR(CU$4="",$B16=""),0,SUMIF('DADOS BRUTOS'!$A$3:$A$500,$B16,'DADOS BRUTOS'!U$3:U$500)+IF($C16="",0,SUMIF('DADOS BRUTOS'!$A$3:$A$500,$C16,'DADOS BRUTOS'!U$3:U$500)))</f>
        <v/>
      </c>
      <c r="CV16" s="122">
        <f>IF(OR(CV$4="",$B16=""),0,SUMIF('DADOS BRUTOS'!$A$3:$A$500,$B16,'DADOS BRUTOS'!V$3:V$500)+IF($C16="",0,SUMIF('DADOS BRUTOS'!$A$3:$A$500,$C16,'DADOS BRUTOS'!V$3:V$500)))</f>
        <v/>
      </c>
      <c r="CW16" s="122">
        <f>IF(OR(CW$4="",$B16=""),0,SUMIF('DADOS BRUTOS'!$A$3:$A$500,$B16,'DADOS BRUTOS'!W$3:W$500)+IF($C16="",0,SUMIF('DADOS BRUTOS'!$A$3:$A$500,$C16,'DADOS BRUTOS'!W$3:W$500)))</f>
        <v/>
      </c>
      <c r="CX16" s="122">
        <f>IF(OR(CX$4="",$B16=""),0,SUMIF('DADOS BRUTOS'!$A$3:$A$500,$B16,'DADOS BRUTOS'!X$3:X$500)+IF($C16="",0,SUMIF('DADOS BRUTOS'!$A$3:$A$500,$C16,'DADOS BRUTOS'!X$3:X$500)))</f>
        <v/>
      </c>
      <c r="CY16" s="122">
        <f>IF(OR(CY$4="",$B16=""),0,SUMIF('DADOS BRUTOS'!$A$3:$A$500,$B16,'DADOS BRUTOS'!Y$3:Y$500)+IF($C16="",0,SUMIF('DADOS BRUTOS'!$A$3:$A$500,$C16,'DADOS BRUTOS'!Y$3:Y$500)))</f>
        <v/>
      </c>
      <c r="CZ16" s="122">
        <f>IF(OR(CZ$4="",$B16=""),0,SUMIF('DADOS BRUTOS'!$A$3:$A$500,$B16,'DADOS BRUTOS'!Z$3:Z$500)+IF($C16="",0,SUMIF('DADOS BRUTOS'!$A$3:$A$500,$C16,'DADOS BRUTOS'!Z$3:Z$500)))</f>
        <v/>
      </c>
      <c r="DA16" s="122">
        <f>IF(OR(DA$4="",$B16=""),0,SUMIF('DADOS BRUTOS'!$A$3:$A$500,$B16,'DADOS BRUTOS'!AA$3:AA$500)+IF($C16="",0,SUMIF('DADOS BRUTOS'!$A$3:$A$500,$C16,'DADOS BRUTOS'!AA$3:AA$500)))</f>
        <v/>
      </c>
      <c r="DB16" s="122">
        <f>IF(OR(DB$4="",$B16=""),0,SUMIF('DADOS BRUTOS'!$A$3:$A$500,$B16,'DADOS BRUTOS'!AB$3:AB$500)+IF($C16="",0,SUMIF('DADOS BRUTOS'!$A$3:$A$500,$C16,'DADOS BRUTOS'!AB$3:AB$500)))</f>
        <v/>
      </c>
      <c r="DC16" s="122">
        <f>IF(OR(DC$4="",$B16=""),0,SUMIF('DADOS BRUTOS'!$A$3:$A$500,$B16,'DADOS BRUTOS'!AC$3:AC$500)+IF($C16="",0,SUMIF('DADOS BRUTOS'!$A$3:$A$500,$C16,'DADOS BRUTOS'!AC$3:AC$500)))</f>
        <v/>
      </c>
      <c r="DD16" s="122">
        <f>IF(OR(DD$4="",$B16=""),0,SUMIF('DADOS BRUTOS'!$A$3:$A$500,$B16,'DADOS BRUTOS'!AD$3:AD$500)+IF($C16="",0,SUMIF('DADOS BRUTOS'!$A$3:$A$500,$C16,'DADOS BRUTOS'!AD$3:AD$500)))</f>
        <v/>
      </c>
      <c r="DE16" s="122">
        <f>IF(OR(DE$4="",$B16=""),0,SUMIF('DADOS BRUTOS'!$A$3:$A$500,$B16,'DADOS BRUTOS'!AE$3:AE$500)+IF($C16="",0,SUMIF('DADOS BRUTOS'!$A$3:$A$500,$C16,'DADOS BRUTOS'!AE$3:AE$500)))</f>
        <v/>
      </c>
      <c r="DF16" s="122">
        <f>IF(OR(DF$4="",$B16=""),0,SUMIF('DADOS BRUTOS'!$A$3:$A$500,$B16,'DADOS BRUTOS'!AF$3:AF$500)+IF($C16="",0,SUMIF('DADOS BRUTOS'!$A$3:$A$500,$C16,'DADOS BRUTOS'!AF$3:AF$500)))</f>
        <v/>
      </c>
      <c r="DG16" s="122">
        <f>IF(OR(DG$4="",$B16=""),0,SUMIF('DADOS BRUTOS'!$A$3:$A$500,$B16,'DADOS BRUTOS'!AG$3:AG$500)+IF($C16="",0,SUMIF('DADOS BRUTOS'!$A$3:$A$500,$C16,'DADOS BRUTOS'!AG$3:AG$500)))</f>
        <v/>
      </c>
      <c r="DH16" s="122">
        <f>IF(OR(DH$4="",$B16=""),0,SUMIF('DADOS BRUTOS'!$A$3:$A$500,$B16,'DADOS BRUTOS'!AH$3:AH$500)+IF($C16="",0,SUMIF('DADOS BRUTOS'!$A$3:$A$500,$C16,'DADOS BRUTOS'!AH$3:AH$500)))</f>
        <v/>
      </c>
      <c r="DI16" s="122">
        <f>IF(OR(DI$4="",$B16=""),0,SUMIF('DADOS BRUTOS'!$A$3:$A$500,$B16,'DADOS BRUTOS'!AI$3:AI$500)+IF($C16="",0,SUMIF('DADOS BRUTOS'!$A$3:$A$500,$C16,'DADOS BRUTOS'!AI$3:AI$500)))</f>
        <v/>
      </c>
      <c r="DJ16" s="122">
        <f>IF(OR(DJ$4="",$B16=""),0,SUMIF('DADOS BRUTOS'!$A$3:$A$500,$B16,'DADOS BRUTOS'!AJ$3:AJ$500)+IF($C16="",0,SUMIF('DADOS BRUTOS'!$A$3:$A$500,$C16,'DADOS BRUTOS'!AJ$3:AJ$500)))</f>
        <v/>
      </c>
      <c r="DK16" s="122">
        <f>IF(OR(DK$4="",$B16=""),0,SUMIF('DADOS BRUTOS'!$A$3:$A$500,$B16,'DADOS BRUTOS'!AK$3:AK$500)+IF($C16="",0,SUMIF('DADOS BRUTOS'!$A$3:$A$500,$C16,'DADOS BRUTOS'!AK$3:AK$500)))</f>
        <v/>
      </c>
      <c r="DL16" s="122">
        <f>IF(OR(DL$4="",$B16=""),0,SUMIF('DADOS BRUTOS'!$A$3:$A$500,$B16,'DADOS BRUTOS'!AL$3:AL$500)+IF($C16="",0,SUMIF('DADOS BRUTOS'!$A$3:$A$500,$C16,'DADOS BRUTOS'!AL$3:AL$500)))</f>
        <v/>
      </c>
      <c r="DM16" s="122">
        <f>IF(OR(DM$4="",$B16=""),0,SUMIF('DADOS BRUTOS'!$A$3:$A$500,$B16,'DADOS BRUTOS'!AM$3:AM$500)+IF($C16="",0,SUMIF('DADOS BRUTOS'!$A$3:$A$500,$C16,'DADOS BRUTOS'!AM$3:AM$500)))</f>
        <v/>
      </c>
      <c r="DN16" s="122">
        <f>IF(OR(DN$4="",$B16=""),0,SUMIF('DADOS BRUTOS'!$A$3:$A$500,$B16,'DADOS BRUTOS'!AN$3:AN$500)+IF($C16="",0,SUMIF('DADOS BRUTOS'!$A$3:$A$500,$C16,'DADOS BRUTOS'!AN$3:AN$500)))</f>
        <v/>
      </c>
      <c r="DO16" s="122">
        <f>IF(OR(DO$4="",$B16=""),0,SUMIF('DADOS BRUTOS'!$A$3:$A$500,$B16,'DADOS BRUTOS'!AO$3:AO$500)+IF($C16="",0,SUMIF('DADOS BRUTOS'!$A$3:$A$500,$C16,'DADOS BRUTOS'!AO$3:AO$500)))</f>
        <v/>
      </c>
      <c r="DP16" s="122">
        <f>IF(OR(DP$4="",$B16=""),0,SUMIF('DADOS BRUTOS'!$A$3:$A$500,$B16,'DADOS BRUTOS'!AP$3:AP$500)+IF($C16="",0,SUMIF('DADOS BRUTOS'!$A$3:$A$500,$C16,'DADOS BRUTOS'!AP$3:AP$500)))</f>
        <v/>
      </c>
      <c r="DQ16" s="122">
        <f>IF(OR(DQ$4="",$B16=""),0,SUMIF('DADOS BRUTOS'!$A$3:$A$500,$B16,'DADOS BRUTOS'!AQ$3:AQ$500)+IF($C16="",0,SUMIF('DADOS BRUTOS'!$A$3:$A$500,$C16,'DADOS BRUTOS'!AQ$3:AQ$500)))</f>
        <v/>
      </c>
      <c r="DR16" s="122">
        <f>IF(OR(DR$4="",$B16=""),0,SUMIF('DADOS BRUTOS'!$A$3:$A$500,$B16,'DADOS BRUTOS'!AR$3:AR$500)+IF($C16="",0,SUMIF('DADOS BRUTOS'!$A$3:$A$500,$C16,'DADOS BRUTOS'!AR$3:AR$500)))</f>
        <v/>
      </c>
      <c r="DS16" s="122">
        <f>IF(OR(DS$4="",$B16=""),0,SUMIF('DADOS BRUTOS'!$A$3:$A$500,$B16,'DADOS BRUTOS'!AS$3:AS$500)+IF($C16="",0,SUMIF('DADOS BRUTOS'!$A$3:$A$500,$C16,'DADOS BRUTOS'!AS$3:AS$500)))</f>
        <v/>
      </c>
      <c r="DT16" s="122">
        <f>IF(OR(DT$4="",$B16=""),0,SUMIF('DADOS BRUTOS'!$A$3:$A$500,$B16,'DADOS BRUTOS'!AT$3:AT$500)+IF($C16="",0,SUMIF('DADOS BRUTOS'!$A$3:$A$500,$C16,'DADOS BRUTOS'!AT$3:AT$500)))</f>
        <v/>
      </c>
      <c r="DU16" s="122">
        <f>IF(OR(DU$4="",$B16=""),0,SUMIF('DADOS BRUTOS'!$A$3:$A$500,$B16,'DADOS BRUTOS'!AU$3:AU$500)+IF($C16="",0,SUMIF('DADOS BRUTOS'!$A$3:$A$500,$C16,'DADOS BRUTOS'!AU$3:AU$500)))</f>
        <v/>
      </c>
      <c r="DV16" s="122">
        <f>IF(OR(DV$4="",$B16=""),0,SUMIF('DADOS BRUTOS'!$A$3:$A$500,$B16,'DADOS BRUTOS'!AV$3:AV$500)+IF($C16="",0,SUMIF('DADOS BRUTOS'!$A$3:$A$500,$C16,'DADOS BRUTOS'!AV$3:AV$500)))</f>
        <v/>
      </c>
      <c r="DW16" s="122">
        <f>IF(OR(DW$4="",$B16=""),0,SUMIF('DADOS BRUTOS'!$A$3:$A$500,$B16,'DADOS BRUTOS'!AW$3:AW$500)+IF($C16="",0,SUMIF('DADOS BRUTOS'!$A$3:$A$500,$C16,'DADOS BRUTOS'!AW$3:AW$500)))</f>
        <v/>
      </c>
      <c r="DX16" s="122">
        <f>IF(OR(DX$4="",$B16=""),0,SUMIF('DADOS BRUTOS'!$A$3:$A$500,$B16,'DADOS BRUTOS'!AX$3:AX$500)+IF($C16="",0,SUMIF('DADOS BRUTOS'!$A$3:$A$500,$C16,'DADOS BRUTOS'!AX$3:AX$500)))</f>
        <v/>
      </c>
      <c r="DY16" s="122">
        <f>IF(OR(DY$4="",$B16=""),0,SUMIF('DADOS BRUTOS'!$A$3:$A$500,$B16,'DADOS BRUTOS'!AY$3:AY$500)+IF($C16="",0,SUMIF('DADOS BRUTOS'!$A$3:$A$500,$C16,'DADOS BRUTOS'!AY$3:AY$500)))</f>
        <v/>
      </c>
      <c r="DZ16" s="122">
        <f>IF(OR(DZ$4="",$B16=""),0,SUMIF('DADOS BRUTOS'!$A$3:$A$500,$B16,'DADOS BRUTOS'!AZ$3:AZ$500)+IF($C16="",0,SUMIF('DADOS BRUTOS'!$A$3:$A$500,$C16,'DADOS BRUTOS'!AZ$3:AZ$500)))</f>
        <v/>
      </c>
      <c r="EA16" s="122">
        <f>IF(OR(EA$4="",$B16=""),0,SUMIF('DADOS BRUTOS'!$A$3:$A$500,$B16,'DADOS BRUTOS'!BA$3:BA$500)+IF($C16="",0,SUMIF('DADOS BRUTOS'!$A$3:$A$500,$C16,'DADOS BRUTOS'!BA$3:BA$500)))</f>
        <v/>
      </c>
      <c r="EB16" s="122">
        <f>IF(OR(EB$4="",$B16=""),0,SUMIF('DADOS BRUTOS'!$A$3:$A$500,$B16,'DADOS BRUTOS'!BB$3:BB$500)+IF($C16="",0,SUMIF('DADOS BRUTOS'!$A$3:$A$500,$C16,'DADOS BRUTOS'!BB$3:BB$500)))</f>
        <v/>
      </c>
      <c r="EC16" s="122">
        <f>IF(OR(EC$4="",$B16=""),0,SUMIF('DADOS BRUTOS'!$A$3:$A$500,$B16,'DADOS BRUTOS'!BC$3:BC$500)+IF($C16="",0,SUMIF('DADOS BRUTOS'!$A$3:$A$500,$C16,'DADOS BRUTOS'!BC$3:BC$500)))</f>
        <v/>
      </c>
      <c r="ED16" s="122">
        <f>IF(OR(ED$4="",$B16=""),0,SUMIF('DADOS BRUTOS'!$A$3:$A$500,$B16,'DADOS BRUTOS'!BD$3:BD$500)+IF($C16="",0,SUMIF('DADOS BRUTOS'!$A$3:$A$500,$C16,'DADOS BRUTOS'!BD$3:BD$500)))</f>
        <v/>
      </c>
      <c r="EE16" s="122">
        <f>IF(OR(EE$4="",$B16=""),0,SUMIF('DADOS BRUTOS'!$A$3:$A$500,$B16,'DADOS BRUTOS'!BE$3:BE$500)+IF($C16="",0,SUMIF('DADOS BRUTOS'!$A$3:$A$500,$C16,'DADOS BRUTOS'!BE$3:BE$500)))</f>
        <v/>
      </c>
      <c r="EF16" s="122">
        <f>IF(OR(EF$4="",$B16=""),0,SUMIF('DADOS BRUTOS'!$A$3:$A$500,$B16,'DADOS BRUTOS'!BF$3:BF$500)+IF($C16="",0,SUMIF('DADOS BRUTOS'!$A$3:$A$500,$C16,'DADOS BRUTOS'!BF$3:BF$500)))</f>
        <v/>
      </c>
      <c r="EG16" s="122">
        <f>IF(OR(EG$4="",$B16=""),0,SUMIF('DADOS BRUTOS'!$A$3:$A$500,$B16,'DADOS BRUTOS'!BG$3:BG$500)+IF($C16="",0,SUMIF('DADOS BRUTOS'!$A$3:$A$500,$C16,'DADOS BRUTOS'!BG$3:BG$500)))</f>
        <v/>
      </c>
      <c r="EH16" s="122">
        <f>IF(OR(EH$4="",$B16=""),0,SUMIF('DADOS BRUTOS'!$A$3:$A$500,$B16,'DADOS BRUTOS'!BH$3:BH$500)+IF($C16="",0,SUMIF('DADOS BRUTOS'!$A$3:$A$500,$C16,'DADOS BRUTOS'!BH$3:BH$500)))</f>
        <v/>
      </c>
      <c r="EI16" s="122">
        <f>IF(OR(EI$4="",$B16=""),0,SUMIF('DADOS BRUTOS'!$A$3:$A$500,$B16,'DADOS BRUTOS'!BI$3:BI$500)+IF($C16="",0,SUMIF('DADOS BRUTOS'!$A$3:$A$500,$C16,'DADOS BRUTOS'!BI$3:BI$500)))</f>
        <v/>
      </c>
      <c r="EJ16" s="122">
        <f>IF(OR(EJ$4="",$B16=""),0,SUMIF('DADOS BRUTOS'!$A$3:$A$500,$B16,'DADOS BRUTOS'!BJ$3:BJ$500)+IF($C16="",0,SUMIF('DADOS BRUTOS'!$A$3:$A$500,$C16,'DADOS BRUTOS'!BJ$3:BJ$500)))</f>
        <v/>
      </c>
      <c r="EK16" s="122">
        <f>IF(OR(EK$4="",$B16=""),0,SUMIF('DADOS BRUTOS'!$A$3:$A$500,$B16,'DADOS BRUTOS'!BK$3:BK$500)+IF($C16="",0,SUMIF('DADOS BRUTOS'!$A$3:$A$500,$C16,'DADOS BRUTOS'!BK$3:BK$500)))</f>
        <v/>
      </c>
      <c r="EL16" s="122">
        <f>IF(OR(EL$4="",$B16=""),0,SUMIF('DADOS BRUTOS'!$A$3:$A$500,$B16,'DADOS BRUTOS'!BL$3:BL$500)+IF($C16="",0,SUMIF('DADOS BRUTOS'!$A$3:$A$500,$C16,'DADOS BRUTOS'!BL$3:BL$500)))</f>
        <v/>
      </c>
      <c r="EM16" s="122">
        <f>IF(OR(EM$4="",$B16=""),0,SUMIF('DADOS BRUTOS'!$A$3:$A$500,$B16,'DADOS BRUTOS'!BM$3:BM$500)+IF($C16="",0,SUMIF('DADOS BRUTOS'!$A$3:$A$500,$C16,'DADOS BRUTOS'!BM$3:BM$500)))</f>
        <v/>
      </c>
      <c r="EN16" s="122">
        <f>IF(OR(EN$4="",$B16=""),0,SUMIF('DADOS BRUTOS'!$A$3:$A$500,$B16,'DADOS BRUTOS'!BN$3:BN$500)+IF($C16="",0,SUMIF('DADOS BRUTOS'!$A$3:$A$500,$C16,'DADOS BRUTOS'!BN$3:BN$500)))</f>
        <v/>
      </c>
      <c r="EO16" s="122">
        <f>IF(OR(EO$4="",$B16=""),0,SUMIF('DADOS BRUTOS'!$A$3:$A$500,$B16,'DADOS BRUTOS'!BO$3:BO$500)+IF($C16="",0,SUMIF('DADOS BRUTOS'!$A$3:$A$500,$C16,'DADOS BRUTOS'!BO$3:BO$500)))</f>
        <v/>
      </c>
      <c r="EP16" s="122">
        <f>IF(OR(EP$4="",$B16=""),0,SUMIF('DADOS BRUTOS'!$A$3:$A$500,$B16,'DADOS BRUTOS'!BP$3:BP$500)+IF($C16="",0,SUMIF('DADOS BRUTOS'!$A$3:$A$500,$C16,'DADOS BRUTOS'!BP$3:BP$500)))</f>
        <v/>
      </c>
      <c r="EQ16" s="122">
        <f>IF(OR(EQ$4="",$B16=""),0,SUMIF('DADOS BRUTOS'!$A$3:$A$500,$B16,'DADOS BRUTOS'!BQ$3:BQ$500)+IF($C16="",0,SUMIF('DADOS BRUTOS'!$A$3:$A$500,$C16,'DADOS BRUTOS'!BQ$3:BQ$500)))</f>
        <v/>
      </c>
      <c r="ER16" s="122">
        <f>IF(OR(ER$4="",$B16=""),0,SUMIF('DADOS BRUTOS'!$A$3:$A$500,$B16,'DADOS BRUTOS'!BR$3:BR$500)+IF($C16="",0,SUMIF('DADOS BRUTOS'!$A$3:$A$500,$C16,'DADOS BRUTOS'!BR$3:BR$500)))</f>
        <v/>
      </c>
      <c r="ES16" s="122">
        <f>IF(OR(ES$4="",$B16=""),0,SUMIF('DADOS BRUTOS'!$A$3:$A$500,$B16,'DADOS BRUTOS'!BS$3:BS$500)+IF($C16="",0,SUMIF('DADOS BRUTOS'!$A$3:$A$500,$C16,'DADOS BRUTOS'!BS$3:BS$500)))</f>
        <v/>
      </c>
      <c r="ET16" s="122">
        <f>IF(OR(ET$4="",$B16=""),0,SUMIF('DADOS BRUTOS'!$A$3:$A$500,$B16,'DADOS BRUTOS'!BT$3:BT$500)+IF($C16="",0,SUMIF('DADOS BRUTOS'!$A$3:$A$500,$C16,'DADOS BRUTOS'!BT$3:BT$500)))</f>
        <v/>
      </c>
      <c r="EU16" s="122">
        <f>IF(OR(EU$4="",$B16=""),0,SUMIF('DADOS BRUTOS'!$A$3:$A$500,$B16,'DADOS BRUTOS'!BU$3:BU$500)+IF($C16="",0,SUMIF('DADOS BRUTOS'!$A$3:$A$500,$C16,'DADOS BRUTOS'!BU$3:BU$500)))</f>
        <v/>
      </c>
      <c r="EV16" s="122">
        <f>IF(OR(EV$4="",$B16=""),0,SUMIF('DADOS BRUTOS'!$A$3:$A$500,$B16,'DADOS BRUTOS'!BV$3:BV$500)+IF($C16="",0,SUMIF('DADOS BRUTOS'!$A$3:$A$500,$C16,'DADOS BRUTOS'!BV$3:BV$500)))</f>
        <v/>
      </c>
      <c r="EW16" s="122">
        <f>IF(OR(EW$4="",$B16=""),0,SUMIF('DADOS BRUTOS'!$A$3:$A$500,$B16,'DADOS BRUTOS'!BW$3:BW$500)+IF($C16="",0,SUMIF('DADOS BRUTOS'!$A$3:$A$500,$C16,'DADOS BRUTOS'!BW$3:BW$500)))</f>
        <v/>
      </c>
      <c r="EX16" s="122">
        <f>IF(OR(EX$4="",$B16=""),0,SUMIF('DADOS BRUTOS'!$A$3:$A$500,$B16,'DADOS BRUTOS'!BX$3:BX$500)+IF($C16="",0,SUMIF('DADOS BRUTOS'!$A$3:$A$500,$C16,'DADOS BRUTOS'!BX$3:BX$500)))</f>
        <v/>
      </c>
      <c r="EY16" s="122">
        <f>IF(OR(EY$4="",$B16=""),0,SUMIF('DADOS BRUTOS'!$A$3:$A$500,$B16,'DADOS BRUTOS'!BY$3:BY$500)+IF($C16="",0,SUMIF('DADOS BRUTOS'!$A$3:$A$500,$C16,'DADOS BRUTOS'!BY$3:BY$500)))</f>
        <v/>
      </c>
      <c r="EZ16" s="122">
        <f>IF(OR(EZ$4="",$B16=""),0,SUMIF('DADOS BRUTOS'!$A$3:$A$500,$B16,'DADOS BRUTOS'!BZ$3:BZ$500)+IF($C16="",0,SUMIF('DADOS BRUTOS'!$A$3:$A$500,$C16,'DADOS BRUTOS'!BZ$3:BZ$500)))</f>
        <v/>
      </c>
      <c r="FA16" s="122">
        <f>IF(OR(FA$4="",$B16=""),0,SUMIF('DADOS BRUTOS'!$A$3:$A$500,$B16,'DADOS BRUTOS'!CA$3:CA$500)+IF($C16="",0,SUMIF('DADOS BRUTOS'!$A$3:$A$500,$C16,'DADOS BRUTOS'!CA$3:CA$500)))</f>
        <v/>
      </c>
      <c r="FB16" s="122">
        <f>IF(OR(FB$4="",$B16=""),0,SUMIF('DADOS BRUTOS'!$A$3:$A$500,$B16,'DADOS BRUTOS'!CB$3:CB$500)+IF($C16="",0,SUMIF('DADOS BRUTOS'!$A$3:$A$500,$C16,'DADOS BRUTOS'!CB$3:CB$500)))</f>
        <v/>
      </c>
      <c r="FC16" s="122">
        <f>IF(OR(FC$4="",$B16=""),0,SUMIF('DADOS BRUTOS'!$A$3:$A$500,$B16,'DADOS BRUTOS'!CC$3:CC$500)+IF($C16="",0,SUMIF('DADOS BRUTOS'!$A$3:$A$500,$C16,'DADOS BRUTOS'!CC$3:CC$500)))</f>
        <v/>
      </c>
      <c r="FD16" s="122">
        <f>IF(OR(FD$4="",$B16=""),0,SUMIF('DADOS BRUTOS'!$A$3:$A$500,$B16,'DADOS BRUTOS'!CD$3:CD$500)+IF($C16="",0,SUMIF('DADOS BRUTOS'!$A$3:$A$500,$C16,'DADOS BRUTOS'!CD$3:CD$500)))</f>
        <v/>
      </c>
      <c r="FE16" s="122">
        <f>IF(OR(FE$4="",$B16=""),0,SUMIF('DADOS BRUTOS'!$A$3:$A$500,$B16,'DADOS BRUTOS'!CE$3:CE$500)+IF($C16="",0,SUMIF('DADOS BRUTOS'!$A$3:$A$500,$C16,'DADOS BRUTOS'!CE$3:CE$500)))</f>
        <v/>
      </c>
      <c r="FF16" s="122">
        <f>IF(OR(FF$4="",$B16=""),0,SUMIF('DADOS BRUTOS'!$A$3:$A$500,$B16,'DADOS BRUTOS'!CF$3:CF$500)+IF($C16="",0,SUMIF('DADOS BRUTOS'!$A$3:$A$500,$C16,'DADOS BRUTOS'!CF$3:CF$500)))</f>
        <v/>
      </c>
      <c r="FG16" s="122">
        <f>IF(OR(FG$4="",$B16=""),0,SUMIF('DADOS BRUTOS'!$A$3:$A$500,$B16,'DADOS BRUTOS'!CG$3:CG$500)+IF($C16="",0,SUMIF('DADOS BRUTOS'!$A$3:$A$500,$C16,'DADOS BRUTOS'!CG$3:CG$500)))</f>
        <v/>
      </c>
      <c r="FH16" s="122">
        <f>IF(OR(FH$4="",$B16=""),0,SUMIF('DADOS BRUTOS'!$A$3:$A$500,$B16,'DADOS BRUTOS'!CH$3:CH$500)+IF($C16="",0,SUMIF('DADOS BRUTOS'!$A$3:$A$500,$C16,'DADOS BRUTOS'!CH$3:CH$500)))</f>
        <v/>
      </c>
      <c r="FI16" s="122">
        <f>IF(OR(FI$4="",$B16=""),0,SUMIF('DADOS BRUTOS'!$A$3:$A$500,$B16,'DADOS BRUTOS'!CI$3:CI$500)+IF($C16="",0,SUMIF('DADOS BRUTOS'!$A$3:$A$500,$C16,'DADOS BRUTOS'!CI$3:CI$500)))</f>
        <v/>
      </c>
      <c r="FJ16" s="122">
        <f>IF(OR(FJ$4="",$B16=""),0,SUMIF('DADOS BRUTOS'!$A$3:$A$500,$B16,'DADOS BRUTOS'!CJ$3:CJ$500)+IF($C16="",0,SUMIF('DADOS BRUTOS'!$A$3:$A$500,$C16,'DADOS BRUTOS'!CJ$3:CJ$500)))</f>
        <v/>
      </c>
      <c r="FK16" s="122">
        <f>IF(OR(FK$4="",$B16=""),0,SUMIF('DADOS BRUTOS'!$A$3:$A$500,$B16,'DADOS BRUTOS'!CK$3:CK$500)+IF($C16="",0,SUMIF('DADOS BRUTOS'!$A$3:$A$500,$C16,'DADOS BRUTOS'!CK$3:CK$500)))</f>
        <v/>
      </c>
      <c r="FL16" s="122">
        <f>IF(OR(FL$4="",$B16=""),0,SUMIF('DADOS BRUTOS'!$A$3:$A$500,$B16,'DADOS BRUTOS'!CL$3:CL$500)+IF($C16="",0,SUMIF('DADOS BRUTOS'!$A$3:$A$500,$C16,'DADOS BRUTOS'!CL$3:CL$500)))</f>
        <v/>
      </c>
      <c r="FM16" s="122">
        <f>IF(OR(FM$4="",$B16=""),0,SUMIF('DADOS BRUTOS'!$A$3:$A$500,$B16,'DADOS BRUTOS'!CM$3:CM$500)+IF($C16="",0,SUMIF('DADOS BRUTOS'!$A$3:$A$500,$C16,'DADOS BRUTOS'!CM$3:CM$500)))</f>
        <v/>
      </c>
      <c r="FN16" s="122">
        <f>IF(OR(FN$4="",$B16=""),0,SUMIF('DADOS BRUTOS'!$A$3:$A$500,$B16,'DADOS BRUTOS'!CN$3:CN$500)+IF($C16="",0,SUMIF('DADOS BRUTOS'!$A$3:$A$500,$C16,'DADOS BRUTOS'!CN$3:CN$500)))</f>
        <v/>
      </c>
      <c r="FO16" s="122">
        <f>IF(OR(FO$4="",$B16=""),0,SUMIF('DADOS BRUTOS'!$A$3:$A$500,$B16,'DADOS BRUTOS'!CO$3:CO$500)+IF($C16="",0,SUMIF('DADOS BRUTOS'!$A$3:$A$500,$C16,'DADOS BRUTOS'!CO$3:CO$500)))</f>
        <v/>
      </c>
      <c r="FP16" s="122">
        <f>IF(OR(FP$4="",$B16=""),0,SUMIF('DADOS BRUTOS'!$A$3:$A$500,$B16,'DADOS BRUTOS'!CP$3:CP$500)+IF($C16="",0,SUMIF('DADOS BRUTOS'!$A$3:$A$500,$C16,'DADOS BRUTOS'!CP$3:CP$500)))</f>
        <v/>
      </c>
      <c r="FQ16" s="122">
        <f>IF(OR(FQ$4="",$B16=""),0,SUMIF('DADOS BRUTOS'!$A$3:$A$500,$B16,'DADOS BRUTOS'!CQ$3:CQ$500)+IF($C16="",0,SUMIF('DADOS BRUTOS'!$A$3:$A$500,$C16,'DADOS BRUTOS'!CQ$3:CQ$500)))</f>
        <v/>
      </c>
      <c r="FR16" s="122">
        <f>IF(OR(FR$4="",$B16=""),0,SUMIF('DADOS BRUTOS'!$A$3:$A$500,$B16,'DADOS BRUTOS'!CR$3:CR$500)+IF($C16="",0,SUMIF('DADOS BRUTOS'!$A$3:$A$500,$C16,'DADOS BRUTOS'!CR$3:CR$500)))</f>
        <v/>
      </c>
      <c r="FS16" s="122">
        <f>IF(OR(FS$4="",$B16=""),0,SUMIF('DADOS BRUTOS'!$A$3:$A$500,$B16,'DADOS BRUTOS'!CS$3:CS$500)+IF($C16="",0,SUMIF('DADOS BRUTOS'!$A$3:$A$500,$C16,'DADOS BRUTOS'!CS$3:CS$500)))</f>
        <v/>
      </c>
      <c r="FT16" s="122">
        <f>IF(OR(FT$4="",$B16=""),0,SUMIF('DADOS BRUTOS'!$A$3:$A$500,$B16,'DADOS BRUTOS'!CT$3:CT$500)+IF($C16="",0,SUMIF('DADOS BRUTOS'!$A$3:$A$500,$C16,'DADOS BRUTOS'!CT$3:CT$500)))</f>
        <v/>
      </c>
      <c r="FU16" s="122">
        <f>IF(OR(FU$4="",$B16=""),0,SUMIF('DADOS BRUTOS'!$A$3:$A$500,$B16,'DADOS BRUTOS'!CU$3:CU$500)+IF($C16="",0,SUMIF('DADOS BRUTOS'!$A$3:$A$500,$C16,'DADOS BRUTOS'!CU$3:CU$500)))</f>
        <v/>
      </c>
      <c r="FV16" s="122">
        <f>IF(OR(FV$4="",$B16=""),0,SUMIF('DADOS BRUTOS'!$A$3:$A$500,$B16,'DADOS BRUTOS'!CV$3:CV$500)+IF($C16="",0,SUMIF('DADOS BRUTOS'!$A$3:$A$500,$C16,'DADOS BRUTOS'!CV$3:CV$500)))</f>
        <v/>
      </c>
      <c r="FW16" s="122">
        <f>IF(OR(FW$4="",$B16=""),0,SUMIF('DADOS BRUTOS'!$A$3:$A$500,$B16,'DADOS BRUTOS'!CW$3:CW$500)+IF($C16="",0,SUMIF('DADOS BRUTOS'!$A$3:$A$500,$C16,'DADOS BRUTOS'!CW$3:CW$500)))</f>
        <v/>
      </c>
      <c r="FX16" s="122">
        <f>IF(OR(FX$4="",$B16=""),0,SUMIF('DADOS BRUTOS'!$A$3:$A$500,$B16,'DADOS BRUTOS'!CX$3:CX$500)+IF($C16="",0,SUMIF('DADOS BRUTOS'!$A$3:$A$500,$C16,'DADOS BRUTOS'!CX$3:CX$500)))</f>
        <v/>
      </c>
      <c r="FY16" s="122">
        <f>IF(OR(FY$4="",$B16=""),0,SUMIF('DADOS BRUTOS'!$A$3:$A$500,$B16,'DADOS BRUTOS'!CY$3:CY$500)+IF($C16="",0,SUMIF('DADOS BRUTOS'!$A$3:$A$500,$C16,'DADOS BRUTOS'!CY$3:CY$500)))</f>
        <v/>
      </c>
      <c r="FZ16" s="122">
        <f>IF(OR(FZ$4="",$B16=""),0,SUMIF('DADOS BRUTOS'!$A$3:$A$500,$B16,'DADOS BRUTOS'!CZ$3:CZ$500)+IF($C16="",0,SUMIF('DADOS BRUTOS'!$A$3:$A$500,$C16,'DADOS BRUTOS'!CZ$3:CZ$500)))</f>
        <v/>
      </c>
      <c r="GA16" s="122">
        <f>IF(OR(GA$4="",$B16=""),0,SUMIF('DADOS BRUTOS'!$A$3:$A$500,$B16,'DADOS BRUTOS'!DA$3:DA$500)+IF($C16="",0,SUMIF('DADOS BRUTOS'!$A$3:$A$500,$C16,'DADOS BRUTOS'!DA$3:DA$500)))</f>
        <v/>
      </c>
      <c r="GB16" s="122">
        <f>IF(OR(GB$4="",$B16=""),0,SUMIF('DADOS BRUTOS'!$A$3:$A$500,$B16,'DADOS BRUTOS'!DB$3:DB$500)+IF($C16="",0,SUMIF('DADOS BRUTOS'!$A$3:$A$500,$C16,'DADOS BRUTOS'!DB$3:DB$500)))</f>
        <v/>
      </c>
      <c r="GC16" s="122">
        <f>IF(OR(GC$4="",$B16=""),0,SUMIF('DADOS BRUTOS'!$A$3:$A$500,$B16,'DADOS BRUTOS'!DC$3:DC$500)+IF($C16="",0,SUMIF('DADOS BRUTOS'!$A$3:$A$500,$C16,'DADOS BRUTOS'!DC$3:DC$500)))</f>
        <v/>
      </c>
      <c r="GD16" s="122">
        <f>IF(OR(GD$4="",$B16=""),0,SUMIF('DADOS BRUTOS'!$A$3:$A$500,$B16,'DADOS BRUTOS'!DD$3:DD$500)+IF($C16="",0,SUMIF('DADOS BRUTOS'!$A$3:$A$500,$C16,'DADOS BRUTOS'!DD$3:DD$500)))</f>
        <v/>
      </c>
      <c r="GE16" s="122">
        <f>IF(OR(GE$4="",$B16=""),0,SUMIF('DADOS BRUTOS'!$A$3:$A$500,$B16,'DADOS BRUTOS'!DE$3:DE$500)+IF($C16="",0,SUMIF('DADOS BRUTOS'!$A$3:$A$500,$C16,'DADOS BRUTOS'!DE$3:DE$500)))</f>
        <v/>
      </c>
      <c r="GF16" s="122">
        <f>IF(OR(GF$4="",$B16=""),0,SUMIF('DADOS BRUTOS'!$A$3:$A$500,$B16,'DADOS BRUTOS'!DF$3:DF$500)+IF($C16="",0,SUMIF('DADOS BRUTOS'!$A$3:$A$500,$C16,'DADOS BRUTOS'!DF$3:DF$500)))</f>
        <v/>
      </c>
      <c r="GG16" s="122">
        <f>IF(OR(GG$4="",$B16=""),0,SUMIF('DADOS BRUTOS'!$A$3:$A$500,$B16,'DADOS BRUTOS'!DG$3:DG$500)+IF($C16="",0,SUMIF('DADOS BRUTOS'!$A$3:$A$500,$C16,'DADOS BRUTOS'!DG$3:DG$500)))</f>
        <v/>
      </c>
      <c r="GH16" s="122">
        <f>IF(OR(GH$4="",$B16=""),0,SUMIF('DADOS BRUTOS'!$A$3:$A$500,$B16,'DADOS BRUTOS'!DH$3:DH$500)+IF($C16="",0,SUMIF('DADOS BRUTOS'!$A$3:$A$500,$C16,'DADOS BRUTOS'!DH$3:DH$500)))</f>
        <v/>
      </c>
      <c r="GI16" s="122">
        <f>IF(OR(GI$4="",$B16=""),0,SUMIF('DADOS BRUTOS'!$A$3:$A$500,$B16,'DADOS BRUTOS'!DI$3:DI$500)+IF($C16="",0,SUMIF('DADOS BRUTOS'!$A$3:$A$500,$C16,'DADOS BRUTOS'!DI$3:DI$500)))</f>
        <v/>
      </c>
      <c r="GJ16" s="122">
        <f>IF(OR(GJ$4="",$B16=""),0,SUMIF('DADOS BRUTOS'!$A$3:$A$500,$B16,'DADOS BRUTOS'!DJ$3:DJ$500)+IF($C16="",0,SUMIF('DADOS BRUTOS'!$A$3:$A$500,$C16,'DADOS BRUTOS'!DJ$3:DJ$500)))</f>
        <v/>
      </c>
      <c r="GK16" s="122">
        <f>IF(OR(GK$4="",$B16=""),0,SUMIF('DADOS BRUTOS'!$A$3:$A$500,$B16,'DADOS BRUTOS'!DK$3:DK$500)+IF($C16="",0,SUMIF('DADOS BRUTOS'!$A$3:$A$500,$C16,'DADOS BRUTOS'!DK$3:DK$500)))</f>
        <v/>
      </c>
      <c r="GL16" s="122">
        <f>IF(OR(GL$4="",$B16=""),0,SUMIF('DADOS BRUTOS'!$A$3:$A$500,$B16,'DADOS BRUTOS'!DL$3:DL$500)+IF($C16="",0,SUMIF('DADOS BRUTOS'!$A$3:$A$500,$C16,'DADOS BRUTOS'!DL$3:DL$500)))</f>
        <v/>
      </c>
      <c r="GM16" s="122">
        <f>IF(OR(GM$4="",$B16=""),0,SUMIF('DADOS BRUTOS'!$A$3:$A$500,$B16,'DADOS BRUTOS'!DM$3:DM$500)+IF($C16="",0,SUMIF('DADOS BRUTOS'!$A$3:$A$500,$C16,'DADOS BRUTOS'!DM$3:DM$500)))</f>
        <v/>
      </c>
      <c r="GN16" s="122">
        <f>IF(OR(GN$4="",$B16=""),0,SUMIF('DADOS BRUTOS'!$A$3:$A$500,$B16,'DADOS BRUTOS'!DN$3:DN$500)+IF($C16="",0,SUMIF('DADOS BRUTOS'!$A$3:$A$500,$C16,'DADOS BRUTOS'!DN$3:DN$500)))</f>
        <v/>
      </c>
      <c r="GO16" s="122">
        <f>IF(OR(GO$4="",$B16=""),0,SUMIF('DADOS BRUTOS'!$A$3:$A$500,$B16,'DADOS BRUTOS'!DO$3:DO$500)+IF($C16="",0,SUMIF('DADOS BRUTOS'!$A$3:$A$500,$C16,'DADOS BRUTOS'!DO$3:DO$500)))</f>
        <v/>
      </c>
      <c r="GP16" s="122">
        <f>IF(OR(GP$4="",$B16=""),0,SUMIF('DADOS BRUTOS'!$A$3:$A$500,$B16,'DADOS BRUTOS'!DP$3:DP$500)+IF($C16="",0,SUMIF('DADOS BRUTOS'!$A$3:$A$500,$C16,'DADOS BRUTOS'!DP$3:DP$500)))</f>
        <v/>
      </c>
      <c r="GQ16" s="122">
        <f>IF(OR(GQ$4="",$B16=""),0,SUMIF('DADOS BRUTOS'!$A$3:$A$500,$B16,'DADOS BRUTOS'!DQ$3:DQ$500)+IF($C16="",0,SUMIF('DADOS BRUTOS'!$A$3:$A$500,$C16,'DADOS BRUTOS'!DQ$3:DQ$500)))</f>
        <v/>
      </c>
      <c r="GR16" s="122">
        <f>IF(OR(GR$4="",$B16=""),0,SUMIF('DADOS BRUTOS'!$A$3:$A$500,$B16,'DADOS BRUTOS'!DR$3:DR$500)+IF($C16="",0,SUMIF('DADOS BRUTOS'!$A$3:$A$500,$C16,'DADOS BRUTOS'!DR$3:DR$500)))</f>
        <v/>
      </c>
      <c r="GS16" s="122">
        <f>IF(OR(GS$4="",$B16=""),0,SUMIF('DADOS BRUTOS'!$A$3:$A$500,$B16,'DADOS BRUTOS'!DS$3:DS$500)+IF($C16="",0,SUMIF('DADOS BRUTOS'!$A$3:$A$500,$C16,'DADOS BRUTOS'!DS$3:DS$500)))</f>
        <v/>
      </c>
      <c r="GT16" s="122">
        <f>IF(OR(GT$4="",$B16=""),0,SUMIF('DADOS BRUTOS'!$A$3:$A$500,$B16,'DADOS BRUTOS'!DT$3:DT$500)+IF($C16="",0,SUMIF('DADOS BRUTOS'!$A$3:$A$500,$C16,'DADOS BRUTOS'!DT$3:DT$500)))</f>
        <v/>
      </c>
      <c r="GU16" s="122">
        <f>IF(OR(GU$4="",$B16=""),0,SUMIF('DADOS BRUTOS'!$A$3:$A$500,$B16,'DADOS BRUTOS'!DU$3:DU$500)+IF($C16="",0,SUMIF('DADOS BRUTOS'!$A$3:$A$500,$C16,'DADOS BRUTOS'!DU$3:DU$500)))</f>
        <v/>
      </c>
      <c r="GV16" s="122">
        <f>IF(OR(GV$4="",$B16=""),0,SUMIF('DADOS BRUTOS'!$A$3:$A$500,$B16,'DADOS BRUTOS'!DV$3:DV$500)+IF($C16="",0,SUMIF('DADOS BRUTOS'!$A$3:$A$500,$C16,'DADOS BRUTOS'!DV$3:DV$500)))</f>
        <v/>
      </c>
      <c r="GW16" s="122">
        <f>IF(OR(GW$4="",$B16=""),0,SUMIF('DADOS BRUTOS'!$A$3:$A$500,$B16,'DADOS BRUTOS'!DW$3:DW$500)+IF($C16="",0,SUMIF('DADOS BRUTOS'!$A$3:$A$500,$C16,'DADOS BRUTOS'!DW$3:DW$500)))</f>
        <v/>
      </c>
      <c r="GX16" s="122">
        <f>IF(OR(GX$4="",$B16=""),0,SUMIF('DADOS BRUTOS'!$A$3:$A$500,$B16,'DADOS BRUTOS'!DX$3:DX$500)+IF($C16="",0,SUMIF('DADOS BRUTOS'!$A$3:$A$500,$C16,'DADOS BRUTOS'!DX$3:DX$500)))</f>
        <v/>
      </c>
      <c r="GY16" s="122">
        <f>IF(OR(GY$4="",$B16=""),0,SUMIF('DADOS BRUTOS'!$A$3:$A$500,$B16,'DADOS BRUTOS'!DY$3:DY$500)+IF($C16="",0,SUMIF('DADOS BRUTOS'!$A$3:$A$500,$C16,'DADOS BRUTOS'!DY$3:DY$500)))</f>
        <v/>
      </c>
      <c r="GZ16" s="122">
        <f>IF(OR(GZ$4="",$B16=""),0,SUMIF('DADOS BRUTOS'!$A$3:$A$500,$B16,'DADOS BRUTOS'!DZ$3:DZ$500)+IF($C16="",0,SUMIF('DADOS BRUTOS'!$A$3:$A$500,$C16,'DADOS BRUTOS'!DZ$3:DZ$500)))</f>
        <v/>
      </c>
      <c r="HA16" s="122">
        <f>IF(OR(HA$4="",$B16=""),0,SUMIF('DADOS BRUTOS'!$A$3:$A$500,$B16,'DADOS BRUTOS'!EA$3:EA$500)+IF($C16="",0,SUMIF('DADOS BRUTOS'!$A$3:$A$500,$C16,'DADOS BRUTOS'!EA$3:EA$500)))</f>
        <v/>
      </c>
      <c r="HB16" s="122">
        <f>IF(OR(HB$4="",$B16=""),0,SUMIF('DADOS BRUTOS'!$A$3:$A$500,$B16,'DADOS BRUTOS'!EB$3:EB$500)+IF($C16="",0,SUMIF('DADOS BRUTOS'!$A$3:$A$500,$C16,'DADOS BRUTOS'!EB$3:EB$500)))</f>
        <v/>
      </c>
      <c r="HC16" s="122">
        <f>IF(OR(HC$4="",$B16=""),0,SUMIF('DADOS BRUTOS'!$A$3:$A$500,$B16,'DADOS BRUTOS'!EC$3:EC$500)+IF($C16="",0,SUMIF('DADOS BRUTOS'!$A$3:$A$500,$C16,'DADOS BRUTOS'!EC$3:EC$500)))</f>
        <v/>
      </c>
      <c r="HD16" s="122">
        <f>IF(OR(HD$4="",$B16=""),0,SUMIF('DADOS BRUTOS'!$A$3:$A$500,$B16,'DADOS BRUTOS'!ED$3:ED$500)+IF($C16="",0,SUMIF('DADOS BRUTOS'!$A$3:$A$500,$C16,'DADOS BRUTOS'!ED$3:ED$500)))</f>
        <v/>
      </c>
      <c r="HE16" s="122">
        <f>IF(OR(HE$4="",$B16=""),0,SUMIF('DADOS BRUTOS'!$A$3:$A$500,$B16,'DADOS BRUTOS'!EE$3:EE$500)+IF($C16="",0,SUMIF('DADOS BRUTOS'!$A$3:$A$500,$C16,'DADOS BRUTOS'!EE$3:EE$500)))</f>
        <v/>
      </c>
      <c r="HF16" s="122">
        <f>IF(OR(HF$4="",$B16=""),0,SUMIF('DADOS BRUTOS'!$A$3:$A$500,$B16,'DADOS BRUTOS'!EF$3:EF$500)+IF($C16="",0,SUMIF('DADOS BRUTOS'!$A$3:$A$500,$C16,'DADOS BRUTOS'!EF$3:EF$500)))</f>
        <v/>
      </c>
      <c r="HG16" s="122">
        <f>IF(OR(HG$4="",$B16=""),0,SUMIF('DADOS BRUTOS'!$A$3:$A$500,$B16,'DADOS BRUTOS'!EG$3:EG$500)+IF($C16="",0,SUMIF('DADOS BRUTOS'!$A$3:$A$500,$C16,'DADOS BRUTOS'!EG$3:EG$500)))</f>
        <v/>
      </c>
      <c r="HH16" s="122">
        <f>IF(OR(HH$4="",$B16=""),0,SUMIF('DADOS BRUTOS'!$A$3:$A$500,$B16,'DADOS BRUTOS'!EH$3:EH$500)+IF($C16="",0,SUMIF('DADOS BRUTOS'!$A$3:$A$500,$C16,'DADOS BRUTOS'!EH$3:EH$500)))</f>
        <v/>
      </c>
      <c r="HI16" s="122">
        <f>IF(OR(HI$4="",$B16=""),0,SUMIF('DADOS BRUTOS'!$A$3:$A$500,$B16,'DADOS BRUTOS'!EI$3:EI$500)+IF($C16="",0,SUMIF('DADOS BRUTOS'!$A$3:$A$500,$C16,'DADOS BRUTOS'!EI$3:EI$500)))</f>
        <v/>
      </c>
      <c r="HJ16" s="122">
        <f>IF(OR(HJ$4="",$B16=""),0,SUMIF('DADOS BRUTOS'!$A$3:$A$500,$B16,'DADOS BRUTOS'!EJ$3:EJ$500)+IF($C16="",0,SUMIF('DADOS BRUTOS'!$A$3:$A$500,$C16,'DADOS BRUTOS'!EJ$3:EJ$500)))</f>
        <v/>
      </c>
      <c r="HK16" s="122">
        <f>IF(OR(HK$4="",$B16=""),0,SUMIF('DADOS BRUTOS'!$A$3:$A$500,$B16,'DADOS BRUTOS'!EK$3:EK$500)+IF($C16="",0,SUMIF('DADOS BRUTOS'!$A$3:$A$500,$C16,'DADOS BRUTOS'!EK$3:EK$500)))</f>
        <v/>
      </c>
      <c r="HL16" s="122">
        <f>IF(OR(HL$4="",$B16=""),0,SUMIF('DADOS BRUTOS'!$A$3:$A$500,$B16,'DADOS BRUTOS'!EL$3:EL$500)+IF($C16="",0,SUMIF('DADOS BRUTOS'!$A$3:$A$500,$C16,'DADOS BRUTOS'!EL$3:EL$500)))</f>
        <v/>
      </c>
      <c r="HM16" s="122">
        <f>IF(OR(HM$4="",$B16=""),0,SUMIF('DADOS BRUTOS'!$A$3:$A$500,$B16,'DADOS BRUTOS'!EM$3:EM$500)+IF($C16="",0,SUMIF('DADOS BRUTOS'!$A$3:$A$500,$C16,'DADOS BRUTOS'!EM$3:EM$500)))</f>
        <v/>
      </c>
      <c r="HN16" s="122">
        <f>IF(OR(HN$4="",$B16=""),0,SUMIF('DADOS BRUTOS'!$A$3:$A$500,$B16,'DADOS BRUTOS'!EN$3:EN$500)+IF($C16="",0,SUMIF('DADOS BRUTOS'!$A$3:$A$500,$C16,'DADOS BRUTOS'!EN$3:EN$500)))</f>
        <v/>
      </c>
      <c r="HO16" s="122">
        <f>IF(OR(HO$4="",$B16=""),0,SUMIF('DADOS BRUTOS'!$A$3:$A$500,$B16,'DADOS BRUTOS'!EO$3:EO$500)+IF($C16="",0,SUMIF('DADOS BRUTOS'!$A$3:$A$500,$C16,'DADOS BRUTOS'!EO$3:EO$500)))</f>
        <v/>
      </c>
      <c r="HP16" s="122">
        <f>IF(OR(HP$4="",$B16=""),0,SUMIF('DADOS BRUTOS'!$A$3:$A$500,$B16,'DADOS BRUTOS'!EP$3:EP$500)+IF($C16="",0,SUMIF('DADOS BRUTOS'!$A$3:$A$500,$C16,'DADOS BRUTOS'!EP$3:EP$500)))</f>
        <v/>
      </c>
      <c r="HQ16" s="122">
        <f>IF(OR(HQ$4="",$B16=""),0,SUMIF('DADOS BRUTOS'!$A$3:$A$500,$B16,'DADOS BRUTOS'!EQ$3:EQ$500)+IF($C16="",0,SUMIF('DADOS BRUTOS'!$A$3:$A$500,$C16,'DADOS BRUTOS'!EQ$3:EQ$500)))</f>
        <v/>
      </c>
      <c r="HR16" s="122">
        <f>IF(OR(HR$4="",$B16=""),0,SUMIF('DADOS BRUTOS'!$A$3:$A$500,$B16,'DADOS BRUTOS'!ER$3:ER$500)+IF($C16="",0,SUMIF('DADOS BRUTOS'!$A$3:$A$500,$C16,'DADOS BRUTOS'!ER$3:ER$500)))</f>
        <v/>
      </c>
      <c r="HS16" s="122">
        <f>IF(OR(HS$4="",$B16=""),0,SUMIF('DADOS BRUTOS'!$A$3:$A$500,$B16,'DADOS BRUTOS'!ES$3:ES$500)+IF($C16="",0,SUMIF('DADOS BRUTOS'!$A$3:$A$500,$C16,'DADOS BRUTOS'!ES$3:ES$500)))</f>
        <v/>
      </c>
      <c r="HT16" s="122">
        <f>IF(OR(HT$4="",$B16=""),0,SUMIF('DADOS BRUTOS'!$A$3:$A$500,$B16,'DADOS BRUTOS'!ET$3:ET$500)+IF($C16="",0,SUMIF('DADOS BRUTOS'!$A$3:$A$500,$C16,'DADOS BRUTOS'!ET$3:ET$500)))</f>
        <v/>
      </c>
      <c r="HU16" s="122">
        <f>IF(OR(HU$4="",$B16=""),0,SUMIF('DADOS BRUTOS'!$A$3:$A$500,$B16,'DADOS BRUTOS'!EU$3:EU$500)+IF($C16="",0,SUMIF('DADOS BRUTOS'!$A$3:$A$500,$C16,'DADOS BRUTOS'!EU$3:EU$500)))</f>
        <v/>
      </c>
      <c r="HV16" s="122">
        <f>IF(OR(HV$4="",$B16=""),0,SUMIF('DADOS BRUTOS'!$A$3:$A$500,$B16,'DADOS BRUTOS'!EV$3:EV$500)+IF($C16="",0,SUMIF('DADOS BRUTOS'!$A$3:$A$500,$C16,'DADOS BRUTOS'!EV$3:EV$500)))</f>
        <v/>
      </c>
      <c r="HW16" s="122">
        <f>IF(OR(HW$4="",$B16=""),0,SUMIF('DADOS BRUTOS'!$A$3:$A$500,$B16,'DADOS BRUTOS'!EW$3:EW$500)+IF($C16="",0,SUMIF('DADOS BRUTOS'!$A$3:$A$500,$C16,'DADOS BRUTOS'!EW$3:EW$500)))</f>
        <v/>
      </c>
      <c r="HX16" s="122">
        <f>IF(OR(HX$4="",$B16=""),0,SUMIF('DADOS BRUTOS'!$A$3:$A$500,$B16,'DADOS BRUTOS'!EX$3:EX$500)+IF($C16="",0,SUMIF('DADOS BRUTOS'!$A$3:$A$500,$C16,'DADOS BRUTOS'!EX$3:EX$500)))</f>
        <v/>
      </c>
      <c r="HY16" s="122">
        <f>IF(OR(HY$4="",$B16=""),0,SUMIF('DADOS BRUTOS'!$A$3:$A$500,$B16,'DADOS BRUTOS'!EY$3:EY$500)+IF($C16="",0,SUMIF('DADOS BRUTOS'!$A$3:$A$500,$C16,'DADOS BRUTOS'!EY$3:EY$500)))</f>
        <v/>
      </c>
      <c r="HZ16" s="122">
        <f>IF(OR(HZ$4="",$B16=""),0,SUMIF('DADOS BRUTOS'!$A$3:$A$500,$B16,'DADOS BRUTOS'!EZ$3:EZ$500)+IF($C16="",0,SUMIF('DADOS BRUTOS'!$A$3:$A$500,$C16,'DADOS BRUTOS'!EZ$3:EZ$500)))</f>
        <v/>
      </c>
      <c r="IA16" s="122">
        <f>IF(OR(IA$4="",$B16=""),0,SUMIF('DADOS BRUTOS'!$A$3:$A$500,$B16,'DADOS BRUTOS'!FA$3:FA$500)+IF($C16="",0,SUMIF('DADOS BRUTOS'!$A$3:$A$500,$C16,'DADOS BRUTOS'!FA$3:FA$500)))</f>
        <v/>
      </c>
      <c r="IB16" s="122">
        <f>IF(OR(IB$4="",$B16=""),0,SUMIF('DADOS BRUTOS'!$A$3:$A$500,$B16,'DADOS BRUTOS'!FB$3:FB$500)+IF($C16="",0,SUMIF('DADOS BRUTOS'!$A$3:$A$500,$C16,'DADOS BRUTOS'!FB$3:FB$500)))</f>
        <v/>
      </c>
      <c r="IC16" s="122">
        <f>IF(OR(IC$4="",$B16=""),0,SUMIF('DADOS BRUTOS'!$A$3:$A$500,$B16,'DADOS BRUTOS'!FC$3:FC$500)+IF($C16="",0,SUMIF('DADOS BRUTOS'!$A$3:$A$500,$C16,'DADOS BRUTOS'!FC$3:FC$500)))</f>
        <v/>
      </c>
      <c r="ID16" s="122">
        <f>IF(OR(ID$4="",$B16=""),0,SUMIF('DADOS BRUTOS'!$A$3:$A$500,$B16,'DADOS BRUTOS'!FD$3:FD$500)+IF($C16="",0,SUMIF('DADOS BRUTOS'!$A$3:$A$500,$C16,'DADOS BRUTOS'!FD$3:FD$500)))</f>
        <v/>
      </c>
      <c r="IE16" s="122">
        <f>IF(OR(IE$4="",$B16=""),0,SUMIF('DADOS BRUTOS'!$A$3:$A$500,$B16,'DADOS BRUTOS'!FE$3:FE$500)+IF($C16="",0,SUMIF('DADOS BRUTOS'!$A$3:$A$500,$C16,'DADOS BRUTOS'!FE$3:FE$500)))</f>
        <v/>
      </c>
      <c r="IF16" s="122">
        <f>IF(OR(IF$4="",$B16=""),0,SUMIF('DADOS BRUTOS'!$A$3:$A$500,$B16,'DADOS BRUTOS'!FF$3:FF$500)+IF($C16="",0,SUMIF('DADOS BRUTOS'!$A$3:$A$500,$C16,'DADOS BRUTOS'!FF$3:FF$500)))</f>
        <v/>
      </c>
      <c r="IG16" s="122">
        <f>IF(OR(IG$4="",$B16=""),0,SUMIF('DADOS BRUTOS'!$A$3:$A$500,$B16,'DADOS BRUTOS'!FG$3:FG$500)+IF($C16="",0,SUMIF('DADOS BRUTOS'!$A$3:$A$500,$C16,'DADOS BRUTOS'!FG$3:FG$500)))</f>
        <v/>
      </c>
      <c r="IH16" s="122">
        <f>IF(OR(IH$4="",$B16=""),0,SUMIF('DADOS BRUTOS'!$A$3:$A$500,$B16,'DADOS BRUTOS'!FH$3:FH$500)+IF($C16="",0,SUMIF('DADOS BRUTOS'!$A$3:$A$500,$C16,'DADOS BRUTOS'!FH$3:FH$500)))</f>
        <v/>
      </c>
      <c r="II16" s="122">
        <f>IF(OR(II$4="",$B16=""),0,SUMIF('DADOS BRUTOS'!$A$3:$A$500,$B16,'DADOS BRUTOS'!FI$3:FI$500)+IF($C16="",0,SUMIF('DADOS BRUTOS'!$A$3:$A$500,$C16,'DADOS BRUTOS'!FI$3:FI$500)))</f>
        <v/>
      </c>
      <c r="IJ16" s="122">
        <f>IF(OR(IJ$4="",$B16=""),0,SUMIF('DADOS BRUTOS'!$A$3:$A$500,$B16,'DADOS BRUTOS'!FJ$3:FJ$500)+IF($C16="",0,SUMIF('DADOS BRUTOS'!$A$3:$A$500,$C16,'DADOS BRUTOS'!FJ$3:FJ$500)))</f>
        <v/>
      </c>
      <c r="IK16" s="122">
        <f>IF(OR(IK$4="",$B16=""),0,SUMIF('DADOS BRUTOS'!$A$3:$A$500,$B16,'DADOS BRUTOS'!FK$3:FK$500)+IF($C16="",0,SUMIF('DADOS BRUTOS'!$A$3:$A$500,$C16,'DADOS BRUTOS'!FK$3:FK$500)))</f>
        <v/>
      </c>
      <c r="IL16" s="122">
        <f>IF(OR(IL$4="",$B16=""),0,SUMIF('DADOS BRUTOS'!$A$3:$A$500,$B16,'DADOS BRUTOS'!FL$3:FL$500)+IF($C16="",0,SUMIF('DADOS BRUTOS'!$A$3:$A$500,$C16,'DADOS BRUTOS'!FL$3:FL$500)))</f>
        <v/>
      </c>
      <c r="IM16" s="122">
        <f>IF(OR(IM$4="",$B16=""),0,SUMIF('DADOS BRUTOS'!$A$3:$A$500,$B16,'DADOS BRUTOS'!FM$3:FM$500)+IF($C16="",0,SUMIF('DADOS BRUTOS'!$A$3:$A$500,$C16,'DADOS BRUTOS'!FM$3:FM$500)))</f>
        <v/>
      </c>
      <c r="IN16" s="122">
        <f>IF(OR(IN$4="",$B16=""),0,SUMIF('DADOS BRUTOS'!$A$3:$A$500,$B16,'DADOS BRUTOS'!FN$3:FN$500)+IF($C16="",0,SUMIF('DADOS BRUTOS'!$A$3:$A$500,$C16,'DADOS BRUTOS'!FN$3:FN$500)))</f>
        <v/>
      </c>
      <c r="IO16" s="122">
        <f>IF(OR(IO$4="",$B16=""),0,SUMIF('DADOS BRUTOS'!$A$3:$A$500,$B16,'DADOS BRUTOS'!FO$3:FO$500)+IF($C16="",0,SUMIF('DADOS BRUTOS'!$A$3:$A$500,$C16,'DADOS BRUTOS'!FO$3:FO$500)))</f>
        <v/>
      </c>
      <c r="IP16" s="122">
        <f>IF(OR(IP$4="",$B16=""),0,SUMIF('DADOS BRUTOS'!$A$3:$A$500,$B16,'DADOS BRUTOS'!FP$3:FP$500)+IF($C16="",0,SUMIF('DADOS BRUTOS'!$A$3:$A$500,$C16,'DADOS BRUTOS'!FP$3:FP$500)))</f>
        <v/>
      </c>
      <c r="IQ16" s="122">
        <f>IF(OR(IQ$4="",$B16=""),0,SUMIF('DADOS BRUTOS'!$A$3:$A$500,$B16,'DADOS BRUTOS'!FQ$3:FQ$500)+IF($C16="",0,SUMIF('DADOS BRUTOS'!$A$3:$A$500,$C16,'DADOS BRUTOS'!FQ$3:FQ$500)))</f>
        <v/>
      </c>
      <c r="IR16" s="122">
        <f>IF(OR(IR$4="",$B16=""),0,SUMIF('DADOS BRUTOS'!$A$3:$A$500,$B16,'DADOS BRUTOS'!FR$3:FR$500)+IF($C16="",0,SUMIF('DADOS BRUTOS'!$A$3:$A$500,$C16,'DADOS BRUTOS'!FR$3:FR$500)))</f>
        <v/>
      </c>
      <c r="IS16" s="122">
        <f>IF(OR(IS$4="",$B16=""),0,SUMIF('DADOS BRUTOS'!$A$3:$A$500,$B16,'DADOS BRUTOS'!FS$3:FS$500)+IF($C16="",0,SUMIF('DADOS BRUTOS'!$A$3:$A$500,$C16,'DADOS BRUTOS'!FS$3:FS$500)))</f>
        <v/>
      </c>
      <c r="IT16" s="122">
        <f>IF(OR(IT$4="",$B16=""),0,SUMIF('DADOS BRUTOS'!$A$3:$A$500,$B16,'DADOS BRUTOS'!FT$3:FT$500)+IF($C16="",0,SUMIF('DADOS BRUTOS'!$A$3:$A$500,$C16,'DADOS BRUTOS'!FT$3:FT$500)))</f>
        <v/>
      </c>
      <c r="IU16" s="122">
        <f>IF(OR(IU$4="",$B16=""),0,SUMIF('DADOS BRUTOS'!$A$3:$A$500,$B16,'DADOS BRUTOS'!FU$3:FU$500)+IF($C16="",0,SUMIF('DADOS BRUTOS'!$A$3:$A$500,$C16,'DADOS BRUTOS'!FU$3:FU$500)))</f>
        <v/>
      </c>
      <c r="IV16" s="122">
        <f>IF(OR(IV$4="",$B16=""),0,SUMIF('DADOS BRUTOS'!$A$3:$A$500,$B16,'DADOS BRUTOS'!FV$3:FV$500)+IF($C16="",0,SUMIF('DADOS BRUTOS'!$A$3:$A$500,$C16,'DADOS BRUTOS'!FV$3:FV$500)))</f>
        <v/>
      </c>
      <c r="IW16" s="122">
        <f>IF(OR(IW$4="",$B16=""),0,SUMIF('DADOS BRUTOS'!$A$3:$A$500,$B16,'DADOS BRUTOS'!FW$3:FW$500)+IF($C16="",0,SUMIF('DADOS BRUTOS'!$A$3:$A$500,$C16,'DADOS BRUTOS'!FW$3:FW$500)))</f>
        <v/>
      </c>
      <c r="IX16" s="122">
        <f>IF(OR(IX$4="",$B16=""),0,SUMIF('DADOS BRUTOS'!$A$3:$A$500,$B16,'DADOS BRUTOS'!FX$3:FX$500)+IF($C16="",0,SUMIF('DADOS BRUTOS'!$A$3:$A$500,$C16,'DADOS BRUTOS'!FX$3:FX$500)))</f>
        <v/>
      </c>
      <c r="IY16" s="122">
        <f>IF(OR(IY$4="",$B16=""),0,SUMIF('DADOS BRUTOS'!$A$3:$A$500,$B16,'DADOS BRUTOS'!FY$3:FY$500)+IF($C16="",0,SUMIF('DADOS BRUTOS'!$A$3:$A$500,$C16,'DADOS BRUTOS'!FY$3:FY$500)))</f>
        <v/>
      </c>
      <c r="IZ16" s="122">
        <f>IF(OR(IZ$4="",$B16=""),0,SUMIF('DADOS BRUTOS'!$A$3:$A$500,$B16,'DADOS BRUTOS'!FZ$3:FZ$500)+IF($C16="",0,SUMIF('DADOS BRUTOS'!$A$3:$A$500,$C16,'DADOS BRUTOS'!FZ$3:FZ$500)))</f>
        <v/>
      </c>
      <c r="JA16" s="122">
        <f>IF(OR(JA$4="",$B16=""),0,SUMIF('DADOS BRUTOS'!$A$3:$A$500,$B16,'DADOS BRUTOS'!GA$3:GA$500)+IF($C16="",0,SUMIF('DADOS BRUTOS'!$A$3:$A$500,$C16,'DADOS BRUTOS'!GA$3:GA$500)))</f>
        <v/>
      </c>
      <c r="JB16" s="122">
        <f>IF(OR(JB$4="",$B16=""),0,SUMIF('DADOS BRUTOS'!$A$3:$A$500,$B16,'DADOS BRUTOS'!GB$3:GB$500)+IF($C16="",0,SUMIF('DADOS BRUTOS'!$A$3:$A$500,$C16,'DADOS BRUTOS'!GB$3:GB$500)))</f>
        <v/>
      </c>
      <c r="JC16" s="122">
        <f>IF(OR(JC$4="",$B16=""),0,SUMIF('DADOS BRUTOS'!$A$3:$A$500,$B16,'DADOS BRUTOS'!GC$3:GC$500)+IF($C16="",0,SUMIF('DADOS BRUTOS'!$A$3:$A$500,$C16,'DADOS BRUTOS'!GC$3:GC$500)))</f>
        <v/>
      </c>
      <c r="JD16" s="122">
        <f>IF(OR(JD$4="",$B16=""),0,SUMIF('DADOS BRUTOS'!$A$3:$A$500,$B16,'DADOS BRUTOS'!GD$3:GD$500)+IF($C16="",0,SUMIF('DADOS BRUTOS'!$A$3:$A$500,$C16,'DADOS BRUTOS'!GD$3:GD$500)))</f>
        <v/>
      </c>
      <c r="JE16" s="122">
        <f>IF(OR(JE$4="",$B16=""),0,SUMIF('DADOS BRUTOS'!$A$3:$A$500,$B16,'DADOS BRUTOS'!GE$3:GE$500)+IF($C16="",0,SUMIF('DADOS BRUTOS'!$A$3:$A$500,$C16,'DADOS BRUTOS'!GE$3:GE$500)))</f>
        <v/>
      </c>
      <c r="JF16" s="122">
        <f>IF(OR(JF$4="",$B16=""),0,SUMIF('DADOS BRUTOS'!$A$3:$A$500,$B16,'DADOS BRUTOS'!GF$3:GF$500)+IF($C16="",0,SUMIF('DADOS BRUTOS'!$A$3:$A$500,$C16,'DADOS BRUTOS'!GF$3:GF$500)))</f>
        <v/>
      </c>
      <c r="JG16" s="122">
        <f>IF(OR(JG$4="",$B16=""),0,SUMIF('DADOS BRUTOS'!$A$3:$A$500,$B16,'DADOS BRUTOS'!GG$3:GG$500)+IF($C16="",0,SUMIF('DADOS BRUTOS'!$A$3:$A$500,$C16,'DADOS BRUTOS'!GG$3:GG$500)))</f>
        <v/>
      </c>
      <c r="JH16" s="122">
        <f>IF(OR(JH$4="",$B16=""),0,SUMIF('DADOS BRUTOS'!$A$3:$A$500,$B16,'DADOS BRUTOS'!GH$3:GH$500)+IF($C16="",0,SUMIF('DADOS BRUTOS'!$A$3:$A$500,$C16,'DADOS BRUTOS'!GH$3:GH$500)))</f>
        <v/>
      </c>
      <c r="JI16" s="122">
        <f>IF(OR(JI$4="",$B16=""),0,SUMIF('DADOS BRUTOS'!$A$3:$A$500,$B16,'DADOS BRUTOS'!GI$3:GI$500)+IF($C16="",0,SUMIF('DADOS BRUTOS'!$A$3:$A$500,$C16,'DADOS BRUTOS'!GI$3:GI$500)))</f>
        <v/>
      </c>
      <c r="JJ16" s="122">
        <f>IF(OR(JJ$4="",$B16=""),0,SUMIF('DADOS BRUTOS'!$A$3:$A$500,$B16,'DADOS BRUTOS'!GJ$3:GJ$500)+IF($C16="",0,SUMIF('DADOS BRUTOS'!$A$3:$A$500,$C16,'DADOS BRUTOS'!GJ$3:GJ$500)))</f>
        <v/>
      </c>
      <c r="JK16" s="122">
        <f>IF(OR(JK$4="",$B16=""),0,SUMIF('DADOS BRUTOS'!$A$3:$A$500,$B16,'DADOS BRUTOS'!GK$3:GK$500)+IF($C16="",0,SUMIF('DADOS BRUTOS'!$A$3:$A$500,$C16,'DADOS BRUTOS'!GK$3:GK$500)))</f>
        <v/>
      </c>
      <c r="JL16" s="122">
        <f>IF(OR(JL$4="",$B16=""),0,SUMIF('DADOS BRUTOS'!$A$3:$A$500,$B16,'DADOS BRUTOS'!GL$3:GL$500)+IF($C16="",0,SUMIF('DADOS BRUTOS'!$A$3:$A$500,$C16,'DADOS BRUTOS'!GL$3:GL$500)))</f>
        <v/>
      </c>
      <c r="JM16" s="122">
        <f>IF(OR(JM$4="",$B16=""),0,SUMIF('DADOS BRUTOS'!$A$3:$A$500,$B16,'DADOS BRUTOS'!GM$3:GM$500)+IF($C16="",0,SUMIF('DADOS BRUTOS'!$A$3:$A$500,$C16,'DADOS BRUTOS'!GM$3:GM$500)))</f>
        <v/>
      </c>
      <c r="JN16" s="122">
        <f>IF(OR(JN$4="",$B16=""),0,SUMIF('DADOS BRUTOS'!$A$3:$A$500,$B16,'DADOS BRUTOS'!GN$3:GN$500)+IF($C16="",0,SUMIF('DADOS BRUTOS'!$A$3:$A$500,$C16,'DADOS BRUTOS'!GN$3:GN$500)))</f>
        <v/>
      </c>
      <c r="JO16" s="122">
        <f>IF(OR(JO$4="",$B16=""),0,SUMIF('DADOS BRUTOS'!$A$3:$A$500,$B16,'DADOS BRUTOS'!GO$3:GO$500)+IF($C16="",0,SUMIF('DADOS BRUTOS'!$A$3:$A$500,$C16,'DADOS BRUTOS'!GO$3:GO$500)))</f>
        <v/>
      </c>
      <c r="JP16" s="122">
        <f>IF(OR(JP$4="",$B16=""),0,SUMIF('DADOS BRUTOS'!$A$3:$A$500,$B16,'DADOS BRUTOS'!GP$3:GP$500)+IF($C16="",0,SUMIF('DADOS BRUTOS'!$A$3:$A$500,$C16,'DADOS BRUTOS'!GP$3:GP$500)))</f>
        <v/>
      </c>
      <c r="JQ16" s="122">
        <f>IF(OR(JQ$4="",$B16=""),0,SUMIF('DADOS BRUTOS'!$A$3:$A$500,$B16,'DADOS BRUTOS'!GQ$3:GQ$500)+IF($C16="",0,SUMIF('DADOS BRUTOS'!$A$3:$A$500,$C16,'DADOS BRUTOS'!GQ$3:GQ$500)))</f>
        <v/>
      </c>
      <c r="JR16" s="122">
        <f>IF(OR(JR$4="",$B16=""),0,SUMIF('DADOS BRUTOS'!$A$3:$A$500,$B16,'DADOS BRUTOS'!GR$3:GR$500)+IF($C16="",0,SUMIF('DADOS BRUTOS'!$A$3:$A$500,$C16,'DADOS BRUTOS'!GR$3:GR$500)))</f>
        <v/>
      </c>
      <c r="JS16" s="122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2">
        <f>IF(OR(CB$4="",$B17=""),0,SUMIF('DADOS BRUTOS'!$A$3:$A$500,$B17,'DADOS BRUTOS'!B$3:B$500)+IF($C17="",0,SUMIF('DADOS BRUTOS'!$A$3:$A$500,$C17,'DADOS BRUTOS'!B$3:B$500)))</f>
        <v/>
      </c>
      <c r="CC17" s="122">
        <f>IF(OR(CC$4="",$B17=""),0,SUMIF('DADOS BRUTOS'!$A$3:$A$500,$B17,'DADOS BRUTOS'!C$3:C$500)+IF($C17="",0,SUMIF('DADOS BRUTOS'!$A$3:$A$500,$C17,'DADOS BRUTOS'!C$3:C$500)))</f>
        <v/>
      </c>
      <c r="CD17" s="122">
        <f>IF(OR(CD$4="",$B17=""),0,SUMIF('DADOS BRUTOS'!$A$3:$A$500,$B17,'DADOS BRUTOS'!D$3:D$500)+IF($C17="",0,SUMIF('DADOS BRUTOS'!$A$3:$A$500,$C17,'DADOS BRUTOS'!D$3:D$500)))</f>
        <v/>
      </c>
      <c r="CE17" s="122">
        <f>IF(OR(CE$4="",$B17=""),0,SUMIF('DADOS BRUTOS'!$A$3:$A$500,$B17,'DADOS BRUTOS'!E$3:E$500)+IF($C17="",0,SUMIF('DADOS BRUTOS'!$A$3:$A$500,$C17,'DADOS BRUTOS'!E$3:E$500)))</f>
        <v/>
      </c>
      <c r="CF17" s="122">
        <f>IF(OR(CF$4="",$B17=""),0,SUMIF('DADOS BRUTOS'!$A$3:$A$500,$B17,'DADOS BRUTOS'!F$3:F$500)+IF($C17="",0,SUMIF('DADOS BRUTOS'!$A$3:$A$500,$C17,'DADOS BRUTOS'!F$3:F$500)))</f>
        <v/>
      </c>
      <c r="CG17" s="122">
        <f>IF(OR(CG$4="",$B17=""),0,SUMIF('DADOS BRUTOS'!$A$3:$A$500,$B17,'DADOS BRUTOS'!G$3:G$500)+IF($C17="",0,SUMIF('DADOS BRUTOS'!$A$3:$A$500,$C17,'DADOS BRUTOS'!G$3:G$500)))</f>
        <v/>
      </c>
      <c r="CH17" s="122">
        <f>IF(OR(CH$4="",$B17=""),0,SUMIF('DADOS BRUTOS'!$A$3:$A$500,$B17,'DADOS BRUTOS'!H$3:H$500)+IF($C17="",0,SUMIF('DADOS BRUTOS'!$A$3:$A$500,$C17,'DADOS BRUTOS'!H$3:H$500)))</f>
        <v/>
      </c>
      <c r="CI17" s="122">
        <f>IF(OR(CI$4="",$B17=""),0,SUMIF('DADOS BRUTOS'!$A$3:$A$500,$B17,'DADOS BRUTOS'!I$3:I$500)+IF($C17="",0,SUMIF('DADOS BRUTOS'!$A$3:$A$500,$C17,'DADOS BRUTOS'!I$3:I$500)))</f>
        <v/>
      </c>
      <c r="CJ17" s="122">
        <f>IF(OR(CJ$4="",$B17=""),0,SUMIF('DADOS BRUTOS'!$A$3:$A$500,$B17,'DADOS BRUTOS'!J$3:J$500)+IF($C17="",0,SUMIF('DADOS BRUTOS'!$A$3:$A$500,$C17,'DADOS BRUTOS'!J$3:J$500)))</f>
        <v/>
      </c>
      <c r="CK17" s="122">
        <f>IF(OR(CK$4="",$B17=""),0,SUMIF('DADOS BRUTOS'!$A$3:$A$500,$B17,'DADOS BRUTOS'!K$3:K$500)+IF($C17="",0,SUMIF('DADOS BRUTOS'!$A$3:$A$500,$C17,'DADOS BRUTOS'!K$3:K$500)))</f>
        <v/>
      </c>
      <c r="CL17" s="122">
        <f>IF(OR(CL$4="",$B17=""),0,SUMIF('DADOS BRUTOS'!$A$3:$A$500,$B17,'DADOS BRUTOS'!L$3:L$500)+IF($C17="",0,SUMIF('DADOS BRUTOS'!$A$3:$A$500,$C17,'DADOS BRUTOS'!L$3:L$500)))</f>
        <v/>
      </c>
      <c r="CM17" s="122">
        <f>IF(OR(CM$4="",$B17=""),0,SUMIF('DADOS BRUTOS'!$A$3:$A$500,$B17,'DADOS BRUTOS'!M$3:M$500)+IF($C17="",0,SUMIF('DADOS BRUTOS'!$A$3:$A$500,$C17,'DADOS BRUTOS'!M$3:M$500)))</f>
        <v/>
      </c>
      <c r="CN17" s="122">
        <f>IF(OR(CN$4="",$B17=""),0,SUMIF('DADOS BRUTOS'!$A$3:$A$500,$B17,'DADOS BRUTOS'!N$3:N$500)+IF($C17="",0,SUMIF('DADOS BRUTOS'!$A$3:$A$500,$C17,'DADOS BRUTOS'!N$3:N$500)))</f>
        <v/>
      </c>
      <c r="CO17" s="122">
        <f>IF(OR(CO$4="",$B17=""),0,SUMIF('DADOS BRUTOS'!$A$3:$A$500,$B17,'DADOS BRUTOS'!O$3:O$500)+IF($C17="",0,SUMIF('DADOS BRUTOS'!$A$3:$A$500,$C17,'DADOS BRUTOS'!O$3:O$500)))</f>
        <v/>
      </c>
      <c r="CP17" s="122">
        <f>IF(OR(CP$4="",$B17=""),0,SUMIF('DADOS BRUTOS'!$A$3:$A$500,$B17,'DADOS BRUTOS'!P$3:P$500)+IF($C17="",0,SUMIF('DADOS BRUTOS'!$A$3:$A$500,$C17,'DADOS BRUTOS'!P$3:P$500)))</f>
        <v/>
      </c>
      <c r="CQ17" s="122">
        <f>IF(OR(CQ$4="",$B17=""),0,SUMIF('DADOS BRUTOS'!$A$3:$A$500,$B17,'DADOS BRUTOS'!Q$3:Q$500)+IF($C17="",0,SUMIF('DADOS BRUTOS'!$A$3:$A$500,$C17,'DADOS BRUTOS'!Q$3:Q$500)))</f>
        <v/>
      </c>
      <c r="CR17" s="122">
        <f>IF(OR(CR$4="",$B17=""),0,SUMIF('DADOS BRUTOS'!$A$3:$A$500,$B17,'DADOS BRUTOS'!R$3:R$500)+IF($C17="",0,SUMIF('DADOS BRUTOS'!$A$3:$A$500,$C17,'DADOS BRUTOS'!R$3:R$500)))</f>
        <v/>
      </c>
      <c r="CS17" s="122">
        <f>IF(OR(CS$4="",$B17=""),0,SUMIF('DADOS BRUTOS'!$A$3:$A$500,$B17,'DADOS BRUTOS'!S$3:S$500)+IF($C17="",0,SUMIF('DADOS BRUTOS'!$A$3:$A$500,$C17,'DADOS BRUTOS'!S$3:S$500)))</f>
        <v/>
      </c>
      <c r="CT17" s="122">
        <f>IF(OR(CT$4="",$B17=""),0,SUMIF('DADOS BRUTOS'!$A$3:$A$500,$B17,'DADOS BRUTOS'!T$3:T$500)+IF($C17="",0,SUMIF('DADOS BRUTOS'!$A$3:$A$500,$C17,'DADOS BRUTOS'!T$3:T$500)))</f>
        <v/>
      </c>
      <c r="CU17" s="122">
        <f>IF(OR(CU$4="",$B17=""),0,SUMIF('DADOS BRUTOS'!$A$3:$A$500,$B17,'DADOS BRUTOS'!U$3:U$500)+IF($C17="",0,SUMIF('DADOS BRUTOS'!$A$3:$A$500,$C17,'DADOS BRUTOS'!U$3:U$500)))</f>
        <v/>
      </c>
      <c r="CV17" s="122">
        <f>IF(OR(CV$4="",$B17=""),0,SUMIF('DADOS BRUTOS'!$A$3:$A$500,$B17,'DADOS BRUTOS'!V$3:V$500)+IF($C17="",0,SUMIF('DADOS BRUTOS'!$A$3:$A$500,$C17,'DADOS BRUTOS'!V$3:V$500)))</f>
        <v/>
      </c>
      <c r="CW17" s="122">
        <f>IF(OR(CW$4="",$B17=""),0,SUMIF('DADOS BRUTOS'!$A$3:$A$500,$B17,'DADOS BRUTOS'!W$3:W$500)+IF($C17="",0,SUMIF('DADOS BRUTOS'!$A$3:$A$500,$C17,'DADOS BRUTOS'!W$3:W$500)))</f>
        <v/>
      </c>
      <c r="CX17" s="122">
        <f>IF(OR(CX$4="",$B17=""),0,SUMIF('DADOS BRUTOS'!$A$3:$A$500,$B17,'DADOS BRUTOS'!X$3:X$500)+IF($C17="",0,SUMIF('DADOS BRUTOS'!$A$3:$A$500,$C17,'DADOS BRUTOS'!X$3:X$500)))</f>
        <v/>
      </c>
      <c r="CY17" s="122">
        <f>IF(OR(CY$4="",$B17=""),0,SUMIF('DADOS BRUTOS'!$A$3:$A$500,$B17,'DADOS BRUTOS'!Y$3:Y$500)+IF($C17="",0,SUMIF('DADOS BRUTOS'!$A$3:$A$500,$C17,'DADOS BRUTOS'!Y$3:Y$500)))</f>
        <v/>
      </c>
      <c r="CZ17" s="122">
        <f>IF(OR(CZ$4="",$B17=""),0,SUMIF('DADOS BRUTOS'!$A$3:$A$500,$B17,'DADOS BRUTOS'!Z$3:Z$500)+IF($C17="",0,SUMIF('DADOS BRUTOS'!$A$3:$A$500,$C17,'DADOS BRUTOS'!Z$3:Z$500)))</f>
        <v/>
      </c>
      <c r="DA17" s="122">
        <f>IF(OR(DA$4="",$B17=""),0,SUMIF('DADOS BRUTOS'!$A$3:$A$500,$B17,'DADOS BRUTOS'!AA$3:AA$500)+IF($C17="",0,SUMIF('DADOS BRUTOS'!$A$3:$A$500,$C17,'DADOS BRUTOS'!AA$3:AA$500)))</f>
        <v/>
      </c>
      <c r="DB17" s="122">
        <f>IF(OR(DB$4="",$B17=""),0,SUMIF('DADOS BRUTOS'!$A$3:$A$500,$B17,'DADOS BRUTOS'!AB$3:AB$500)+IF($C17="",0,SUMIF('DADOS BRUTOS'!$A$3:$A$500,$C17,'DADOS BRUTOS'!AB$3:AB$500)))</f>
        <v/>
      </c>
      <c r="DC17" s="122">
        <f>IF(OR(DC$4="",$B17=""),0,SUMIF('DADOS BRUTOS'!$A$3:$A$500,$B17,'DADOS BRUTOS'!AC$3:AC$500)+IF($C17="",0,SUMIF('DADOS BRUTOS'!$A$3:$A$500,$C17,'DADOS BRUTOS'!AC$3:AC$500)))</f>
        <v/>
      </c>
      <c r="DD17" s="122">
        <f>IF(OR(DD$4="",$B17=""),0,SUMIF('DADOS BRUTOS'!$A$3:$A$500,$B17,'DADOS BRUTOS'!AD$3:AD$500)+IF($C17="",0,SUMIF('DADOS BRUTOS'!$A$3:$A$500,$C17,'DADOS BRUTOS'!AD$3:AD$500)))</f>
        <v/>
      </c>
      <c r="DE17" s="122">
        <f>IF(OR(DE$4="",$B17=""),0,SUMIF('DADOS BRUTOS'!$A$3:$A$500,$B17,'DADOS BRUTOS'!AE$3:AE$500)+IF($C17="",0,SUMIF('DADOS BRUTOS'!$A$3:$A$500,$C17,'DADOS BRUTOS'!AE$3:AE$500)))</f>
        <v/>
      </c>
      <c r="DF17" s="122">
        <f>IF(OR(DF$4="",$B17=""),0,SUMIF('DADOS BRUTOS'!$A$3:$A$500,$B17,'DADOS BRUTOS'!AF$3:AF$500)+IF($C17="",0,SUMIF('DADOS BRUTOS'!$A$3:$A$500,$C17,'DADOS BRUTOS'!AF$3:AF$500)))</f>
        <v/>
      </c>
      <c r="DG17" s="122">
        <f>IF(OR(DG$4="",$B17=""),0,SUMIF('DADOS BRUTOS'!$A$3:$A$500,$B17,'DADOS BRUTOS'!AG$3:AG$500)+IF($C17="",0,SUMIF('DADOS BRUTOS'!$A$3:$A$500,$C17,'DADOS BRUTOS'!AG$3:AG$500)))</f>
        <v/>
      </c>
      <c r="DH17" s="122">
        <f>IF(OR(DH$4="",$B17=""),0,SUMIF('DADOS BRUTOS'!$A$3:$A$500,$B17,'DADOS BRUTOS'!AH$3:AH$500)+IF($C17="",0,SUMIF('DADOS BRUTOS'!$A$3:$A$500,$C17,'DADOS BRUTOS'!AH$3:AH$500)))</f>
        <v/>
      </c>
      <c r="DI17" s="122">
        <f>IF(OR(DI$4="",$B17=""),0,SUMIF('DADOS BRUTOS'!$A$3:$A$500,$B17,'DADOS BRUTOS'!AI$3:AI$500)+IF($C17="",0,SUMIF('DADOS BRUTOS'!$A$3:$A$500,$C17,'DADOS BRUTOS'!AI$3:AI$500)))</f>
        <v/>
      </c>
      <c r="DJ17" s="122">
        <f>IF(OR(DJ$4="",$B17=""),0,SUMIF('DADOS BRUTOS'!$A$3:$A$500,$B17,'DADOS BRUTOS'!AJ$3:AJ$500)+IF($C17="",0,SUMIF('DADOS BRUTOS'!$A$3:$A$500,$C17,'DADOS BRUTOS'!AJ$3:AJ$500)))</f>
        <v/>
      </c>
      <c r="DK17" s="122">
        <f>IF(OR(DK$4="",$B17=""),0,SUMIF('DADOS BRUTOS'!$A$3:$A$500,$B17,'DADOS BRUTOS'!AK$3:AK$500)+IF($C17="",0,SUMIF('DADOS BRUTOS'!$A$3:$A$500,$C17,'DADOS BRUTOS'!AK$3:AK$500)))</f>
        <v/>
      </c>
      <c r="DL17" s="122">
        <f>IF(OR(DL$4="",$B17=""),0,SUMIF('DADOS BRUTOS'!$A$3:$A$500,$B17,'DADOS BRUTOS'!AL$3:AL$500)+IF($C17="",0,SUMIF('DADOS BRUTOS'!$A$3:$A$500,$C17,'DADOS BRUTOS'!AL$3:AL$500)))</f>
        <v/>
      </c>
      <c r="DM17" s="122">
        <f>IF(OR(DM$4="",$B17=""),0,SUMIF('DADOS BRUTOS'!$A$3:$A$500,$B17,'DADOS BRUTOS'!AM$3:AM$500)+IF($C17="",0,SUMIF('DADOS BRUTOS'!$A$3:$A$500,$C17,'DADOS BRUTOS'!AM$3:AM$500)))</f>
        <v/>
      </c>
      <c r="DN17" s="122">
        <f>IF(OR(DN$4="",$B17=""),0,SUMIF('DADOS BRUTOS'!$A$3:$A$500,$B17,'DADOS BRUTOS'!AN$3:AN$500)+IF($C17="",0,SUMIF('DADOS BRUTOS'!$A$3:$A$500,$C17,'DADOS BRUTOS'!AN$3:AN$500)))</f>
        <v/>
      </c>
      <c r="DO17" s="122">
        <f>IF(OR(DO$4="",$B17=""),0,SUMIF('DADOS BRUTOS'!$A$3:$A$500,$B17,'DADOS BRUTOS'!AO$3:AO$500)+IF($C17="",0,SUMIF('DADOS BRUTOS'!$A$3:$A$500,$C17,'DADOS BRUTOS'!AO$3:AO$500)))</f>
        <v/>
      </c>
      <c r="DP17" s="122">
        <f>IF(OR(DP$4="",$B17=""),0,SUMIF('DADOS BRUTOS'!$A$3:$A$500,$B17,'DADOS BRUTOS'!AP$3:AP$500)+IF($C17="",0,SUMIF('DADOS BRUTOS'!$A$3:$A$500,$C17,'DADOS BRUTOS'!AP$3:AP$500)))</f>
        <v/>
      </c>
      <c r="DQ17" s="122">
        <f>IF(OR(DQ$4="",$B17=""),0,SUMIF('DADOS BRUTOS'!$A$3:$A$500,$B17,'DADOS BRUTOS'!AQ$3:AQ$500)+IF($C17="",0,SUMIF('DADOS BRUTOS'!$A$3:$A$500,$C17,'DADOS BRUTOS'!AQ$3:AQ$500)))</f>
        <v/>
      </c>
      <c r="DR17" s="122">
        <f>IF(OR(DR$4="",$B17=""),0,SUMIF('DADOS BRUTOS'!$A$3:$A$500,$B17,'DADOS BRUTOS'!AR$3:AR$500)+IF($C17="",0,SUMIF('DADOS BRUTOS'!$A$3:$A$500,$C17,'DADOS BRUTOS'!AR$3:AR$500)))</f>
        <v/>
      </c>
      <c r="DS17" s="122">
        <f>IF(OR(DS$4="",$B17=""),0,SUMIF('DADOS BRUTOS'!$A$3:$A$500,$B17,'DADOS BRUTOS'!AS$3:AS$500)+IF($C17="",0,SUMIF('DADOS BRUTOS'!$A$3:$A$500,$C17,'DADOS BRUTOS'!AS$3:AS$500)))</f>
        <v/>
      </c>
      <c r="DT17" s="122">
        <f>IF(OR(DT$4="",$B17=""),0,SUMIF('DADOS BRUTOS'!$A$3:$A$500,$B17,'DADOS BRUTOS'!AT$3:AT$500)+IF($C17="",0,SUMIF('DADOS BRUTOS'!$A$3:$A$500,$C17,'DADOS BRUTOS'!AT$3:AT$500)))</f>
        <v/>
      </c>
      <c r="DU17" s="122">
        <f>IF(OR(DU$4="",$B17=""),0,SUMIF('DADOS BRUTOS'!$A$3:$A$500,$B17,'DADOS BRUTOS'!AU$3:AU$500)+IF($C17="",0,SUMIF('DADOS BRUTOS'!$A$3:$A$500,$C17,'DADOS BRUTOS'!AU$3:AU$500)))</f>
        <v/>
      </c>
      <c r="DV17" s="122">
        <f>IF(OR(DV$4="",$B17=""),0,SUMIF('DADOS BRUTOS'!$A$3:$A$500,$B17,'DADOS BRUTOS'!AV$3:AV$500)+IF($C17="",0,SUMIF('DADOS BRUTOS'!$A$3:$A$500,$C17,'DADOS BRUTOS'!AV$3:AV$500)))</f>
        <v/>
      </c>
      <c r="DW17" s="122">
        <f>IF(OR(DW$4="",$B17=""),0,SUMIF('DADOS BRUTOS'!$A$3:$A$500,$B17,'DADOS BRUTOS'!AW$3:AW$500)+IF($C17="",0,SUMIF('DADOS BRUTOS'!$A$3:$A$500,$C17,'DADOS BRUTOS'!AW$3:AW$500)))</f>
        <v/>
      </c>
      <c r="DX17" s="122">
        <f>IF(OR(DX$4="",$B17=""),0,SUMIF('DADOS BRUTOS'!$A$3:$A$500,$B17,'DADOS BRUTOS'!AX$3:AX$500)+IF($C17="",0,SUMIF('DADOS BRUTOS'!$A$3:$A$500,$C17,'DADOS BRUTOS'!AX$3:AX$500)))</f>
        <v/>
      </c>
      <c r="DY17" s="122">
        <f>IF(OR(DY$4="",$B17=""),0,SUMIF('DADOS BRUTOS'!$A$3:$A$500,$B17,'DADOS BRUTOS'!AY$3:AY$500)+IF($C17="",0,SUMIF('DADOS BRUTOS'!$A$3:$A$500,$C17,'DADOS BRUTOS'!AY$3:AY$500)))</f>
        <v/>
      </c>
      <c r="DZ17" s="122">
        <f>IF(OR(DZ$4="",$B17=""),0,SUMIF('DADOS BRUTOS'!$A$3:$A$500,$B17,'DADOS BRUTOS'!AZ$3:AZ$500)+IF($C17="",0,SUMIF('DADOS BRUTOS'!$A$3:$A$500,$C17,'DADOS BRUTOS'!AZ$3:AZ$500)))</f>
        <v/>
      </c>
      <c r="EA17" s="122">
        <f>IF(OR(EA$4="",$B17=""),0,SUMIF('DADOS BRUTOS'!$A$3:$A$500,$B17,'DADOS BRUTOS'!BA$3:BA$500)+IF($C17="",0,SUMIF('DADOS BRUTOS'!$A$3:$A$500,$C17,'DADOS BRUTOS'!BA$3:BA$500)))</f>
        <v/>
      </c>
      <c r="EB17" s="122">
        <f>IF(OR(EB$4="",$B17=""),0,SUMIF('DADOS BRUTOS'!$A$3:$A$500,$B17,'DADOS BRUTOS'!BB$3:BB$500)+IF($C17="",0,SUMIF('DADOS BRUTOS'!$A$3:$A$500,$C17,'DADOS BRUTOS'!BB$3:BB$500)))</f>
        <v/>
      </c>
      <c r="EC17" s="122">
        <f>IF(OR(EC$4="",$B17=""),0,SUMIF('DADOS BRUTOS'!$A$3:$A$500,$B17,'DADOS BRUTOS'!BC$3:BC$500)+IF($C17="",0,SUMIF('DADOS BRUTOS'!$A$3:$A$500,$C17,'DADOS BRUTOS'!BC$3:BC$500)))</f>
        <v/>
      </c>
      <c r="ED17" s="122">
        <f>IF(OR(ED$4="",$B17=""),0,SUMIF('DADOS BRUTOS'!$A$3:$A$500,$B17,'DADOS BRUTOS'!BD$3:BD$500)+IF($C17="",0,SUMIF('DADOS BRUTOS'!$A$3:$A$500,$C17,'DADOS BRUTOS'!BD$3:BD$500)))</f>
        <v/>
      </c>
      <c r="EE17" s="122">
        <f>IF(OR(EE$4="",$B17=""),0,SUMIF('DADOS BRUTOS'!$A$3:$A$500,$B17,'DADOS BRUTOS'!BE$3:BE$500)+IF($C17="",0,SUMIF('DADOS BRUTOS'!$A$3:$A$500,$C17,'DADOS BRUTOS'!BE$3:BE$500)))</f>
        <v/>
      </c>
      <c r="EF17" s="122">
        <f>IF(OR(EF$4="",$B17=""),0,SUMIF('DADOS BRUTOS'!$A$3:$A$500,$B17,'DADOS BRUTOS'!BF$3:BF$500)+IF($C17="",0,SUMIF('DADOS BRUTOS'!$A$3:$A$500,$C17,'DADOS BRUTOS'!BF$3:BF$500)))</f>
        <v/>
      </c>
      <c r="EG17" s="122">
        <f>IF(OR(EG$4="",$B17=""),0,SUMIF('DADOS BRUTOS'!$A$3:$A$500,$B17,'DADOS BRUTOS'!BG$3:BG$500)+IF($C17="",0,SUMIF('DADOS BRUTOS'!$A$3:$A$500,$C17,'DADOS BRUTOS'!BG$3:BG$500)))</f>
        <v/>
      </c>
      <c r="EH17" s="122">
        <f>IF(OR(EH$4="",$B17=""),0,SUMIF('DADOS BRUTOS'!$A$3:$A$500,$B17,'DADOS BRUTOS'!BH$3:BH$500)+IF($C17="",0,SUMIF('DADOS BRUTOS'!$A$3:$A$500,$C17,'DADOS BRUTOS'!BH$3:BH$500)))</f>
        <v/>
      </c>
      <c r="EI17" s="122">
        <f>IF(OR(EI$4="",$B17=""),0,SUMIF('DADOS BRUTOS'!$A$3:$A$500,$B17,'DADOS BRUTOS'!BI$3:BI$500)+IF($C17="",0,SUMIF('DADOS BRUTOS'!$A$3:$A$500,$C17,'DADOS BRUTOS'!BI$3:BI$500)))</f>
        <v/>
      </c>
      <c r="EJ17" s="122">
        <f>IF(OR(EJ$4="",$B17=""),0,SUMIF('DADOS BRUTOS'!$A$3:$A$500,$B17,'DADOS BRUTOS'!BJ$3:BJ$500)+IF($C17="",0,SUMIF('DADOS BRUTOS'!$A$3:$A$500,$C17,'DADOS BRUTOS'!BJ$3:BJ$500)))</f>
        <v/>
      </c>
      <c r="EK17" s="122">
        <f>IF(OR(EK$4="",$B17=""),0,SUMIF('DADOS BRUTOS'!$A$3:$A$500,$B17,'DADOS BRUTOS'!BK$3:BK$500)+IF($C17="",0,SUMIF('DADOS BRUTOS'!$A$3:$A$500,$C17,'DADOS BRUTOS'!BK$3:BK$500)))</f>
        <v/>
      </c>
      <c r="EL17" s="122">
        <f>IF(OR(EL$4="",$B17=""),0,SUMIF('DADOS BRUTOS'!$A$3:$A$500,$B17,'DADOS BRUTOS'!BL$3:BL$500)+IF($C17="",0,SUMIF('DADOS BRUTOS'!$A$3:$A$500,$C17,'DADOS BRUTOS'!BL$3:BL$500)))</f>
        <v/>
      </c>
      <c r="EM17" s="122">
        <f>IF(OR(EM$4="",$B17=""),0,SUMIF('DADOS BRUTOS'!$A$3:$A$500,$B17,'DADOS BRUTOS'!BM$3:BM$500)+IF($C17="",0,SUMIF('DADOS BRUTOS'!$A$3:$A$500,$C17,'DADOS BRUTOS'!BM$3:BM$500)))</f>
        <v/>
      </c>
      <c r="EN17" s="122">
        <f>IF(OR(EN$4="",$B17=""),0,SUMIF('DADOS BRUTOS'!$A$3:$A$500,$B17,'DADOS BRUTOS'!BN$3:BN$500)+IF($C17="",0,SUMIF('DADOS BRUTOS'!$A$3:$A$500,$C17,'DADOS BRUTOS'!BN$3:BN$500)))</f>
        <v/>
      </c>
      <c r="EO17" s="122">
        <f>IF(OR(EO$4="",$B17=""),0,SUMIF('DADOS BRUTOS'!$A$3:$A$500,$B17,'DADOS BRUTOS'!BO$3:BO$500)+IF($C17="",0,SUMIF('DADOS BRUTOS'!$A$3:$A$500,$C17,'DADOS BRUTOS'!BO$3:BO$500)))</f>
        <v/>
      </c>
      <c r="EP17" s="122">
        <f>IF(OR(EP$4="",$B17=""),0,SUMIF('DADOS BRUTOS'!$A$3:$A$500,$B17,'DADOS BRUTOS'!BP$3:BP$500)+IF($C17="",0,SUMIF('DADOS BRUTOS'!$A$3:$A$500,$C17,'DADOS BRUTOS'!BP$3:BP$500)))</f>
        <v/>
      </c>
      <c r="EQ17" s="122">
        <f>IF(OR(EQ$4="",$B17=""),0,SUMIF('DADOS BRUTOS'!$A$3:$A$500,$B17,'DADOS BRUTOS'!BQ$3:BQ$500)+IF($C17="",0,SUMIF('DADOS BRUTOS'!$A$3:$A$500,$C17,'DADOS BRUTOS'!BQ$3:BQ$500)))</f>
        <v/>
      </c>
      <c r="ER17" s="122">
        <f>IF(OR(ER$4="",$B17=""),0,SUMIF('DADOS BRUTOS'!$A$3:$A$500,$B17,'DADOS BRUTOS'!BR$3:BR$500)+IF($C17="",0,SUMIF('DADOS BRUTOS'!$A$3:$A$500,$C17,'DADOS BRUTOS'!BR$3:BR$500)))</f>
        <v/>
      </c>
      <c r="ES17" s="122">
        <f>IF(OR(ES$4="",$B17=""),0,SUMIF('DADOS BRUTOS'!$A$3:$A$500,$B17,'DADOS BRUTOS'!BS$3:BS$500)+IF($C17="",0,SUMIF('DADOS BRUTOS'!$A$3:$A$500,$C17,'DADOS BRUTOS'!BS$3:BS$500)))</f>
        <v/>
      </c>
      <c r="ET17" s="122">
        <f>IF(OR(ET$4="",$B17=""),0,SUMIF('DADOS BRUTOS'!$A$3:$A$500,$B17,'DADOS BRUTOS'!BT$3:BT$500)+IF($C17="",0,SUMIF('DADOS BRUTOS'!$A$3:$A$500,$C17,'DADOS BRUTOS'!BT$3:BT$500)))</f>
        <v/>
      </c>
      <c r="EU17" s="122">
        <f>IF(OR(EU$4="",$B17=""),0,SUMIF('DADOS BRUTOS'!$A$3:$A$500,$B17,'DADOS BRUTOS'!BU$3:BU$500)+IF($C17="",0,SUMIF('DADOS BRUTOS'!$A$3:$A$500,$C17,'DADOS BRUTOS'!BU$3:BU$500)))</f>
        <v/>
      </c>
      <c r="EV17" s="122">
        <f>IF(OR(EV$4="",$B17=""),0,SUMIF('DADOS BRUTOS'!$A$3:$A$500,$B17,'DADOS BRUTOS'!BV$3:BV$500)+IF($C17="",0,SUMIF('DADOS BRUTOS'!$A$3:$A$500,$C17,'DADOS BRUTOS'!BV$3:BV$500)))</f>
        <v/>
      </c>
      <c r="EW17" s="122">
        <f>IF(OR(EW$4="",$B17=""),0,SUMIF('DADOS BRUTOS'!$A$3:$A$500,$B17,'DADOS BRUTOS'!BW$3:BW$500)+IF($C17="",0,SUMIF('DADOS BRUTOS'!$A$3:$A$500,$C17,'DADOS BRUTOS'!BW$3:BW$500)))</f>
        <v/>
      </c>
      <c r="EX17" s="122">
        <f>IF(OR(EX$4="",$B17=""),0,SUMIF('DADOS BRUTOS'!$A$3:$A$500,$B17,'DADOS BRUTOS'!BX$3:BX$500)+IF($C17="",0,SUMIF('DADOS BRUTOS'!$A$3:$A$500,$C17,'DADOS BRUTOS'!BX$3:BX$500)))</f>
        <v/>
      </c>
      <c r="EY17" s="122">
        <f>IF(OR(EY$4="",$B17=""),0,SUMIF('DADOS BRUTOS'!$A$3:$A$500,$B17,'DADOS BRUTOS'!BY$3:BY$500)+IF($C17="",0,SUMIF('DADOS BRUTOS'!$A$3:$A$500,$C17,'DADOS BRUTOS'!BY$3:BY$500)))</f>
        <v/>
      </c>
      <c r="EZ17" s="122">
        <f>IF(OR(EZ$4="",$B17=""),0,SUMIF('DADOS BRUTOS'!$A$3:$A$500,$B17,'DADOS BRUTOS'!BZ$3:BZ$500)+IF($C17="",0,SUMIF('DADOS BRUTOS'!$A$3:$A$500,$C17,'DADOS BRUTOS'!BZ$3:BZ$500)))</f>
        <v/>
      </c>
      <c r="FA17" s="122">
        <f>IF(OR(FA$4="",$B17=""),0,SUMIF('DADOS BRUTOS'!$A$3:$A$500,$B17,'DADOS BRUTOS'!CA$3:CA$500)+IF($C17="",0,SUMIF('DADOS BRUTOS'!$A$3:$A$500,$C17,'DADOS BRUTOS'!CA$3:CA$500)))</f>
        <v/>
      </c>
      <c r="FB17" s="122">
        <f>IF(OR(FB$4="",$B17=""),0,SUMIF('DADOS BRUTOS'!$A$3:$A$500,$B17,'DADOS BRUTOS'!CB$3:CB$500)+IF($C17="",0,SUMIF('DADOS BRUTOS'!$A$3:$A$500,$C17,'DADOS BRUTOS'!CB$3:CB$500)))</f>
        <v/>
      </c>
      <c r="FC17" s="122">
        <f>IF(OR(FC$4="",$B17=""),0,SUMIF('DADOS BRUTOS'!$A$3:$A$500,$B17,'DADOS BRUTOS'!CC$3:CC$500)+IF($C17="",0,SUMIF('DADOS BRUTOS'!$A$3:$A$500,$C17,'DADOS BRUTOS'!CC$3:CC$500)))</f>
        <v/>
      </c>
      <c r="FD17" s="122">
        <f>IF(OR(FD$4="",$B17=""),0,SUMIF('DADOS BRUTOS'!$A$3:$A$500,$B17,'DADOS BRUTOS'!CD$3:CD$500)+IF($C17="",0,SUMIF('DADOS BRUTOS'!$A$3:$A$500,$C17,'DADOS BRUTOS'!CD$3:CD$500)))</f>
        <v/>
      </c>
      <c r="FE17" s="122">
        <f>IF(OR(FE$4="",$B17=""),0,SUMIF('DADOS BRUTOS'!$A$3:$A$500,$B17,'DADOS BRUTOS'!CE$3:CE$500)+IF($C17="",0,SUMIF('DADOS BRUTOS'!$A$3:$A$500,$C17,'DADOS BRUTOS'!CE$3:CE$500)))</f>
        <v/>
      </c>
      <c r="FF17" s="122">
        <f>IF(OR(FF$4="",$B17=""),0,SUMIF('DADOS BRUTOS'!$A$3:$A$500,$B17,'DADOS BRUTOS'!CF$3:CF$500)+IF($C17="",0,SUMIF('DADOS BRUTOS'!$A$3:$A$500,$C17,'DADOS BRUTOS'!CF$3:CF$500)))</f>
        <v/>
      </c>
      <c r="FG17" s="122">
        <f>IF(OR(FG$4="",$B17=""),0,SUMIF('DADOS BRUTOS'!$A$3:$A$500,$B17,'DADOS BRUTOS'!CG$3:CG$500)+IF($C17="",0,SUMIF('DADOS BRUTOS'!$A$3:$A$500,$C17,'DADOS BRUTOS'!CG$3:CG$500)))</f>
        <v/>
      </c>
      <c r="FH17" s="122">
        <f>IF(OR(FH$4="",$B17=""),0,SUMIF('DADOS BRUTOS'!$A$3:$A$500,$B17,'DADOS BRUTOS'!CH$3:CH$500)+IF($C17="",0,SUMIF('DADOS BRUTOS'!$A$3:$A$500,$C17,'DADOS BRUTOS'!CH$3:CH$500)))</f>
        <v/>
      </c>
      <c r="FI17" s="122">
        <f>IF(OR(FI$4="",$B17=""),0,SUMIF('DADOS BRUTOS'!$A$3:$A$500,$B17,'DADOS BRUTOS'!CI$3:CI$500)+IF($C17="",0,SUMIF('DADOS BRUTOS'!$A$3:$A$500,$C17,'DADOS BRUTOS'!CI$3:CI$500)))</f>
        <v/>
      </c>
      <c r="FJ17" s="122">
        <f>IF(OR(FJ$4="",$B17=""),0,SUMIF('DADOS BRUTOS'!$A$3:$A$500,$B17,'DADOS BRUTOS'!CJ$3:CJ$500)+IF($C17="",0,SUMIF('DADOS BRUTOS'!$A$3:$A$500,$C17,'DADOS BRUTOS'!CJ$3:CJ$500)))</f>
        <v/>
      </c>
      <c r="FK17" s="122">
        <f>IF(OR(FK$4="",$B17=""),0,SUMIF('DADOS BRUTOS'!$A$3:$A$500,$B17,'DADOS BRUTOS'!CK$3:CK$500)+IF($C17="",0,SUMIF('DADOS BRUTOS'!$A$3:$A$500,$C17,'DADOS BRUTOS'!CK$3:CK$500)))</f>
        <v/>
      </c>
      <c r="FL17" s="122">
        <f>IF(OR(FL$4="",$B17=""),0,SUMIF('DADOS BRUTOS'!$A$3:$A$500,$B17,'DADOS BRUTOS'!CL$3:CL$500)+IF($C17="",0,SUMIF('DADOS BRUTOS'!$A$3:$A$500,$C17,'DADOS BRUTOS'!CL$3:CL$500)))</f>
        <v/>
      </c>
      <c r="FM17" s="122">
        <f>IF(OR(FM$4="",$B17=""),0,SUMIF('DADOS BRUTOS'!$A$3:$A$500,$B17,'DADOS BRUTOS'!CM$3:CM$500)+IF($C17="",0,SUMIF('DADOS BRUTOS'!$A$3:$A$500,$C17,'DADOS BRUTOS'!CM$3:CM$500)))</f>
        <v/>
      </c>
      <c r="FN17" s="122">
        <f>IF(OR(FN$4="",$B17=""),0,SUMIF('DADOS BRUTOS'!$A$3:$A$500,$B17,'DADOS BRUTOS'!CN$3:CN$500)+IF($C17="",0,SUMIF('DADOS BRUTOS'!$A$3:$A$500,$C17,'DADOS BRUTOS'!CN$3:CN$500)))</f>
        <v/>
      </c>
      <c r="FO17" s="122">
        <f>IF(OR(FO$4="",$B17=""),0,SUMIF('DADOS BRUTOS'!$A$3:$A$500,$B17,'DADOS BRUTOS'!CO$3:CO$500)+IF($C17="",0,SUMIF('DADOS BRUTOS'!$A$3:$A$500,$C17,'DADOS BRUTOS'!CO$3:CO$500)))</f>
        <v/>
      </c>
      <c r="FP17" s="122">
        <f>IF(OR(FP$4="",$B17=""),0,SUMIF('DADOS BRUTOS'!$A$3:$A$500,$B17,'DADOS BRUTOS'!CP$3:CP$500)+IF($C17="",0,SUMIF('DADOS BRUTOS'!$A$3:$A$500,$C17,'DADOS BRUTOS'!CP$3:CP$500)))</f>
        <v/>
      </c>
      <c r="FQ17" s="122">
        <f>IF(OR(FQ$4="",$B17=""),0,SUMIF('DADOS BRUTOS'!$A$3:$A$500,$B17,'DADOS BRUTOS'!CQ$3:CQ$500)+IF($C17="",0,SUMIF('DADOS BRUTOS'!$A$3:$A$500,$C17,'DADOS BRUTOS'!CQ$3:CQ$500)))</f>
        <v/>
      </c>
      <c r="FR17" s="122">
        <f>IF(OR(FR$4="",$B17=""),0,SUMIF('DADOS BRUTOS'!$A$3:$A$500,$B17,'DADOS BRUTOS'!CR$3:CR$500)+IF($C17="",0,SUMIF('DADOS BRUTOS'!$A$3:$A$500,$C17,'DADOS BRUTOS'!CR$3:CR$500)))</f>
        <v/>
      </c>
      <c r="FS17" s="122">
        <f>IF(OR(FS$4="",$B17=""),0,SUMIF('DADOS BRUTOS'!$A$3:$A$500,$B17,'DADOS BRUTOS'!CS$3:CS$500)+IF($C17="",0,SUMIF('DADOS BRUTOS'!$A$3:$A$500,$C17,'DADOS BRUTOS'!CS$3:CS$500)))</f>
        <v/>
      </c>
      <c r="FT17" s="122">
        <f>IF(OR(FT$4="",$B17=""),0,SUMIF('DADOS BRUTOS'!$A$3:$A$500,$B17,'DADOS BRUTOS'!CT$3:CT$500)+IF($C17="",0,SUMIF('DADOS BRUTOS'!$A$3:$A$500,$C17,'DADOS BRUTOS'!CT$3:CT$500)))</f>
        <v/>
      </c>
      <c r="FU17" s="122">
        <f>IF(OR(FU$4="",$B17=""),0,SUMIF('DADOS BRUTOS'!$A$3:$A$500,$B17,'DADOS BRUTOS'!CU$3:CU$500)+IF($C17="",0,SUMIF('DADOS BRUTOS'!$A$3:$A$500,$C17,'DADOS BRUTOS'!CU$3:CU$500)))</f>
        <v/>
      </c>
      <c r="FV17" s="122">
        <f>IF(OR(FV$4="",$B17=""),0,SUMIF('DADOS BRUTOS'!$A$3:$A$500,$B17,'DADOS BRUTOS'!CV$3:CV$500)+IF($C17="",0,SUMIF('DADOS BRUTOS'!$A$3:$A$500,$C17,'DADOS BRUTOS'!CV$3:CV$500)))</f>
        <v/>
      </c>
      <c r="FW17" s="122">
        <f>IF(OR(FW$4="",$B17=""),0,SUMIF('DADOS BRUTOS'!$A$3:$A$500,$B17,'DADOS BRUTOS'!CW$3:CW$500)+IF($C17="",0,SUMIF('DADOS BRUTOS'!$A$3:$A$500,$C17,'DADOS BRUTOS'!CW$3:CW$500)))</f>
        <v/>
      </c>
      <c r="FX17" s="122">
        <f>IF(OR(FX$4="",$B17=""),0,SUMIF('DADOS BRUTOS'!$A$3:$A$500,$B17,'DADOS BRUTOS'!CX$3:CX$500)+IF($C17="",0,SUMIF('DADOS BRUTOS'!$A$3:$A$500,$C17,'DADOS BRUTOS'!CX$3:CX$500)))</f>
        <v/>
      </c>
      <c r="FY17" s="122">
        <f>IF(OR(FY$4="",$B17=""),0,SUMIF('DADOS BRUTOS'!$A$3:$A$500,$B17,'DADOS BRUTOS'!CY$3:CY$500)+IF($C17="",0,SUMIF('DADOS BRUTOS'!$A$3:$A$500,$C17,'DADOS BRUTOS'!CY$3:CY$500)))</f>
        <v/>
      </c>
      <c r="FZ17" s="122">
        <f>IF(OR(FZ$4="",$B17=""),0,SUMIF('DADOS BRUTOS'!$A$3:$A$500,$B17,'DADOS BRUTOS'!CZ$3:CZ$500)+IF($C17="",0,SUMIF('DADOS BRUTOS'!$A$3:$A$500,$C17,'DADOS BRUTOS'!CZ$3:CZ$500)))</f>
        <v/>
      </c>
      <c r="GA17" s="122">
        <f>IF(OR(GA$4="",$B17=""),0,SUMIF('DADOS BRUTOS'!$A$3:$A$500,$B17,'DADOS BRUTOS'!DA$3:DA$500)+IF($C17="",0,SUMIF('DADOS BRUTOS'!$A$3:$A$500,$C17,'DADOS BRUTOS'!DA$3:DA$500)))</f>
        <v/>
      </c>
      <c r="GB17" s="122">
        <f>IF(OR(GB$4="",$B17=""),0,SUMIF('DADOS BRUTOS'!$A$3:$A$500,$B17,'DADOS BRUTOS'!DB$3:DB$500)+IF($C17="",0,SUMIF('DADOS BRUTOS'!$A$3:$A$500,$C17,'DADOS BRUTOS'!DB$3:DB$500)))</f>
        <v/>
      </c>
      <c r="GC17" s="122">
        <f>IF(OR(GC$4="",$B17=""),0,SUMIF('DADOS BRUTOS'!$A$3:$A$500,$B17,'DADOS BRUTOS'!DC$3:DC$500)+IF($C17="",0,SUMIF('DADOS BRUTOS'!$A$3:$A$500,$C17,'DADOS BRUTOS'!DC$3:DC$500)))</f>
        <v/>
      </c>
      <c r="GD17" s="122">
        <f>IF(OR(GD$4="",$B17=""),0,SUMIF('DADOS BRUTOS'!$A$3:$A$500,$B17,'DADOS BRUTOS'!DD$3:DD$500)+IF($C17="",0,SUMIF('DADOS BRUTOS'!$A$3:$A$500,$C17,'DADOS BRUTOS'!DD$3:DD$500)))</f>
        <v/>
      </c>
      <c r="GE17" s="122">
        <f>IF(OR(GE$4="",$B17=""),0,SUMIF('DADOS BRUTOS'!$A$3:$A$500,$B17,'DADOS BRUTOS'!DE$3:DE$500)+IF($C17="",0,SUMIF('DADOS BRUTOS'!$A$3:$A$500,$C17,'DADOS BRUTOS'!DE$3:DE$500)))</f>
        <v/>
      </c>
      <c r="GF17" s="122">
        <f>IF(OR(GF$4="",$B17=""),0,SUMIF('DADOS BRUTOS'!$A$3:$A$500,$B17,'DADOS BRUTOS'!DF$3:DF$500)+IF($C17="",0,SUMIF('DADOS BRUTOS'!$A$3:$A$500,$C17,'DADOS BRUTOS'!DF$3:DF$500)))</f>
        <v/>
      </c>
      <c r="GG17" s="122">
        <f>IF(OR(GG$4="",$B17=""),0,SUMIF('DADOS BRUTOS'!$A$3:$A$500,$B17,'DADOS BRUTOS'!DG$3:DG$500)+IF($C17="",0,SUMIF('DADOS BRUTOS'!$A$3:$A$500,$C17,'DADOS BRUTOS'!DG$3:DG$500)))</f>
        <v/>
      </c>
      <c r="GH17" s="122">
        <f>IF(OR(GH$4="",$B17=""),0,SUMIF('DADOS BRUTOS'!$A$3:$A$500,$B17,'DADOS BRUTOS'!DH$3:DH$500)+IF($C17="",0,SUMIF('DADOS BRUTOS'!$A$3:$A$500,$C17,'DADOS BRUTOS'!DH$3:DH$500)))</f>
        <v/>
      </c>
      <c r="GI17" s="122">
        <f>IF(OR(GI$4="",$B17=""),0,SUMIF('DADOS BRUTOS'!$A$3:$A$500,$B17,'DADOS BRUTOS'!DI$3:DI$500)+IF($C17="",0,SUMIF('DADOS BRUTOS'!$A$3:$A$500,$C17,'DADOS BRUTOS'!DI$3:DI$500)))</f>
        <v/>
      </c>
      <c r="GJ17" s="122">
        <f>IF(OR(GJ$4="",$B17=""),0,SUMIF('DADOS BRUTOS'!$A$3:$A$500,$B17,'DADOS BRUTOS'!DJ$3:DJ$500)+IF($C17="",0,SUMIF('DADOS BRUTOS'!$A$3:$A$500,$C17,'DADOS BRUTOS'!DJ$3:DJ$500)))</f>
        <v/>
      </c>
      <c r="GK17" s="122">
        <f>IF(OR(GK$4="",$B17=""),0,SUMIF('DADOS BRUTOS'!$A$3:$A$500,$B17,'DADOS BRUTOS'!DK$3:DK$500)+IF($C17="",0,SUMIF('DADOS BRUTOS'!$A$3:$A$500,$C17,'DADOS BRUTOS'!DK$3:DK$500)))</f>
        <v/>
      </c>
      <c r="GL17" s="122">
        <f>IF(OR(GL$4="",$B17=""),0,SUMIF('DADOS BRUTOS'!$A$3:$A$500,$B17,'DADOS BRUTOS'!DL$3:DL$500)+IF($C17="",0,SUMIF('DADOS BRUTOS'!$A$3:$A$500,$C17,'DADOS BRUTOS'!DL$3:DL$500)))</f>
        <v/>
      </c>
      <c r="GM17" s="122">
        <f>IF(OR(GM$4="",$B17=""),0,SUMIF('DADOS BRUTOS'!$A$3:$A$500,$B17,'DADOS BRUTOS'!DM$3:DM$500)+IF($C17="",0,SUMIF('DADOS BRUTOS'!$A$3:$A$500,$C17,'DADOS BRUTOS'!DM$3:DM$500)))</f>
        <v/>
      </c>
      <c r="GN17" s="122">
        <f>IF(OR(GN$4="",$B17=""),0,SUMIF('DADOS BRUTOS'!$A$3:$A$500,$B17,'DADOS BRUTOS'!DN$3:DN$500)+IF($C17="",0,SUMIF('DADOS BRUTOS'!$A$3:$A$500,$C17,'DADOS BRUTOS'!DN$3:DN$500)))</f>
        <v/>
      </c>
      <c r="GO17" s="122">
        <f>IF(OR(GO$4="",$B17=""),0,SUMIF('DADOS BRUTOS'!$A$3:$A$500,$B17,'DADOS BRUTOS'!DO$3:DO$500)+IF($C17="",0,SUMIF('DADOS BRUTOS'!$A$3:$A$500,$C17,'DADOS BRUTOS'!DO$3:DO$500)))</f>
        <v/>
      </c>
      <c r="GP17" s="122">
        <f>IF(OR(GP$4="",$B17=""),0,SUMIF('DADOS BRUTOS'!$A$3:$A$500,$B17,'DADOS BRUTOS'!DP$3:DP$500)+IF($C17="",0,SUMIF('DADOS BRUTOS'!$A$3:$A$500,$C17,'DADOS BRUTOS'!DP$3:DP$500)))</f>
        <v/>
      </c>
      <c r="GQ17" s="122">
        <f>IF(OR(GQ$4="",$B17=""),0,SUMIF('DADOS BRUTOS'!$A$3:$A$500,$B17,'DADOS BRUTOS'!DQ$3:DQ$500)+IF($C17="",0,SUMIF('DADOS BRUTOS'!$A$3:$A$500,$C17,'DADOS BRUTOS'!DQ$3:DQ$500)))</f>
        <v/>
      </c>
      <c r="GR17" s="122">
        <f>IF(OR(GR$4="",$B17=""),0,SUMIF('DADOS BRUTOS'!$A$3:$A$500,$B17,'DADOS BRUTOS'!DR$3:DR$500)+IF($C17="",0,SUMIF('DADOS BRUTOS'!$A$3:$A$500,$C17,'DADOS BRUTOS'!DR$3:DR$500)))</f>
        <v/>
      </c>
      <c r="GS17" s="122">
        <f>IF(OR(GS$4="",$B17=""),0,SUMIF('DADOS BRUTOS'!$A$3:$A$500,$B17,'DADOS BRUTOS'!DS$3:DS$500)+IF($C17="",0,SUMIF('DADOS BRUTOS'!$A$3:$A$500,$C17,'DADOS BRUTOS'!DS$3:DS$500)))</f>
        <v/>
      </c>
      <c r="GT17" s="122">
        <f>IF(OR(GT$4="",$B17=""),0,SUMIF('DADOS BRUTOS'!$A$3:$A$500,$B17,'DADOS BRUTOS'!DT$3:DT$500)+IF($C17="",0,SUMIF('DADOS BRUTOS'!$A$3:$A$500,$C17,'DADOS BRUTOS'!DT$3:DT$500)))</f>
        <v/>
      </c>
      <c r="GU17" s="122">
        <f>IF(OR(GU$4="",$B17=""),0,SUMIF('DADOS BRUTOS'!$A$3:$A$500,$B17,'DADOS BRUTOS'!DU$3:DU$500)+IF($C17="",0,SUMIF('DADOS BRUTOS'!$A$3:$A$500,$C17,'DADOS BRUTOS'!DU$3:DU$500)))</f>
        <v/>
      </c>
      <c r="GV17" s="122">
        <f>IF(OR(GV$4="",$B17=""),0,SUMIF('DADOS BRUTOS'!$A$3:$A$500,$B17,'DADOS BRUTOS'!DV$3:DV$500)+IF($C17="",0,SUMIF('DADOS BRUTOS'!$A$3:$A$500,$C17,'DADOS BRUTOS'!DV$3:DV$500)))</f>
        <v/>
      </c>
      <c r="GW17" s="122">
        <f>IF(OR(GW$4="",$B17=""),0,SUMIF('DADOS BRUTOS'!$A$3:$A$500,$B17,'DADOS BRUTOS'!DW$3:DW$500)+IF($C17="",0,SUMIF('DADOS BRUTOS'!$A$3:$A$500,$C17,'DADOS BRUTOS'!DW$3:DW$500)))</f>
        <v/>
      </c>
      <c r="GX17" s="122">
        <f>IF(OR(GX$4="",$B17=""),0,SUMIF('DADOS BRUTOS'!$A$3:$A$500,$B17,'DADOS BRUTOS'!DX$3:DX$500)+IF($C17="",0,SUMIF('DADOS BRUTOS'!$A$3:$A$500,$C17,'DADOS BRUTOS'!DX$3:DX$500)))</f>
        <v/>
      </c>
      <c r="GY17" s="122">
        <f>IF(OR(GY$4="",$B17=""),0,SUMIF('DADOS BRUTOS'!$A$3:$A$500,$B17,'DADOS BRUTOS'!DY$3:DY$500)+IF($C17="",0,SUMIF('DADOS BRUTOS'!$A$3:$A$500,$C17,'DADOS BRUTOS'!DY$3:DY$500)))</f>
        <v/>
      </c>
      <c r="GZ17" s="122">
        <f>IF(OR(GZ$4="",$B17=""),0,SUMIF('DADOS BRUTOS'!$A$3:$A$500,$B17,'DADOS BRUTOS'!DZ$3:DZ$500)+IF($C17="",0,SUMIF('DADOS BRUTOS'!$A$3:$A$500,$C17,'DADOS BRUTOS'!DZ$3:DZ$500)))</f>
        <v/>
      </c>
      <c r="HA17" s="122">
        <f>IF(OR(HA$4="",$B17=""),0,SUMIF('DADOS BRUTOS'!$A$3:$A$500,$B17,'DADOS BRUTOS'!EA$3:EA$500)+IF($C17="",0,SUMIF('DADOS BRUTOS'!$A$3:$A$500,$C17,'DADOS BRUTOS'!EA$3:EA$500)))</f>
        <v/>
      </c>
      <c r="HB17" s="122">
        <f>IF(OR(HB$4="",$B17=""),0,SUMIF('DADOS BRUTOS'!$A$3:$A$500,$B17,'DADOS BRUTOS'!EB$3:EB$500)+IF($C17="",0,SUMIF('DADOS BRUTOS'!$A$3:$A$500,$C17,'DADOS BRUTOS'!EB$3:EB$500)))</f>
        <v/>
      </c>
      <c r="HC17" s="122">
        <f>IF(OR(HC$4="",$B17=""),0,SUMIF('DADOS BRUTOS'!$A$3:$A$500,$B17,'DADOS BRUTOS'!EC$3:EC$500)+IF($C17="",0,SUMIF('DADOS BRUTOS'!$A$3:$A$500,$C17,'DADOS BRUTOS'!EC$3:EC$500)))</f>
        <v/>
      </c>
      <c r="HD17" s="122">
        <f>IF(OR(HD$4="",$B17=""),0,SUMIF('DADOS BRUTOS'!$A$3:$A$500,$B17,'DADOS BRUTOS'!ED$3:ED$500)+IF($C17="",0,SUMIF('DADOS BRUTOS'!$A$3:$A$500,$C17,'DADOS BRUTOS'!ED$3:ED$500)))</f>
        <v/>
      </c>
      <c r="HE17" s="122">
        <f>IF(OR(HE$4="",$B17=""),0,SUMIF('DADOS BRUTOS'!$A$3:$A$500,$B17,'DADOS BRUTOS'!EE$3:EE$500)+IF($C17="",0,SUMIF('DADOS BRUTOS'!$A$3:$A$500,$C17,'DADOS BRUTOS'!EE$3:EE$500)))</f>
        <v/>
      </c>
      <c r="HF17" s="122">
        <f>IF(OR(HF$4="",$B17=""),0,SUMIF('DADOS BRUTOS'!$A$3:$A$500,$B17,'DADOS BRUTOS'!EF$3:EF$500)+IF($C17="",0,SUMIF('DADOS BRUTOS'!$A$3:$A$500,$C17,'DADOS BRUTOS'!EF$3:EF$500)))</f>
        <v/>
      </c>
      <c r="HG17" s="122">
        <f>IF(OR(HG$4="",$B17=""),0,SUMIF('DADOS BRUTOS'!$A$3:$A$500,$B17,'DADOS BRUTOS'!EG$3:EG$500)+IF($C17="",0,SUMIF('DADOS BRUTOS'!$A$3:$A$500,$C17,'DADOS BRUTOS'!EG$3:EG$500)))</f>
        <v/>
      </c>
      <c r="HH17" s="122">
        <f>IF(OR(HH$4="",$B17=""),0,SUMIF('DADOS BRUTOS'!$A$3:$A$500,$B17,'DADOS BRUTOS'!EH$3:EH$500)+IF($C17="",0,SUMIF('DADOS BRUTOS'!$A$3:$A$500,$C17,'DADOS BRUTOS'!EH$3:EH$500)))</f>
        <v/>
      </c>
      <c r="HI17" s="122">
        <f>IF(OR(HI$4="",$B17=""),0,SUMIF('DADOS BRUTOS'!$A$3:$A$500,$B17,'DADOS BRUTOS'!EI$3:EI$500)+IF($C17="",0,SUMIF('DADOS BRUTOS'!$A$3:$A$500,$C17,'DADOS BRUTOS'!EI$3:EI$500)))</f>
        <v/>
      </c>
      <c r="HJ17" s="122">
        <f>IF(OR(HJ$4="",$B17=""),0,SUMIF('DADOS BRUTOS'!$A$3:$A$500,$B17,'DADOS BRUTOS'!EJ$3:EJ$500)+IF($C17="",0,SUMIF('DADOS BRUTOS'!$A$3:$A$500,$C17,'DADOS BRUTOS'!EJ$3:EJ$500)))</f>
        <v/>
      </c>
      <c r="HK17" s="122">
        <f>IF(OR(HK$4="",$B17=""),0,SUMIF('DADOS BRUTOS'!$A$3:$A$500,$B17,'DADOS BRUTOS'!EK$3:EK$500)+IF($C17="",0,SUMIF('DADOS BRUTOS'!$A$3:$A$500,$C17,'DADOS BRUTOS'!EK$3:EK$500)))</f>
        <v/>
      </c>
      <c r="HL17" s="122">
        <f>IF(OR(HL$4="",$B17=""),0,SUMIF('DADOS BRUTOS'!$A$3:$A$500,$B17,'DADOS BRUTOS'!EL$3:EL$500)+IF($C17="",0,SUMIF('DADOS BRUTOS'!$A$3:$A$500,$C17,'DADOS BRUTOS'!EL$3:EL$500)))</f>
        <v/>
      </c>
      <c r="HM17" s="122">
        <f>IF(OR(HM$4="",$B17=""),0,SUMIF('DADOS BRUTOS'!$A$3:$A$500,$B17,'DADOS BRUTOS'!EM$3:EM$500)+IF($C17="",0,SUMIF('DADOS BRUTOS'!$A$3:$A$500,$C17,'DADOS BRUTOS'!EM$3:EM$500)))</f>
        <v/>
      </c>
      <c r="HN17" s="122">
        <f>IF(OR(HN$4="",$B17=""),0,SUMIF('DADOS BRUTOS'!$A$3:$A$500,$B17,'DADOS BRUTOS'!EN$3:EN$500)+IF($C17="",0,SUMIF('DADOS BRUTOS'!$A$3:$A$500,$C17,'DADOS BRUTOS'!EN$3:EN$500)))</f>
        <v/>
      </c>
      <c r="HO17" s="122">
        <f>IF(OR(HO$4="",$B17=""),0,SUMIF('DADOS BRUTOS'!$A$3:$A$500,$B17,'DADOS BRUTOS'!EO$3:EO$500)+IF($C17="",0,SUMIF('DADOS BRUTOS'!$A$3:$A$500,$C17,'DADOS BRUTOS'!EO$3:EO$500)))</f>
        <v/>
      </c>
      <c r="HP17" s="122">
        <f>IF(OR(HP$4="",$B17=""),0,SUMIF('DADOS BRUTOS'!$A$3:$A$500,$B17,'DADOS BRUTOS'!EP$3:EP$500)+IF($C17="",0,SUMIF('DADOS BRUTOS'!$A$3:$A$500,$C17,'DADOS BRUTOS'!EP$3:EP$500)))</f>
        <v/>
      </c>
      <c r="HQ17" s="122">
        <f>IF(OR(HQ$4="",$B17=""),0,SUMIF('DADOS BRUTOS'!$A$3:$A$500,$B17,'DADOS BRUTOS'!EQ$3:EQ$500)+IF($C17="",0,SUMIF('DADOS BRUTOS'!$A$3:$A$500,$C17,'DADOS BRUTOS'!EQ$3:EQ$500)))</f>
        <v/>
      </c>
      <c r="HR17" s="122">
        <f>IF(OR(HR$4="",$B17=""),0,SUMIF('DADOS BRUTOS'!$A$3:$A$500,$B17,'DADOS BRUTOS'!ER$3:ER$500)+IF($C17="",0,SUMIF('DADOS BRUTOS'!$A$3:$A$500,$C17,'DADOS BRUTOS'!ER$3:ER$500)))</f>
        <v/>
      </c>
      <c r="HS17" s="122">
        <f>IF(OR(HS$4="",$B17=""),0,SUMIF('DADOS BRUTOS'!$A$3:$A$500,$B17,'DADOS BRUTOS'!ES$3:ES$500)+IF($C17="",0,SUMIF('DADOS BRUTOS'!$A$3:$A$500,$C17,'DADOS BRUTOS'!ES$3:ES$500)))</f>
        <v/>
      </c>
      <c r="HT17" s="122">
        <f>IF(OR(HT$4="",$B17=""),0,SUMIF('DADOS BRUTOS'!$A$3:$A$500,$B17,'DADOS BRUTOS'!ET$3:ET$500)+IF($C17="",0,SUMIF('DADOS BRUTOS'!$A$3:$A$500,$C17,'DADOS BRUTOS'!ET$3:ET$500)))</f>
        <v/>
      </c>
      <c r="HU17" s="122">
        <f>IF(OR(HU$4="",$B17=""),0,SUMIF('DADOS BRUTOS'!$A$3:$A$500,$B17,'DADOS BRUTOS'!EU$3:EU$500)+IF($C17="",0,SUMIF('DADOS BRUTOS'!$A$3:$A$500,$C17,'DADOS BRUTOS'!EU$3:EU$500)))</f>
        <v/>
      </c>
      <c r="HV17" s="122">
        <f>IF(OR(HV$4="",$B17=""),0,SUMIF('DADOS BRUTOS'!$A$3:$A$500,$B17,'DADOS BRUTOS'!EV$3:EV$500)+IF($C17="",0,SUMIF('DADOS BRUTOS'!$A$3:$A$500,$C17,'DADOS BRUTOS'!EV$3:EV$500)))</f>
        <v/>
      </c>
      <c r="HW17" s="122">
        <f>IF(OR(HW$4="",$B17=""),0,SUMIF('DADOS BRUTOS'!$A$3:$A$500,$B17,'DADOS BRUTOS'!EW$3:EW$500)+IF($C17="",0,SUMIF('DADOS BRUTOS'!$A$3:$A$500,$C17,'DADOS BRUTOS'!EW$3:EW$500)))</f>
        <v/>
      </c>
      <c r="HX17" s="122">
        <f>IF(OR(HX$4="",$B17=""),0,SUMIF('DADOS BRUTOS'!$A$3:$A$500,$B17,'DADOS BRUTOS'!EX$3:EX$500)+IF($C17="",0,SUMIF('DADOS BRUTOS'!$A$3:$A$500,$C17,'DADOS BRUTOS'!EX$3:EX$500)))</f>
        <v/>
      </c>
      <c r="HY17" s="122">
        <f>IF(OR(HY$4="",$B17=""),0,SUMIF('DADOS BRUTOS'!$A$3:$A$500,$B17,'DADOS BRUTOS'!EY$3:EY$500)+IF($C17="",0,SUMIF('DADOS BRUTOS'!$A$3:$A$500,$C17,'DADOS BRUTOS'!EY$3:EY$500)))</f>
        <v/>
      </c>
      <c r="HZ17" s="122">
        <f>IF(OR(HZ$4="",$B17=""),0,SUMIF('DADOS BRUTOS'!$A$3:$A$500,$B17,'DADOS BRUTOS'!EZ$3:EZ$500)+IF($C17="",0,SUMIF('DADOS BRUTOS'!$A$3:$A$500,$C17,'DADOS BRUTOS'!EZ$3:EZ$500)))</f>
        <v/>
      </c>
      <c r="IA17" s="122">
        <f>IF(OR(IA$4="",$B17=""),0,SUMIF('DADOS BRUTOS'!$A$3:$A$500,$B17,'DADOS BRUTOS'!FA$3:FA$500)+IF($C17="",0,SUMIF('DADOS BRUTOS'!$A$3:$A$500,$C17,'DADOS BRUTOS'!FA$3:FA$500)))</f>
        <v/>
      </c>
      <c r="IB17" s="122">
        <f>IF(OR(IB$4="",$B17=""),0,SUMIF('DADOS BRUTOS'!$A$3:$A$500,$B17,'DADOS BRUTOS'!FB$3:FB$500)+IF($C17="",0,SUMIF('DADOS BRUTOS'!$A$3:$A$500,$C17,'DADOS BRUTOS'!FB$3:FB$500)))</f>
        <v/>
      </c>
      <c r="IC17" s="122">
        <f>IF(OR(IC$4="",$B17=""),0,SUMIF('DADOS BRUTOS'!$A$3:$A$500,$B17,'DADOS BRUTOS'!FC$3:FC$500)+IF($C17="",0,SUMIF('DADOS BRUTOS'!$A$3:$A$500,$C17,'DADOS BRUTOS'!FC$3:FC$500)))</f>
        <v/>
      </c>
      <c r="ID17" s="122">
        <f>IF(OR(ID$4="",$B17=""),0,SUMIF('DADOS BRUTOS'!$A$3:$A$500,$B17,'DADOS BRUTOS'!FD$3:FD$500)+IF($C17="",0,SUMIF('DADOS BRUTOS'!$A$3:$A$500,$C17,'DADOS BRUTOS'!FD$3:FD$500)))</f>
        <v/>
      </c>
      <c r="IE17" s="122">
        <f>IF(OR(IE$4="",$B17=""),0,SUMIF('DADOS BRUTOS'!$A$3:$A$500,$B17,'DADOS BRUTOS'!FE$3:FE$500)+IF($C17="",0,SUMIF('DADOS BRUTOS'!$A$3:$A$500,$C17,'DADOS BRUTOS'!FE$3:FE$500)))</f>
        <v/>
      </c>
      <c r="IF17" s="122">
        <f>IF(OR(IF$4="",$B17=""),0,SUMIF('DADOS BRUTOS'!$A$3:$A$500,$B17,'DADOS BRUTOS'!FF$3:FF$500)+IF($C17="",0,SUMIF('DADOS BRUTOS'!$A$3:$A$500,$C17,'DADOS BRUTOS'!FF$3:FF$500)))</f>
        <v/>
      </c>
      <c r="IG17" s="122">
        <f>IF(OR(IG$4="",$B17=""),0,SUMIF('DADOS BRUTOS'!$A$3:$A$500,$B17,'DADOS BRUTOS'!FG$3:FG$500)+IF($C17="",0,SUMIF('DADOS BRUTOS'!$A$3:$A$500,$C17,'DADOS BRUTOS'!FG$3:FG$500)))</f>
        <v/>
      </c>
      <c r="IH17" s="122">
        <f>IF(OR(IH$4="",$B17=""),0,SUMIF('DADOS BRUTOS'!$A$3:$A$500,$B17,'DADOS BRUTOS'!FH$3:FH$500)+IF($C17="",0,SUMIF('DADOS BRUTOS'!$A$3:$A$500,$C17,'DADOS BRUTOS'!FH$3:FH$500)))</f>
        <v/>
      </c>
      <c r="II17" s="122">
        <f>IF(OR(II$4="",$B17=""),0,SUMIF('DADOS BRUTOS'!$A$3:$A$500,$B17,'DADOS BRUTOS'!FI$3:FI$500)+IF($C17="",0,SUMIF('DADOS BRUTOS'!$A$3:$A$500,$C17,'DADOS BRUTOS'!FI$3:FI$500)))</f>
        <v/>
      </c>
      <c r="IJ17" s="122">
        <f>IF(OR(IJ$4="",$B17=""),0,SUMIF('DADOS BRUTOS'!$A$3:$A$500,$B17,'DADOS BRUTOS'!FJ$3:FJ$500)+IF($C17="",0,SUMIF('DADOS BRUTOS'!$A$3:$A$500,$C17,'DADOS BRUTOS'!FJ$3:FJ$500)))</f>
        <v/>
      </c>
      <c r="IK17" s="122">
        <f>IF(OR(IK$4="",$B17=""),0,SUMIF('DADOS BRUTOS'!$A$3:$A$500,$B17,'DADOS BRUTOS'!FK$3:FK$500)+IF($C17="",0,SUMIF('DADOS BRUTOS'!$A$3:$A$500,$C17,'DADOS BRUTOS'!FK$3:FK$500)))</f>
        <v/>
      </c>
      <c r="IL17" s="122">
        <f>IF(OR(IL$4="",$B17=""),0,SUMIF('DADOS BRUTOS'!$A$3:$A$500,$B17,'DADOS BRUTOS'!FL$3:FL$500)+IF($C17="",0,SUMIF('DADOS BRUTOS'!$A$3:$A$500,$C17,'DADOS BRUTOS'!FL$3:FL$500)))</f>
        <v/>
      </c>
      <c r="IM17" s="122">
        <f>IF(OR(IM$4="",$B17=""),0,SUMIF('DADOS BRUTOS'!$A$3:$A$500,$B17,'DADOS BRUTOS'!FM$3:FM$500)+IF($C17="",0,SUMIF('DADOS BRUTOS'!$A$3:$A$500,$C17,'DADOS BRUTOS'!FM$3:FM$500)))</f>
        <v/>
      </c>
      <c r="IN17" s="122">
        <f>IF(OR(IN$4="",$B17=""),0,SUMIF('DADOS BRUTOS'!$A$3:$A$500,$B17,'DADOS BRUTOS'!FN$3:FN$500)+IF($C17="",0,SUMIF('DADOS BRUTOS'!$A$3:$A$500,$C17,'DADOS BRUTOS'!FN$3:FN$500)))</f>
        <v/>
      </c>
      <c r="IO17" s="122">
        <f>IF(OR(IO$4="",$B17=""),0,SUMIF('DADOS BRUTOS'!$A$3:$A$500,$B17,'DADOS BRUTOS'!FO$3:FO$500)+IF($C17="",0,SUMIF('DADOS BRUTOS'!$A$3:$A$500,$C17,'DADOS BRUTOS'!FO$3:FO$500)))</f>
        <v/>
      </c>
      <c r="IP17" s="122">
        <f>IF(OR(IP$4="",$B17=""),0,SUMIF('DADOS BRUTOS'!$A$3:$A$500,$B17,'DADOS BRUTOS'!FP$3:FP$500)+IF($C17="",0,SUMIF('DADOS BRUTOS'!$A$3:$A$500,$C17,'DADOS BRUTOS'!FP$3:FP$500)))</f>
        <v/>
      </c>
      <c r="IQ17" s="122">
        <f>IF(OR(IQ$4="",$B17=""),0,SUMIF('DADOS BRUTOS'!$A$3:$A$500,$B17,'DADOS BRUTOS'!FQ$3:FQ$500)+IF($C17="",0,SUMIF('DADOS BRUTOS'!$A$3:$A$500,$C17,'DADOS BRUTOS'!FQ$3:FQ$500)))</f>
        <v/>
      </c>
      <c r="IR17" s="122">
        <f>IF(OR(IR$4="",$B17=""),0,SUMIF('DADOS BRUTOS'!$A$3:$A$500,$B17,'DADOS BRUTOS'!FR$3:FR$500)+IF($C17="",0,SUMIF('DADOS BRUTOS'!$A$3:$A$500,$C17,'DADOS BRUTOS'!FR$3:FR$500)))</f>
        <v/>
      </c>
      <c r="IS17" s="122">
        <f>IF(OR(IS$4="",$B17=""),0,SUMIF('DADOS BRUTOS'!$A$3:$A$500,$B17,'DADOS BRUTOS'!FS$3:FS$500)+IF($C17="",0,SUMIF('DADOS BRUTOS'!$A$3:$A$500,$C17,'DADOS BRUTOS'!FS$3:FS$500)))</f>
        <v/>
      </c>
      <c r="IT17" s="122">
        <f>IF(OR(IT$4="",$B17=""),0,SUMIF('DADOS BRUTOS'!$A$3:$A$500,$B17,'DADOS BRUTOS'!FT$3:FT$500)+IF($C17="",0,SUMIF('DADOS BRUTOS'!$A$3:$A$500,$C17,'DADOS BRUTOS'!FT$3:FT$500)))</f>
        <v/>
      </c>
      <c r="IU17" s="122">
        <f>IF(OR(IU$4="",$B17=""),0,SUMIF('DADOS BRUTOS'!$A$3:$A$500,$B17,'DADOS BRUTOS'!FU$3:FU$500)+IF($C17="",0,SUMIF('DADOS BRUTOS'!$A$3:$A$500,$C17,'DADOS BRUTOS'!FU$3:FU$500)))</f>
        <v/>
      </c>
      <c r="IV17" s="122">
        <f>IF(OR(IV$4="",$B17=""),0,SUMIF('DADOS BRUTOS'!$A$3:$A$500,$B17,'DADOS BRUTOS'!FV$3:FV$500)+IF($C17="",0,SUMIF('DADOS BRUTOS'!$A$3:$A$500,$C17,'DADOS BRUTOS'!FV$3:FV$500)))</f>
        <v/>
      </c>
      <c r="IW17" s="122">
        <f>IF(OR(IW$4="",$B17=""),0,SUMIF('DADOS BRUTOS'!$A$3:$A$500,$B17,'DADOS BRUTOS'!FW$3:FW$500)+IF($C17="",0,SUMIF('DADOS BRUTOS'!$A$3:$A$500,$C17,'DADOS BRUTOS'!FW$3:FW$500)))</f>
        <v/>
      </c>
      <c r="IX17" s="122">
        <f>IF(OR(IX$4="",$B17=""),0,SUMIF('DADOS BRUTOS'!$A$3:$A$500,$B17,'DADOS BRUTOS'!FX$3:FX$500)+IF($C17="",0,SUMIF('DADOS BRUTOS'!$A$3:$A$500,$C17,'DADOS BRUTOS'!FX$3:FX$500)))</f>
        <v/>
      </c>
      <c r="IY17" s="122">
        <f>IF(OR(IY$4="",$B17=""),0,SUMIF('DADOS BRUTOS'!$A$3:$A$500,$B17,'DADOS BRUTOS'!FY$3:FY$500)+IF($C17="",0,SUMIF('DADOS BRUTOS'!$A$3:$A$500,$C17,'DADOS BRUTOS'!FY$3:FY$500)))</f>
        <v/>
      </c>
      <c r="IZ17" s="122">
        <f>IF(OR(IZ$4="",$B17=""),0,SUMIF('DADOS BRUTOS'!$A$3:$A$500,$B17,'DADOS BRUTOS'!FZ$3:FZ$500)+IF($C17="",0,SUMIF('DADOS BRUTOS'!$A$3:$A$500,$C17,'DADOS BRUTOS'!FZ$3:FZ$500)))</f>
        <v/>
      </c>
      <c r="JA17" s="122">
        <f>IF(OR(JA$4="",$B17=""),0,SUMIF('DADOS BRUTOS'!$A$3:$A$500,$B17,'DADOS BRUTOS'!GA$3:GA$500)+IF($C17="",0,SUMIF('DADOS BRUTOS'!$A$3:$A$500,$C17,'DADOS BRUTOS'!GA$3:GA$500)))</f>
        <v/>
      </c>
      <c r="JB17" s="122">
        <f>IF(OR(JB$4="",$B17=""),0,SUMIF('DADOS BRUTOS'!$A$3:$A$500,$B17,'DADOS BRUTOS'!GB$3:GB$500)+IF($C17="",0,SUMIF('DADOS BRUTOS'!$A$3:$A$500,$C17,'DADOS BRUTOS'!GB$3:GB$500)))</f>
        <v/>
      </c>
      <c r="JC17" s="122">
        <f>IF(OR(JC$4="",$B17=""),0,SUMIF('DADOS BRUTOS'!$A$3:$A$500,$B17,'DADOS BRUTOS'!GC$3:GC$500)+IF($C17="",0,SUMIF('DADOS BRUTOS'!$A$3:$A$500,$C17,'DADOS BRUTOS'!GC$3:GC$500)))</f>
        <v/>
      </c>
      <c r="JD17" s="122">
        <f>IF(OR(JD$4="",$B17=""),0,SUMIF('DADOS BRUTOS'!$A$3:$A$500,$B17,'DADOS BRUTOS'!GD$3:GD$500)+IF($C17="",0,SUMIF('DADOS BRUTOS'!$A$3:$A$500,$C17,'DADOS BRUTOS'!GD$3:GD$500)))</f>
        <v/>
      </c>
      <c r="JE17" s="122">
        <f>IF(OR(JE$4="",$B17=""),0,SUMIF('DADOS BRUTOS'!$A$3:$A$500,$B17,'DADOS BRUTOS'!GE$3:GE$500)+IF($C17="",0,SUMIF('DADOS BRUTOS'!$A$3:$A$500,$C17,'DADOS BRUTOS'!GE$3:GE$500)))</f>
        <v/>
      </c>
      <c r="JF17" s="122">
        <f>IF(OR(JF$4="",$B17=""),0,SUMIF('DADOS BRUTOS'!$A$3:$A$500,$B17,'DADOS BRUTOS'!GF$3:GF$500)+IF($C17="",0,SUMIF('DADOS BRUTOS'!$A$3:$A$500,$C17,'DADOS BRUTOS'!GF$3:GF$500)))</f>
        <v/>
      </c>
      <c r="JG17" s="122">
        <f>IF(OR(JG$4="",$B17=""),0,SUMIF('DADOS BRUTOS'!$A$3:$A$500,$B17,'DADOS BRUTOS'!GG$3:GG$500)+IF($C17="",0,SUMIF('DADOS BRUTOS'!$A$3:$A$500,$C17,'DADOS BRUTOS'!GG$3:GG$500)))</f>
        <v/>
      </c>
      <c r="JH17" s="122">
        <f>IF(OR(JH$4="",$B17=""),0,SUMIF('DADOS BRUTOS'!$A$3:$A$500,$B17,'DADOS BRUTOS'!GH$3:GH$500)+IF($C17="",0,SUMIF('DADOS BRUTOS'!$A$3:$A$500,$C17,'DADOS BRUTOS'!GH$3:GH$500)))</f>
        <v/>
      </c>
      <c r="JI17" s="122">
        <f>IF(OR(JI$4="",$B17=""),0,SUMIF('DADOS BRUTOS'!$A$3:$A$500,$B17,'DADOS BRUTOS'!GI$3:GI$500)+IF($C17="",0,SUMIF('DADOS BRUTOS'!$A$3:$A$500,$C17,'DADOS BRUTOS'!GI$3:GI$500)))</f>
        <v/>
      </c>
      <c r="JJ17" s="122">
        <f>IF(OR(JJ$4="",$B17=""),0,SUMIF('DADOS BRUTOS'!$A$3:$A$500,$B17,'DADOS BRUTOS'!GJ$3:GJ$500)+IF($C17="",0,SUMIF('DADOS BRUTOS'!$A$3:$A$500,$C17,'DADOS BRUTOS'!GJ$3:GJ$500)))</f>
        <v/>
      </c>
      <c r="JK17" s="122">
        <f>IF(OR(JK$4="",$B17=""),0,SUMIF('DADOS BRUTOS'!$A$3:$A$500,$B17,'DADOS BRUTOS'!GK$3:GK$500)+IF($C17="",0,SUMIF('DADOS BRUTOS'!$A$3:$A$500,$C17,'DADOS BRUTOS'!GK$3:GK$500)))</f>
        <v/>
      </c>
      <c r="JL17" s="122">
        <f>IF(OR(JL$4="",$B17=""),0,SUMIF('DADOS BRUTOS'!$A$3:$A$500,$B17,'DADOS BRUTOS'!GL$3:GL$500)+IF($C17="",0,SUMIF('DADOS BRUTOS'!$A$3:$A$500,$C17,'DADOS BRUTOS'!GL$3:GL$500)))</f>
        <v/>
      </c>
      <c r="JM17" s="122">
        <f>IF(OR(JM$4="",$B17=""),0,SUMIF('DADOS BRUTOS'!$A$3:$A$500,$B17,'DADOS BRUTOS'!GM$3:GM$500)+IF($C17="",0,SUMIF('DADOS BRUTOS'!$A$3:$A$500,$C17,'DADOS BRUTOS'!GM$3:GM$500)))</f>
        <v/>
      </c>
      <c r="JN17" s="122">
        <f>IF(OR(JN$4="",$B17=""),0,SUMIF('DADOS BRUTOS'!$A$3:$A$500,$B17,'DADOS BRUTOS'!GN$3:GN$500)+IF($C17="",0,SUMIF('DADOS BRUTOS'!$A$3:$A$500,$C17,'DADOS BRUTOS'!GN$3:GN$500)))</f>
        <v/>
      </c>
      <c r="JO17" s="122">
        <f>IF(OR(JO$4="",$B17=""),0,SUMIF('DADOS BRUTOS'!$A$3:$A$500,$B17,'DADOS BRUTOS'!GO$3:GO$500)+IF($C17="",0,SUMIF('DADOS BRUTOS'!$A$3:$A$500,$C17,'DADOS BRUTOS'!GO$3:GO$500)))</f>
        <v/>
      </c>
      <c r="JP17" s="122">
        <f>IF(OR(JP$4="",$B17=""),0,SUMIF('DADOS BRUTOS'!$A$3:$A$500,$B17,'DADOS BRUTOS'!GP$3:GP$500)+IF($C17="",0,SUMIF('DADOS BRUTOS'!$A$3:$A$500,$C17,'DADOS BRUTOS'!GP$3:GP$500)))</f>
        <v/>
      </c>
      <c r="JQ17" s="122">
        <f>IF(OR(JQ$4="",$B17=""),0,SUMIF('DADOS BRUTOS'!$A$3:$A$500,$B17,'DADOS BRUTOS'!GQ$3:GQ$500)+IF($C17="",0,SUMIF('DADOS BRUTOS'!$A$3:$A$500,$C17,'DADOS BRUTOS'!GQ$3:GQ$500)))</f>
        <v/>
      </c>
      <c r="JR17" s="122">
        <f>IF(OR(JR$4="",$B17=""),0,SUMIF('DADOS BRUTOS'!$A$3:$A$500,$B17,'DADOS BRUTOS'!GR$3:GR$500)+IF($C17="",0,SUMIF('DADOS BRUTOS'!$A$3:$A$500,$C17,'DADOS BRUTOS'!GR$3:GR$500)))</f>
        <v/>
      </c>
      <c r="JS17" s="122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2">
        <f>IF(OR(CB$4="",$B18=""),0,SUMIF('DADOS BRUTOS'!$A$3:$A$500,$B18,'DADOS BRUTOS'!B$3:B$500)+IF($C18="",0,SUMIF('DADOS BRUTOS'!$A$3:$A$500,$C18,'DADOS BRUTOS'!B$3:B$500)))</f>
        <v/>
      </c>
      <c r="CC18" s="122">
        <f>IF(OR(CC$4="",$B18=""),0,SUMIF('DADOS BRUTOS'!$A$3:$A$500,$B18,'DADOS BRUTOS'!C$3:C$500)+IF($C18="",0,SUMIF('DADOS BRUTOS'!$A$3:$A$500,$C18,'DADOS BRUTOS'!C$3:C$500)))</f>
        <v/>
      </c>
      <c r="CD18" s="122">
        <f>IF(OR(CD$4="",$B18=""),0,SUMIF('DADOS BRUTOS'!$A$3:$A$500,$B18,'DADOS BRUTOS'!D$3:D$500)+IF($C18="",0,SUMIF('DADOS BRUTOS'!$A$3:$A$500,$C18,'DADOS BRUTOS'!D$3:D$500)))</f>
        <v/>
      </c>
      <c r="CE18" s="122">
        <f>IF(OR(CE$4="",$B18=""),0,SUMIF('DADOS BRUTOS'!$A$3:$A$500,$B18,'DADOS BRUTOS'!E$3:E$500)+IF($C18="",0,SUMIF('DADOS BRUTOS'!$A$3:$A$500,$C18,'DADOS BRUTOS'!E$3:E$500)))</f>
        <v/>
      </c>
      <c r="CF18" s="122">
        <f>IF(OR(CF$4="",$B18=""),0,SUMIF('DADOS BRUTOS'!$A$3:$A$500,$B18,'DADOS BRUTOS'!F$3:F$500)+IF($C18="",0,SUMIF('DADOS BRUTOS'!$A$3:$A$500,$C18,'DADOS BRUTOS'!F$3:F$500)))</f>
        <v/>
      </c>
      <c r="CG18" s="122">
        <f>IF(OR(CG$4="",$B18=""),0,SUMIF('DADOS BRUTOS'!$A$3:$A$500,$B18,'DADOS BRUTOS'!G$3:G$500)+IF($C18="",0,SUMIF('DADOS BRUTOS'!$A$3:$A$500,$C18,'DADOS BRUTOS'!G$3:G$500)))</f>
        <v/>
      </c>
      <c r="CH18" s="122">
        <f>IF(OR(CH$4="",$B18=""),0,SUMIF('DADOS BRUTOS'!$A$3:$A$500,$B18,'DADOS BRUTOS'!H$3:H$500)+IF($C18="",0,SUMIF('DADOS BRUTOS'!$A$3:$A$500,$C18,'DADOS BRUTOS'!H$3:H$500)))</f>
        <v/>
      </c>
      <c r="CI18" s="122">
        <f>IF(OR(CI$4="",$B18=""),0,SUMIF('DADOS BRUTOS'!$A$3:$A$500,$B18,'DADOS BRUTOS'!I$3:I$500)+IF($C18="",0,SUMIF('DADOS BRUTOS'!$A$3:$A$500,$C18,'DADOS BRUTOS'!I$3:I$500)))</f>
        <v/>
      </c>
      <c r="CJ18" s="122">
        <f>IF(OR(CJ$4="",$B18=""),0,SUMIF('DADOS BRUTOS'!$A$3:$A$500,$B18,'DADOS BRUTOS'!J$3:J$500)+IF($C18="",0,SUMIF('DADOS BRUTOS'!$A$3:$A$500,$C18,'DADOS BRUTOS'!J$3:J$500)))</f>
        <v/>
      </c>
      <c r="CK18" s="122">
        <f>IF(OR(CK$4="",$B18=""),0,SUMIF('DADOS BRUTOS'!$A$3:$A$500,$B18,'DADOS BRUTOS'!K$3:K$500)+IF($C18="",0,SUMIF('DADOS BRUTOS'!$A$3:$A$500,$C18,'DADOS BRUTOS'!K$3:K$500)))</f>
        <v/>
      </c>
      <c r="CL18" s="122">
        <f>IF(OR(CL$4="",$B18=""),0,SUMIF('DADOS BRUTOS'!$A$3:$A$500,$B18,'DADOS BRUTOS'!L$3:L$500)+IF($C18="",0,SUMIF('DADOS BRUTOS'!$A$3:$A$500,$C18,'DADOS BRUTOS'!L$3:L$500)))</f>
        <v/>
      </c>
      <c r="CM18" s="122">
        <f>IF(OR(CM$4="",$B18=""),0,SUMIF('DADOS BRUTOS'!$A$3:$A$500,$B18,'DADOS BRUTOS'!M$3:M$500)+IF($C18="",0,SUMIF('DADOS BRUTOS'!$A$3:$A$500,$C18,'DADOS BRUTOS'!M$3:M$500)))</f>
        <v/>
      </c>
      <c r="CN18" s="122">
        <f>IF(OR(CN$4="",$B18=""),0,SUMIF('DADOS BRUTOS'!$A$3:$A$500,$B18,'DADOS BRUTOS'!N$3:N$500)+IF($C18="",0,SUMIF('DADOS BRUTOS'!$A$3:$A$500,$C18,'DADOS BRUTOS'!N$3:N$500)))</f>
        <v/>
      </c>
      <c r="CO18" s="122">
        <f>IF(OR(CO$4="",$B18=""),0,SUMIF('DADOS BRUTOS'!$A$3:$A$500,$B18,'DADOS BRUTOS'!O$3:O$500)+IF($C18="",0,SUMIF('DADOS BRUTOS'!$A$3:$A$500,$C18,'DADOS BRUTOS'!O$3:O$500)))</f>
        <v/>
      </c>
      <c r="CP18" s="122">
        <f>IF(OR(CP$4="",$B18=""),0,SUMIF('DADOS BRUTOS'!$A$3:$A$500,$B18,'DADOS BRUTOS'!P$3:P$500)+IF($C18="",0,SUMIF('DADOS BRUTOS'!$A$3:$A$500,$C18,'DADOS BRUTOS'!P$3:P$500)))</f>
        <v/>
      </c>
      <c r="CQ18" s="122">
        <f>IF(OR(CQ$4="",$B18=""),0,SUMIF('DADOS BRUTOS'!$A$3:$A$500,$B18,'DADOS BRUTOS'!Q$3:Q$500)+IF($C18="",0,SUMIF('DADOS BRUTOS'!$A$3:$A$500,$C18,'DADOS BRUTOS'!Q$3:Q$500)))</f>
        <v/>
      </c>
      <c r="CR18" s="122">
        <f>IF(OR(CR$4="",$B18=""),0,SUMIF('DADOS BRUTOS'!$A$3:$A$500,$B18,'DADOS BRUTOS'!R$3:R$500)+IF($C18="",0,SUMIF('DADOS BRUTOS'!$A$3:$A$500,$C18,'DADOS BRUTOS'!R$3:R$500)))</f>
        <v/>
      </c>
      <c r="CS18" s="122">
        <f>IF(OR(CS$4="",$B18=""),0,SUMIF('DADOS BRUTOS'!$A$3:$A$500,$B18,'DADOS BRUTOS'!S$3:S$500)+IF($C18="",0,SUMIF('DADOS BRUTOS'!$A$3:$A$500,$C18,'DADOS BRUTOS'!S$3:S$500)))</f>
        <v/>
      </c>
      <c r="CT18" s="122">
        <f>IF(OR(CT$4="",$B18=""),0,SUMIF('DADOS BRUTOS'!$A$3:$A$500,$B18,'DADOS BRUTOS'!T$3:T$500)+IF($C18="",0,SUMIF('DADOS BRUTOS'!$A$3:$A$500,$C18,'DADOS BRUTOS'!T$3:T$500)))</f>
        <v/>
      </c>
      <c r="CU18" s="122">
        <f>IF(OR(CU$4="",$B18=""),0,SUMIF('DADOS BRUTOS'!$A$3:$A$500,$B18,'DADOS BRUTOS'!U$3:U$500)+IF($C18="",0,SUMIF('DADOS BRUTOS'!$A$3:$A$500,$C18,'DADOS BRUTOS'!U$3:U$500)))</f>
        <v/>
      </c>
      <c r="CV18" s="122">
        <f>IF(OR(CV$4="",$B18=""),0,SUMIF('DADOS BRUTOS'!$A$3:$A$500,$B18,'DADOS BRUTOS'!V$3:V$500)+IF($C18="",0,SUMIF('DADOS BRUTOS'!$A$3:$A$500,$C18,'DADOS BRUTOS'!V$3:V$500)))</f>
        <v/>
      </c>
      <c r="CW18" s="122">
        <f>IF(OR(CW$4="",$B18=""),0,SUMIF('DADOS BRUTOS'!$A$3:$A$500,$B18,'DADOS BRUTOS'!W$3:W$500)+IF($C18="",0,SUMIF('DADOS BRUTOS'!$A$3:$A$500,$C18,'DADOS BRUTOS'!W$3:W$500)))</f>
        <v/>
      </c>
      <c r="CX18" s="122">
        <f>IF(OR(CX$4="",$B18=""),0,SUMIF('DADOS BRUTOS'!$A$3:$A$500,$B18,'DADOS BRUTOS'!X$3:X$500)+IF($C18="",0,SUMIF('DADOS BRUTOS'!$A$3:$A$500,$C18,'DADOS BRUTOS'!X$3:X$500)))</f>
        <v/>
      </c>
      <c r="CY18" s="122">
        <f>IF(OR(CY$4="",$B18=""),0,SUMIF('DADOS BRUTOS'!$A$3:$A$500,$B18,'DADOS BRUTOS'!Y$3:Y$500)+IF($C18="",0,SUMIF('DADOS BRUTOS'!$A$3:$A$500,$C18,'DADOS BRUTOS'!Y$3:Y$500)))</f>
        <v/>
      </c>
      <c r="CZ18" s="122">
        <f>IF(OR(CZ$4="",$B18=""),0,SUMIF('DADOS BRUTOS'!$A$3:$A$500,$B18,'DADOS BRUTOS'!Z$3:Z$500)+IF($C18="",0,SUMIF('DADOS BRUTOS'!$A$3:$A$500,$C18,'DADOS BRUTOS'!Z$3:Z$500)))</f>
        <v/>
      </c>
      <c r="DA18" s="122">
        <f>IF(OR(DA$4="",$B18=""),0,SUMIF('DADOS BRUTOS'!$A$3:$A$500,$B18,'DADOS BRUTOS'!AA$3:AA$500)+IF($C18="",0,SUMIF('DADOS BRUTOS'!$A$3:$A$500,$C18,'DADOS BRUTOS'!AA$3:AA$500)))</f>
        <v/>
      </c>
      <c r="DB18" s="122">
        <f>IF(OR(DB$4="",$B18=""),0,SUMIF('DADOS BRUTOS'!$A$3:$A$500,$B18,'DADOS BRUTOS'!AB$3:AB$500)+IF($C18="",0,SUMIF('DADOS BRUTOS'!$A$3:$A$500,$C18,'DADOS BRUTOS'!AB$3:AB$500)))</f>
        <v/>
      </c>
      <c r="DC18" s="122">
        <f>IF(OR(DC$4="",$B18=""),0,SUMIF('DADOS BRUTOS'!$A$3:$A$500,$B18,'DADOS BRUTOS'!AC$3:AC$500)+IF($C18="",0,SUMIF('DADOS BRUTOS'!$A$3:$A$500,$C18,'DADOS BRUTOS'!AC$3:AC$500)))</f>
        <v/>
      </c>
      <c r="DD18" s="122">
        <f>IF(OR(DD$4="",$B18=""),0,SUMIF('DADOS BRUTOS'!$A$3:$A$500,$B18,'DADOS BRUTOS'!AD$3:AD$500)+IF($C18="",0,SUMIF('DADOS BRUTOS'!$A$3:$A$500,$C18,'DADOS BRUTOS'!AD$3:AD$500)))</f>
        <v/>
      </c>
      <c r="DE18" s="122">
        <f>IF(OR(DE$4="",$B18=""),0,SUMIF('DADOS BRUTOS'!$A$3:$A$500,$B18,'DADOS BRUTOS'!AE$3:AE$500)+IF($C18="",0,SUMIF('DADOS BRUTOS'!$A$3:$A$500,$C18,'DADOS BRUTOS'!AE$3:AE$500)))</f>
        <v/>
      </c>
      <c r="DF18" s="122">
        <f>IF(OR(DF$4="",$B18=""),0,SUMIF('DADOS BRUTOS'!$A$3:$A$500,$B18,'DADOS BRUTOS'!AF$3:AF$500)+IF($C18="",0,SUMIF('DADOS BRUTOS'!$A$3:$A$500,$C18,'DADOS BRUTOS'!AF$3:AF$500)))</f>
        <v/>
      </c>
      <c r="DG18" s="122">
        <f>IF(OR(DG$4="",$B18=""),0,SUMIF('DADOS BRUTOS'!$A$3:$A$500,$B18,'DADOS BRUTOS'!AG$3:AG$500)+IF($C18="",0,SUMIF('DADOS BRUTOS'!$A$3:$A$500,$C18,'DADOS BRUTOS'!AG$3:AG$500)))</f>
        <v/>
      </c>
      <c r="DH18" s="122">
        <f>IF(OR(DH$4="",$B18=""),0,SUMIF('DADOS BRUTOS'!$A$3:$A$500,$B18,'DADOS BRUTOS'!AH$3:AH$500)+IF($C18="",0,SUMIF('DADOS BRUTOS'!$A$3:$A$500,$C18,'DADOS BRUTOS'!AH$3:AH$500)))</f>
        <v/>
      </c>
      <c r="DI18" s="122">
        <f>IF(OR(DI$4="",$B18=""),0,SUMIF('DADOS BRUTOS'!$A$3:$A$500,$B18,'DADOS BRUTOS'!AI$3:AI$500)+IF($C18="",0,SUMIF('DADOS BRUTOS'!$A$3:$A$500,$C18,'DADOS BRUTOS'!AI$3:AI$500)))</f>
        <v/>
      </c>
      <c r="DJ18" s="122">
        <f>IF(OR(DJ$4="",$B18=""),0,SUMIF('DADOS BRUTOS'!$A$3:$A$500,$B18,'DADOS BRUTOS'!AJ$3:AJ$500)+IF($C18="",0,SUMIF('DADOS BRUTOS'!$A$3:$A$500,$C18,'DADOS BRUTOS'!AJ$3:AJ$500)))</f>
        <v/>
      </c>
      <c r="DK18" s="122">
        <f>IF(OR(DK$4="",$B18=""),0,SUMIF('DADOS BRUTOS'!$A$3:$A$500,$B18,'DADOS BRUTOS'!AK$3:AK$500)+IF($C18="",0,SUMIF('DADOS BRUTOS'!$A$3:$A$500,$C18,'DADOS BRUTOS'!AK$3:AK$500)))</f>
        <v/>
      </c>
      <c r="DL18" s="122">
        <f>IF(OR(DL$4="",$B18=""),0,SUMIF('DADOS BRUTOS'!$A$3:$A$500,$B18,'DADOS BRUTOS'!AL$3:AL$500)+IF($C18="",0,SUMIF('DADOS BRUTOS'!$A$3:$A$500,$C18,'DADOS BRUTOS'!AL$3:AL$500)))</f>
        <v/>
      </c>
      <c r="DM18" s="122">
        <f>IF(OR(DM$4="",$B18=""),0,SUMIF('DADOS BRUTOS'!$A$3:$A$500,$B18,'DADOS BRUTOS'!AM$3:AM$500)+IF($C18="",0,SUMIF('DADOS BRUTOS'!$A$3:$A$500,$C18,'DADOS BRUTOS'!AM$3:AM$500)))</f>
        <v/>
      </c>
      <c r="DN18" s="122">
        <f>IF(OR(DN$4="",$B18=""),0,SUMIF('DADOS BRUTOS'!$A$3:$A$500,$B18,'DADOS BRUTOS'!AN$3:AN$500)+IF($C18="",0,SUMIF('DADOS BRUTOS'!$A$3:$A$500,$C18,'DADOS BRUTOS'!AN$3:AN$500)))</f>
        <v/>
      </c>
      <c r="DO18" s="122">
        <f>IF(OR(DO$4="",$B18=""),0,SUMIF('DADOS BRUTOS'!$A$3:$A$500,$B18,'DADOS BRUTOS'!AO$3:AO$500)+IF($C18="",0,SUMIF('DADOS BRUTOS'!$A$3:$A$500,$C18,'DADOS BRUTOS'!AO$3:AO$500)))</f>
        <v/>
      </c>
      <c r="DP18" s="122">
        <f>IF(OR(DP$4="",$B18=""),0,SUMIF('DADOS BRUTOS'!$A$3:$A$500,$B18,'DADOS BRUTOS'!AP$3:AP$500)+IF($C18="",0,SUMIF('DADOS BRUTOS'!$A$3:$A$500,$C18,'DADOS BRUTOS'!AP$3:AP$500)))</f>
        <v/>
      </c>
      <c r="DQ18" s="122">
        <f>IF(OR(DQ$4="",$B18=""),0,SUMIF('DADOS BRUTOS'!$A$3:$A$500,$B18,'DADOS BRUTOS'!AQ$3:AQ$500)+IF($C18="",0,SUMIF('DADOS BRUTOS'!$A$3:$A$500,$C18,'DADOS BRUTOS'!AQ$3:AQ$500)))</f>
        <v/>
      </c>
      <c r="DR18" s="122">
        <f>IF(OR(DR$4="",$B18=""),0,SUMIF('DADOS BRUTOS'!$A$3:$A$500,$B18,'DADOS BRUTOS'!AR$3:AR$500)+IF($C18="",0,SUMIF('DADOS BRUTOS'!$A$3:$A$500,$C18,'DADOS BRUTOS'!AR$3:AR$500)))</f>
        <v/>
      </c>
      <c r="DS18" s="122">
        <f>IF(OR(DS$4="",$B18=""),0,SUMIF('DADOS BRUTOS'!$A$3:$A$500,$B18,'DADOS BRUTOS'!AS$3:AS$500)+IF($C18="",0,SUMIF('DADOS BRUTOS'!$A$3:$A$500,$C18,'DADOS BRUTOS'!AS$3:AS$500)))</f>
        <v/>
      </c>
      <c r="DT18" s="122">
        <f>IF(OR(DT$4="",$B18=""),0,SUMIF('DADOS BRUTOS'!$A$3:$A$500,$B18,'DADOS BRUTOS'!AT$3:AT$500)+IF($C18="",0,SUMIF('DADOS BRUTOS'!$A$3:$A$500,$C18,'DADOS BRUTOS'!AT$3:AT$500)))</f>
        <v/>
      </c>
      <c r="DU18" s="122">
        <f>IF(OR(DU$4="",$B18=""),0,SUMIF('DADOS BRUTOS'!$A$3:$A$500,$B18,'DADOS BRUTOS'!AU$3:AU$500)+IF($C18="",0,SUMIF('DADOS BRUTOS'!$A$3:$A$500,$C18,'DADOS BRUTOS'!AU$3:AU$500)))</f>
        <v/>
      </c>
      <c r="DV18" s="122">
        <f>IF(OR(DV$4="",$B18=""),0,SUMIF('DADOS BRUTOS'!$A$3:$A$500,$B18,'DADOS BRUTOS'!AV$3:AV$500)+IF($C18="",0,SUMIF('DADOS BRUTOS'!$A$3:$A$500,$C18,'DADOS BRUTOS'!AV$3:AV$500)))</f>
        <v/>
      </c>
      <c r="DW18" s="122">
        <f>IF(OR(DW$4="",$B18=""),0,SUMIF('DADOS BRUTOS'!$A$3:$A$500,$B18,'DADOS BRUTOS'!AW$3:AW$500)+IF($C18="",0,SUMIF('DADOS BRUTOS'!$A$3:$A$500,$C18,'DADOS BRUTOS'!AW$3:AW$500)))</f>
        <v/>
      </c>
      <c r="DX18" s="122">
        <f>IF(OR(DX$4="",$B18=""),0,SUMIF('DADOS BRUTOS'!$A$3:$A$500,$B18,'DADOS BRUTOS'!AX$3:AX$500)+IF($C18="",0,SUMIF('DADOS BRUTOS'!$A$3:$A$500,$C18,'DADOS BRUTOS'!AX$3:AX$500)))</f>
        <v/>
      </c>
      <c r="DY18" s="122">
        <f>IF(OR(DY$4="",$B18=""),0,SUMIF('DADOS BRUTOS'!$A$3:$A$500,$B18,'DADOS BRUTOS'!AY$3:AY$500)+IF($C18="",0,SUMIF('DADOS BRUTOS'!$A$3:$A$500,$C18,'DADOS BRUTOS'!AY$3:AY$500)))</f>
        <v/>
      </c>
      <c r="DZ18" s="122">
        <f>IF(OR(DZ$4="",$B18=""),0,SUMIF('DADOS BRUTOS'!$A$3:$A$500,$B18,'DADOS BRUTOS'!AZ$3:AZ$500)+IF($C18="",0,SUMIF('DADOS BRUTOS'!$A$3:$A$500,$C18,'DADOS BRUTOS'!AZ$3:AZ$500)))</f>
        <v/>
      </c>
      <c r="EA18" s="122">
        <f>IF(OR(EA$4="",$B18=""),0,SUMIF('DADOS BRUTOS'!$A$3:$A$500,$B18,'DADOS BRUTOS'!BA$3:BA$500)+IF($C18="",0,SUMIF('DADOS BRUTOS'!$A$3:$A$500,$C18,'DADOS BRUTOS'!BA$3:BA$500)))</f>
        <v/>
      </c>
      <c r="EB18" s="122">
        <f>IF(OR(EB$4="",$B18=""),0,SUMIF('DADOS BRUTOS'!$A$3:$A$500,$B18,'DADOS BRUTOS'!BB$3:BB$500)+IF($C18="",0,SUMIF('DADOS BRUTOS'!$A$3:$A$500,$C18,'DADOS BRUTOS'!BB$3:BB$500)))</f>
        <v/>
      </c>
      <c r="EC18" s="122">
        <f>IF(OR(EC$4="",$B18=""),0,SUMIF('DADOS BRUTOS'!$A$3:$A$500,$B18,'DADOS BRUTOS'!BC$3:BC$500)+IF($C18="",0,SUMIF('DADOS BRUTOS'!$A$3:$A$500,$C18,'DADOS BRUTOS'!BC$3:BC$500)))</f>
        <v/>
      </c>
      <c r="ED18" s="122">
        <f>IF(OR(ED$4="",$B18=""),0,SUMIF('DADOS BRUTOS'!$A$3:$A$500,$B18,'DADOS BRUTOS'!BD$3:BD$500)+IF($C18="",0,SUMIF('DADOS BRUTOS'!$A$3:$A$500,$C18,'DADOS BRUTOS'!BD$3:BD$500)))</f>
        <v/>
      </c>
      <c r="EE18" s="122">
        <f>IF(OR(EE$4="",$B18=""),0,SUMIF('DADOS BRUTOS'!$A$3:$A$500,$B18,'DADOS BRUTOS'!BE$3:BE$500)+IF($C18="",0,SUMIF('DADOS BRUTOS'!$A$3:$A$500,$C18,'DADOS BRUTOS'!BE$3:BE$500)))</f>
        <v/>
      </c>
      <c r="EF18" s="122">
        <f>IF(OR(EF$4="",$B18=""),0,SUMIF('DADOS BRUTOS'!$A$3:$A$500,$B18,'DADOS BRUTOS'!BF$3:BF$500)+IF($C18="",0,SUMIF('DADOS BRUTOS'!$A$3:$A$500,$C18,'DADOS BRUTOS'!BF$3:BF$500)))</f>
        <v/>
      </c>
      <c r="EG18" s="122">
        <f>IF(OR(EG$4="",$B18=""),0,SUMIF('DADOS BRUTOS'!$A$3:$A$500,$B18,'DADOS BRUTOS'!BG$3:BG$500)+IF($C18="",0,SUMIF('DADOS BRUTOS'!$A$3:$A$500,$C18,'DADOS BRUTOS'!BG$3:BG$500)))</f>
        <v/>
      </c>
      <c r="EH18" s="122">
        <f>IF(OR(EH$4="",$B18=""),0,SUMIF('DADOS BRUTOS'!$A$3:$A$500,$B18,'DADOS BRUTOS'!BH$3:BH$500)+IF($C18="",0,SUMIF('DADOS BRUTOS'!$A$3:$A$500,$C18,'DADOS BRUTOS'!BH$3:BH$500)))</f>
        <v/>
      </c>
      <c r="EI18" s="122">
        <f>IF(OR(EI$4="",$B18=""),0,SUMIF('DADOS BRUTOS'!$A$3:$A$500,$B18,'DADOS BRUTOS'!BI$3:BI$500)+IF($C18="",0,SUMIF('DADOS BRUTOS'!$A$3:$A$500,$C18,'DADOS BRUTOS'!BI$3:BI$500)))</f>
        <v/>
      </c>
      <c r="EJ18" s="122">
        <f>IF(OR(EJ$4="",$B18=""),0,SUMIF('DADOS BRUTOS'!$A$3:$A$500,$B18,'DADOS BRUTOS'!BJ$3:BJ$500)+IF($C18="",0,SUMIF('DADOS BRUTOS'!$A$3:$A$500,$C18,'DADOS BRUTOS'!BJ$3:BJ$500)))</f>
        <v/>
      </c>
      <c r="EK18" s="122">
        <f>IF(OR(EK$4="",$B18=""),0,SUMIF('DADOS BRUTOS'!$A$3:$A$500,$B18,'DADOS BRUTOS'!BK$3:BK$500)+IF($C18="",0,SUMIF('DADOS BRUTOS'!$A$3:$A$500,$C18,'DADOS BRUTOS'!BK$3:BK$500)))</f>
        <v/>
      </c>
      <c r="EL18" s="122">
        <f>IF(OR(EL$4="",$B18=""),0,SUMIF('DADOS BRUTOS'!$A$3:$A$500,$B18,'DADOS BRUTOS'!BL$3:BL$500)+IF($C18="",0,SUMIF('DADOS BRUTOS'!$A$3:$A$500,$C18,'DADOS BRUTOS'!BL$3:BL$500)))</f>
        <v/>
      </c>
      <c r="EM18" s="122">
        <f>IF(OR(EM$4="",$B18=""),0,SUMIF('DADOS BRUTOS'!$A$3:$A$500,$B18,'DADOS BRUTOS'!BM$3:BM$500)+IF($C18="",0,SUMIF('DADOS BRUTOS'!$A$3:$A$500,$C18,'DADOS BRUTOS'!BM$3:BM$500)))</f>
        <v/>
      </c>
      <c r="EN18" s="122">
        <f>IF(OR(EN$4="",$B18=""),0,SUMIF('DADOS BRUTOS'!$A$3:$A$500,$B18,'DADOS BRUTOS'!BN$3:BN$500)+IF($C18="",0,SUMIF('DADOS BRUTOS'!$A$3:$A$500,$C18,'DADOS BRUTOS'!BN$3:BN$500)))</f>
        <v/>
      </c>
      <c r="EO18" s="122">
        <f>IF(OR(EO$4="",$B18=""),0,SUMIF('DADOS BRUTOS'!$A$3:$A$500,$B18,'DADOS BRUTOS'!BO$3:BO$500)+IF($C18="",0,SUMIF('DADOS BRUTOS'!$A$3:$A$500,$C18,'DADOS BRUTOS'!BO$3:BO$500)))</f>
        <v/>
      </c>
      <c r="EP18" s="122">
        <f>IF(OR(EP$4="",$B18=""),0,SUMIF('DADOS BRUTOS'!$A$3:$A$500,$B18,'DADOS BRUTOS'!BP$3:BP$500)+IF($C18="",0,SUMIF('DADOS BRUTOS'!$A$3:$A$500,$C18,'DADOS BRUTOS'!BP$3:BP$500)))</f>
        <v/>
      </c>
      <c r="EQ18" s="122">
        <f>IF(OR(EQ$4="",$B18=""),0,SUMIF('DADOS BRUTOS'!$A$3:$A$500,$B18,'DADOS BRUTOS'!BQ$3:BQ$500)+IF($C18="",0,SUMIF('DADOS BRUTOS'!$A$3:$A$500,$C18,'DADOS BRUTOS'!BQ$3:BQ$500)))</f>
        <v/>
      </c>
      <c r="ER18" s="122">
        <f>IF(OR(ER$4="",$B18=""),0,SUMIF('DADOS BRUTOS'!$A$3:$A$500,$B18,'DADOS BRUTOS'!BR$3:BR$500)+IF($C18="",0,SUMIF('DADOS BRUTOS'!$A$3:$A$500,$C18,'DADOS BRUTOS'!BR$3:BR$500)))</f>
        <v/>
      </c>
      <c r="ES18" s="122">
        <f>IF(OR(ES$4="",$B18=""),0,SUMIF('DADOS BRUTOS'!$A$3:$A$500,$B18,'DADOS BRUTOS'!BS$3:BS$500)+IF($C18="",0,SUMIF('DADOS BRUTOS'!$A$3:$A$500,$C18,'DADOS BRUTOS'!BS$3:BS$500)))</f>
        <v/>
      </c>
      <c r="ET18" s="122">
        <f>IF(OR(ET$4="",$B18=""),0,SUMIF('DADOS BRUTOS'!$A$3:$A$500,$B18,'DADOS BRUTOS'!BT$3:BT$500)+IF($C18="",0,SUMIF('DADOS BRUTOS'!$A$3:$A$500,$C18,'DADOS BRUTOS'!BT$3:BT$500)))</f>
        <v/>
      </c>
      <c r="EU18" s="122">
        <f>IF(OR(EU$4="",$B18=""),0,SUMIF('DADOS BRUTOS'!$A$3:$A$500,$B18,'DADOS BRUTOS'!BU$3:BU$500)+IF($C18="",0,SUMIF('DADOS BRUTOS'!$A$3:$A$500,$C18,'DADOS BRUTOS'!BU$3:BU$500)))</f>
        <v/>
      </c>
      <c r="EV18" s="122">
        <f>IF(OR(EV$4="",$B18=""),0,SUMIF('DADOS BRUTOS'!$A$3:$A$500,$B18,'DADOS BRUTOS'!BV$3:BV$500)+IF($C18="",0,SUMIF('DADOS BRUTOS'!$A$3:$A$500,$C18,'DADOS BRUTOS'!BV$3:BV$500)))</f>
        <v/>
      </c>
      <c r="EW18" s="122">
        <f>IF(OR(EW$4="",$B18=""),0,SUMIF('DADOS BRUTOS'!$A$3:$A$500,$B18,'DADOS BRUTOS'!BW$3:BW$500)+IF($C18="",0,SUMIF('DADOS BRUTOS'!$A$3:$A$500,$C18,'DADOS BRUTOS'!BW$3:BW$500)))</f>
        <v/>
      </c>
      <c r="EX18" s="122">
        <f>IF(OR(EX$4="",$B18=""),0,SUMIF('DADOS BRUTOS'!$A$3:$A$500,$B18,'DADOS BRUTOS'!BX$3:BX$500)+IF($C18="",0,SUMIF('DADOS BRUTOS'!$A$3:$A$500,$C18,'DADOS BRUTOS'!BX$3:BX$500)))</f>
        <v/>
      </c>
      <c r="EY18" s="122">
        <f>IF(OR(EY$4="",$B18=""),0,SUMIF('DADOS BRUTOS'!$A$3:$A$500,$B18,'DADOS BRUTOS'!BY$3:BY$500)+IF($C18="",0,SUMIF('DADOS BRUTOS'!$A$3:$A$500,$C18,'DADOS BRUTOS'!BY$3:BY$500)))</f>
        <v/>
      </c>
      <c r="EZ18" s="122">
        <f>IF(OR(EZ$4="",$B18=""),0,SUMIF('DADOS BRUTOS'!$A$3:$A$500,$B18,'DADOS BRUTOS'!BZ$3:BZ$500)+IF($C18="",0,SUMIF('DADOS BRUTOS'!$A$3:$A$500,$C18,'DADOS BRUTOS'!BZ$3:BZ$500)))</f>
        <v/>
      </c>
      <c r="FA18" s="122">
        <f>IF(OR(FA$4="",$B18=""),0,SUMIF('DADOS BRUTOS'!$A$3:$A$500,$B18,'DADOS BRUTOS'!CA$3:CA$500)+IF($C18="",0,SUMIF('DADOS BRUTOS'!$A$3:$A$500,$C18,'DADOS BRUTOS'!CA$3:CA$500)))</f>
        <v/>
      </c>
      <c r="FB18" s="122">
        <f>IF(OR(FB$4="",$B18=""),0,SUMIF('DADOS BRUTOS'!$A$3:$A$500,$B18,'DADOS BRUTOS'!CB$3:CB$500)+IF($C18="",0,SUMIF('DADOS BRUTOS'!$A$3:$A$500,$C18,'DADOS BRUTOS'!CB$3:CB$500)))</f>
        <v/>
      </c>
      <c r="FC18" s="122">
        <f>IF(OR(FC$4="",$B18=""),0,SUMIF('DADOS BRUTOS'!$A$3:$A$500,$B18,'DADOS BRUTOS'!CC$3:CC$500)+IF($C18="",0,SUMIF('DADOS BRUTOS'!$A$3:$A$500,$C18,'DADOS BRUTOS'!CC$3:CC$500)))</f>
        <v/>
      </c>
      <c r="FD18" s="122">
        <f>IF(OR(FD$4="",$B18=""),0,SUMIF('DADOS BRUTOS'!$A$3:$A$500,$B18,'DADOS BRUTOS'!CD$3:CD$500)+IF($C18="",0,SUMIF('DADOS BRUTOS'!$A$3:$A$500,$C18,'DADOS BRUTOS'!CD$3:CD$500)))</f>
        <v/>
      </c>
      <c r="FE18" s="122">
        <f>IF(OR(FE$4="",$B18=""),0,SUMIF('DADOS BRUTOS'!$A$3:$A$500,$B18,'DADOS BRUTOS'!CE$3:CE$500)+IF($C18="",0,SUMIF('DADOS BRUTOS'!$A$3:$A$500,$C18,'DADOS BRUTOS'!CE$3:CE$500)))</f>
        <v/>
      </c>
      <c r="FF18" s="122">
        <f>IF(OR(FF$4="",$B18=""),0,SUMIF('DADOS BRUTOS'!$A$3:$A$500,$B18,'DADOS BRUTOS'!CF$3:CF$500)+IF($C18="",0,SUMIF('DADOS BRUTOS'!$A$3:$A$500,$C18,'DADOS BRUTOS'!CF$3:CF$500)))</f>
        <v/>
      </c>
      <c r="FG18" s="122">
        <f>IF(OR(FG$4="",$B18=""),0,SUMIF('DADOS BRUTOS'!$A$3:$A$500,$B18,'DADOS BRUTOS'!CG$3:CG$500)+IF($C18="",0,SUMIF('DADOS BRUTOS'!$A$3:$A$500,$C18,'DADOS BRUTOS'!CG$3:CG$500)))</f>
        <v/>
      </c>
      <c r="FH18" s="122">
        <f>IF(OR(FH$4="",$B18=""),0,SUMIF('DADOS BRUTOS'!$A$3:$A$500,$B18,'DADOS BRUTOS'!CH$3:CH$500)+IF($C18="",0,SUMIF('DADOS BRUTOS'!$A$3:$A$500,$C18,'DADOS BRUTOS'!CH$3:CH$500)))</f>
        <v/>
      </c>
      <c r="FI18" s="122">
        <f>IF(OR(FI$4="",$B18=""),0,SUMIF('DADOS BRUTOS'!$A$3:$A$500,$B18,'DADOS BRUTOS'!CI$3:CI$500)+IF($C18="",0,SUMIF('DADOS BRUTOS'!$A$3:$A$500,$C18,'DADOS BRUTOS'!CI$3:CI$500)))</f>
        <v/>
      </c>
      <c r="FJ18" s="122">
        <f>IF(OR(FJ$4="",$B18=""),0,SUMIF('DADOS BRUTOS'!$A$3:$A$500,$B18,'DADOS BRUTOS'!CJ$3:CJ$500)+IF($C18="",0,SUMIF('DADOS BRUTOS'!$A$3:$A$500,$C18,'DADOS BRUTOS'!CJ$3:CJ$500)))</f>
        <v/>
      </c>
      <c r="FK18" s="122">
        <f>IF(OR(FK$4="",$B18=""),0,SUMIF('DADOS BRUTOS'!$A$3:$A$500,$B18,'DADOS BRUTOS'!CK$3:CK$500)+IF($C18="",0,SUMIF('DADOS BRUTOS'!$A$3:$A$500,$C18,'DADOS BRUTOS'!CK$3:CK$500)))</f>
        <v/>
      </c>
      <c r="FL18" s="122">
        <f>IF(OR(FL$4="",$B18=""),0,SUMIF('DADOS BRUTOS'!$A$3:$A$500,$B18,'DADOS BRUTOS'!CL$3:CL$500)+IF($C18="",0,SUMIF('DADOS BRUTOS'!$A$3:$A$500,$C18,'DADOS BRUTOS'!CL$3:CL$500)))</f>
        <v/>
      </c>
      <c r="FM18" s="122">
        <f>IF(OR(FM$4="",$B18=""),0,SUMIF('DADOS BRUTOS'!$A$3:$A$500,$B18,'DADOS BRUTOS'!CM$3:CM$500)+IF($C18="",0,SUMIF('DADOS BRUTOS'!$A$3:$A$500,$C18,'DADOS BRUTOS'!CM$3:CM$500)))</f>
        <v/>
      </c>
      <c r="FN18" s="122">
        <f>IF(OR(FN$4="",$B18=""),0,SUMIF('DADOS BRUTOS'!$A$3:$A$500,$B18,'DADOS BRUTOS'!CN$3:CN$500)+IF($C18="",0,SUMIF('DADOS BRUTOS'!$A$3:$A$500,$C18,'DADOS BRUTOS'!CN$3:CN$500)))</f>
        <v/>
      </c>
      <c r="FO18" s="122">
        <f>IF(OR(FO$4="",$B18=""),0,SUMIF('DADOS BRUTOS'!$A$3:$A$500,$B18,'DADOS BRUTOS'!CO$3:CO$500)+IF($C18="",0,SUMIF('DADOS BRUTOS'!$A$3:$A$500,$C18,'DADOS BRUTOS'!CO$3:CO$500)))</f>
        <v/>
      </c>
      <c r="FP18" s="122">
        <f>IF(OR(FP$4="",$B18=""),0,SUMIF('DADOS BRUTOS'!$A$3:$A$500,$B18,'DADOS BRUTOS'!CP$3:CP$500)+IF($C18="",0,SUMIF('DADOS BRUTOS'!$A$3:$A$500,$C18,'DADOS BRUTOS'!CP$3:CP$500)))</f>
        <v/>
      </c>
      <c r="FQ18" s="122">
        <f>IF(OR(FQ$4="",$B18=""),0,SUMIF('DADOS BRUTOS'!$A$3:$A$500,$B18,'DADOS BRUTOS'!CQ$3:CQ$500)+IF($C18="",0,SUMIF('DADOS BRUTOS'!$A$3:$A$500,$C18,'DADOS BRUTOS'!CQ$3:CQ$500)))</f>
        <v/>
      </c>
      <c r="FR18" s="122">
        <f>IF(OR(FR$4="",$B18=""),0,SUMIF('DADOS BRUTOS'!$A$3:$A$500,$B18,'DADOS BRUTOS'!CR$3:CR$500)+IF($C18="",0,SUMIF('DADOS BRUTOS'!$A$3:$A$500,$C18,'DADOS BRUTOS'!CR$3:CR$500)))</f>
        <v/>
      </c>
      <c r="FS18" s="122">
        <f>IF(OR(FS$4="",$B18=""),0,SUMIF('DADOS BRUTOS'!$A$3:$A$500,$B18,'DADOS BRUTOS'!CS$3:CS$500)+IF($C18="",0,SUMIF('DADOS BRUTOS'!$A$3:$A$500,$C18,'DADOS BRUTOS'!CS$3:CS$500)))</f>
        <v/>
      </c>
      <c r="FT18" s="122">
        <f>IF(OR(FT$4="",$B18=""),0,SUMIF('DADOS BRUTOS'!$A$3:$A$500,$B18,'DADOS BRUTOS'!CT$3:CT$500)+IF($C18="",0,SUMIF('DADOS BRUTOS'!$A$3:$A$500,$C18,'DADOS BRUTOS'!CT$3:CT$500)))</f>
        <v/>
      </c>
      <c r="FU18" s="122">
        <f>IF(OR(FU$4="",$B18=""),0,SUMIF('DADOS BRUTOS'!$A$3:$A$500,$B18,'DADOS BRUTOS'!CU$3:CU$500)+IF($C18="",0,SUMIF('DADOS BRUTOS'!$A$3:$A$500,$C18,'DADOS BRUTOS'!CU$3:CU$500)))</f>
        <v/>
      </c>
      <c r="FV18" s="122">
        <f>IF(OR(FV$4="",$B18=""),0,SUMIF('DADOS BRUTOS'!$A$3:$A$500,$B18,'DADOS BRUTOS'!CV$3:CV$500)+IF($C18="",0,SUMIF('DADOS BRUTOS'!$A$3:$A$500,$C18,'DADOS BRUTOS'!CV$3:CV$500)))</f>
        <v/>
      </c>
      <c r="FW18" s="122">
        <f>IF(OR(FW$4="",$B18=""),0,SUMIF('DADOS BRUTOS'!$A$3:$A$500,$B18,'DADOS BRUTOS'!CW$3:CW$500)+IF($C18="",0,SUMIF('DADOS BRUTOS'!$A$3:$A$500,$C18,'DADOS BRUTOS'!CW$3:CW$500)))</f>
        <v/>
      </c>
      <c r="FX18" s="122">
        <f>IF(OR(FX$4="",$B18=""),0,SUMIF('DADOS BRUTOS'!$A$3:$A$500,$B18,'DADOS BRUTOS'!CX$3:CX$500)+IF($C18="",0,SUMIF('DADOS BRUTOS'!$A$3:$A$500,$C18,'DADOS BRUTOS'!CX$3:CX$500)))</f>
        <v/>
      </c>
      <c r="FY18" s="122">
        <f>IF(OR(FY$4="",$B18=""),0,SUMIF('DADOS BRUTOS'!$A$3:$A$500,$B18,'DADOS BRUTOS'!CY$3:CY$500)+IF($C18="",0,SUMIF('DADOS BRUTOS'!$A$3:$A$500,$C18,'DADOS BRUTOS'!CY$3:CY$500)))</f>
        <v/>
      </c>
      <c r="FZ18" s="122">
        <f>IF(OR(FZ$4="",$B18=""),0,SUMIF('DADOS BRUTOS'!$A$3:$A$500,$B18,'DADOS BRUTOS'!CZ$3:CZ$500)+IF($C18="",0,SUMIF('DADOS BRUTOS'!$A$3:$A$500,$C18,'DADOS BRUTOS'!CZ$3:CZ$500)))</f>
        <v/>
      </c>
      <c r="GA18" s="122">
        <f>IF(OR(GA$4="",$B18=""),0,SUMIF('DADOS BRUTOS'!$A$3:$A$500,$B18,'DADOS BRUTOS'!DA$3:DA$500)+IF($C18="",0,SUMIF('DADOS BRUTOS'!$A$3:$A$500,$C18,'DADOS BRUTOS'!DA$3:DA$500)))</f>
        <v/>
      </c>
      <c r="GB18" s="122">
        <f>IF(OR(GB$4="",$B18=""),0,SUMIF('DADOS BRUTOS'!$A$3:$A$500,$B18,'DADOS BRUTOS'!DB$3:DB$500)+IF($C18="",0,SUMIF('DADOS BRUTOS'!$A$3:$A$500,$C18,'DADOS BRUTOS'!DB$3:DB$500)))</f>
        <v/>
      </c>
      <c r="GC18" s="122">
        <f>IF(OR(GC$4="",$B18=""),0,SUMIF('DADOS BRUTOS'!$A$3:$A$500,$B18,'DADOS BRUTOS'!DC$3:DC$500)+IF($C18="",0,SUMIF('DADOS BRUTOS'!$A$3:$A$500,$C18,'DADOS BRUTOS'!DC$3:DC$500)))</f>
        <v/>
      </c>
      <c r="GD18" s="122">
        <f>IF(OR(GD$4="",$B18=""),0,SUMIF('DADOS BRUTOS'!$A$3:$A$500,$B18,'DADOS BRUTOS'!DD$3:DD$500)+IF($C18="",0,SUMIF('DADOS BRUTOS'!$A$3:$A$500,$C18,'DADOS BRUTOS'!DD$3:DD$500)))</f>
        <v/>
      </c>
      <c r="GE18" s="122">
        <f>IF(OR(GE$4="",$B18=""),0,SUMIF('DADOS BRUTOS'!$A$3:$A$500,$B18,'DADOS BRUTOS'!DE$3:DE$500)+IF($C18="",0,SUMIF('DADOS BRUTOS'!$A$3:$A$500,$C18,'DADOS BRUTOS'!DE$3:DE$500)))</f>
        <v/>
      </c>
      <c r="GF18" s="122">
        <f>IF(OR(GF$4="",$B18=""),0,SUMIF('DADOS BRUTOS'!$A$3:$A$500,$B18,'DADOS BRUTOS'!DF$3:DF$500)+IF($C18="",0,SUMIF('DADOS BRUTOS'!$A$3:$A$500,$C18,'DADOS BRUTOS'!DF$3:DF$500)))</f>
        <v/>
      </c>
      <c r="GG18" s="122">
        <f>IF(OR(GG$4="",$B18=""),0,SUMIF('DADOS BRUTOS'!$A$3:$A$500,$B18,'DADOS BRUTOS'!DG$3:DG$500)+IF($C18="",0,SUMIF('DADOS BRUTOS'!$A$3:$A$500,$C18,'DADOS BRUTOS'!DG$3:DG$500)))</f>
        <v/>
      </c>
      <c r="GH18" s="122">
        <f>IF(OR(GH$4="",$B18=""),0,SUMIF('DADOS BRUTOS'!$A$3:$A$500,$B18,'DADOS BRUTOS'!DH$3:DH$500)+IF($C18="",0,SUMIF('DADOS BRUTOS'!$A$3:$A$500,$C18,'DADOS BRUTOS'!DH$3:DH$500)))</f>
        <v/>
      </c>
      <c r="GI18" s="122">
        <f>IF(OR(GI$4="",$B18=""),0,SUMIF('DADOS BRUTOS'!$A$3:$A$500,$B18,'DADOS BRUTOS'!DI$3:DI$500)+IF($C18="",0,SUMIF('DADOS BRUTOS'!$A$3:$A$500,$C18,'DADOS BRUTOS'!DI$3:DI$500)))</f>
        <v/>
      </c>
      <c r="GJ18" s="122">
        <f>IF(OR(GJ$4="",$B18=""),0,SUMIF('DADOS BRUTOS'!$A$3:$A$500,$B18,'DADOS BRUTOS'!DJ$3:DJ$500)+IF($C18="",0,SUMIF('DADOS BRUTOS'!$A$3:$A$500,$C18,'DADOS BRUTOS'!DJ$3:DJ$500)))</f>
        <v/>
      </c>
      <c r="GK18" s="122">
        <f>IF(OR(GK$4="",$B18=""),0,SUMIF('DADOS BRUTOS'!$A$3:$A$500,$B18,'DADOS BRUTOS'!DK$3:DK$500)+IF($C18="",0,SUMIF('DADOS BRUTOS'!$A$3:$A$500,$C18,'DADOS BRUTOS'!DK$3:DK$500)))</f>
        <v/>
      </c>
      <c r="GL18" s="122">
        <f>IF(OR(GL$4="",$B18=""),0,SUMIF('DADOS BRUTOS'!$A$3:$A$500,$B18,'DADOS BRUTOS'!DL$3:DL$500)+IF($C18="",0,SUMIF('DADOS BRUTOS'!$A$3:$A$500,$C18,'DADOS BRUTOS'!DL$3:DL$500)))</f>
        <v/>
      </c>
      <c r="GM18" s="122">
        <f>IF(OR(GM$4="",$B18=""),0,SUMIF('DADOS BRUTOS'!$A$3:$A$500,$B18,'DADOS BRUTOS'!DM$3:DM$500)+IF($C18="",0,SUMIF('DADOS BRUTOS'!$A$3:$A$500,$C18,'DADOS BRUTOS'!DM$3:DM$500)))</f>
        <v/>
      </c>
      <c r="GN18" s="122">
        <f>IF(OR(GN$4="",$B18=""),0,SUMIF('DADOS BRUTOS'!$A$3:$A$500,$B18,'DADOS BRUTOS'!DN$3:DN$500)+IF($C18="",0,SUMIF('DADOS BRUTOS'!$A$3:$A$500,$C18,'DADOS BRUTOS'!DN$3:DN$500)))</f>
        <v/>
      </c>
      <c r="GO18" s="122">
        <f>IF(OR(GO$4="",$B18=""),0,SUMIF('DADOS BRUTOS'!$A$3:$A$500,$B18,'DADOS BRUTOS'!DO$3:DO$500)+IF($C18="",0,SUMIF('DADOS BRUTOS'!$A$3:$A$500,$C18,'DADOS BRUTOS'!DO$3:DO$500)))</f>
        <v/>
      </c>
      <c r="GP18" s="122">
        <f>IF(OR(GP$4="",$B18=""),0,SUMIF('DADOS BRUTOS'!$A$3:$A$500,$B18,'DADOS BRUTOS'!DP$3:DP$500)+IF($C18="",0,SUMIF('DADOS BRUTOS'!$A$3:$A$500,$C18,'DADOS BRUTOS'!DP$3:DP$500)))</f>
        <v/>
      </c>
      <c r="GQ18" s="122">
        <f>IF(OR(GQ$4="",$B18=""),0,SUMIF('DADOS BRUTOS'!$A$3:$A$500,$B18,'DADOS BRUTOS'!DQ$3:DQ$500)+IF($C18="",0,SUMIF('DADOS BRUTOS'!$A$3:$A$500,$C18,'DADOS BRUTOS'!DQ$3:DQ$500)))</f>
        <v/>
      </c>
      <c r="GR18" s="122">
        <f>IF(OR(GR$4="",$B18=""),0,SUMIF('DADOS BRUTOS'!$A$3:$A$500,$B18,'DADOS BRUTOS'!DR$3:DR$500)+IF($C18="",0,SUMIF('DADOS BRUTOS'!$A$3:$A$500,$C18,'DADOS BRUTOS'!DR$3:DR$500)))</f>
        <v/>
      </c>
      <c r="GS18" s="122">
        <f>IF(OR(GS$4="",$B18=""),0,SUMIF('DADOS BRUTOS'!$A$3:$A$500,$B18,'DADOS BRUTOS'!DS$3:DS$500)+IF($C18="",0,SUMIF('DADOS BRUTOS'!$A$3:$A$500,$C18,'DADOS BRUTOS'!DS$3:DS$500)))</f>
        <v/>
      </c>
      <c r="GT18" s="122">
        <f>IF(OR(GT$4="",$B18=""),0,SUMIF('DADOS BRUTOS'!$A$3:$A$500,$B18,'DADOS BRUTOS'!DT$3:DT$500)+IF($C18="",0,SUMIF('DADOS BRUTOS'!$A$3:$A$500,$C18,'DADOS BRUTOS'!DT$3:DT$500)))</f>
        <v/>
      </c>
      <c r="GU18" s="122">
        <f>IF(OR(GU$4="",$B18=""),0,SUMIF('DADOS BRUTOS'!$A$3:$A$500,$B18,'DADOS BRUTOS'!DU$3:DU$500)+IF($C18="",0,SUMIF('DADOS BRUTOS'!$A$3:$A$500,$C18,'DADOS BRUTOS'!DU$3:DU$500)))</f>
        <v/>
      </c>
      <c r="GV18" s="122">
        <f>IF(OR(GV$4="",$B18=""),0,SUMIF('DADOS BRUTOS'!$A$3:$A$500,$B18,'DADOS BRUTOS'!DV$3:DV$500)+IF($C18="",0,SUMIF('DADOS BRUTOS'!$A$3:$A$500,$C18,'DADOS BRUTOS'!DV$3:DV$500)))</f>
        <v/>
      </c>
      <c r="GW18" s="122">
        <f>IF(OR(GW$4="",$B18=""),0,SUMIF('DADOS BRUTOS'!$A$3:$A$500,$B18,'DADOS BRUTOS'!DW$3:DW$500)+IF($C18="",0,SUMIF('DADOS BRUTOS'!$A$3:$A$500,$C18,'DADOS BRUTOS'!DW$3:DW$500)))</f>
        <v/>
      </c>
      <c r="GX18" s="122">
        <f>IF(OR(GX$4="",$B18=""),0,SUMIF('DADOS BRUTOS'!$A$3:$A$500,$B18,'DADOS BRUTOS'!DX$3:DX$500)+IF($C18="",0,SUMIF('DADOS BRUTOS'!$A$3:$A$500,$C18,'DADOS BRUTOS'!DX$3:DX$500)))</f>
        <v/>
      </c>
      <c r="GY18" s="122">
        <f>IF(OR(GY$4="",$B18=""),0,SUMIF('DADOS BRUTOS'!$A$3:$A$500,$B18,'DADOS BRUTOS'!DY$3:DY$500)+IF($C18="",0,SUMIF('DADOS BRUTOS'!$A$3:$A$500,$C18,'DADOS BRUTOS'!DY$3:DY$500)))</f>
        <v/>
      </c>
      <c r="GZ18" s="122">
        <f>IF(OR(GZ$4="",$B18=""),0,SUMIF('DADOS BRUTOS'!$A$3:$A$500,$B18,'DADOS BRUTOS'!DZ$3:DZ$500)+IF($C18="",0,SUMIF('DADOS BRUTOS'!$A$3:$A$500,$C18,'DADOS BRUTOS'!DZ$3:DZ$500)))</f>
        <v/>
      </c>
      <c r="HA18" s="122">
        <f>IF(OR(HA$4="",$B18=""),0,SUMIF('DADOS BRUTOS'!$A$3:$A$500,$B18,'DADOS BRUTOS'!EA$3:EA$500)+IF($C18="",0,SUMIF('DADOS BRUTOS'!$A$3:$A$500,$C18,'DADOS BRUTOS'!EA$3:EA$500)))</f>
        <v/>
      </c>
      <c r="HB18" s="122">
        <f>IF(OR(HB$4="",$B18=""),0,SUMIF('DADOS BRUTOS'!$A$3:$A$500,$B18,'DADOS BRUTOS'!EB$3:EB$500)+IF($C18="",0,SUMIF('DADOS BRUTOS'!$A$3:$A$500,$C18,'DADOS BRUTOS'!EB$3:EB$500)))</f>
        <v/>
      </c>
      <c r="HC18" s="122">
        <f>IF(OR(HC$4="",$B18=""),0,SUMIF('DADOS BRUTOS'!$A$3:$A$500,$B18,'DADOS BRUTOS'!EC$3:EC$500)+IF($C18="",0,SUMIF('DADOS BRUTOS'!$A$3:$A$500,$C18,'DADOS BRUTOS'!EC$3:EC$500)))</f>
        <v/>
      </c>
      <c r="HD18" s="122">
        <f>IF(OR(HD$4="",$B18=""),0,SUMIF('DADOS BRUTOS'!$A$3:$A$500,$B18,'DADOS BRUTOS'!ED$3:ED$500)+IF($C18="",0,SUMIF('DADOS BRUTOS'!$A$3:$A$500,$C18,'DADOS BRUTOS'!ED$3:ED$500)))</f>
        <v/>
      </c>
      <c r="HE18" s="122">
        <f>IF(OR(HE$4="",$B18=""),0,SUMIF('DADOS BRUTOS'!$A$3:$A$500,$B18,'DADOS BRUTOS'!EE$3:EE$500)+IF($C18="",0,SUMIF('DADOS BRUTOS'!$A$3:$A$500,$C18,'DADOS BRUTOS'!EE$3:EE$500)))</f>
        <v/>
      </c>
      <c r="HF18" s="122">
        <f>IF(OR(HF$4="",$B18=""),0,SUMIF('DADOS BRUTOS'!$A$3:$A$500,$B18,'DADOS BRUTOS'!EF$3:EF$500)+IF($C18="",0,SUMIF('DADOS BRUTOS'!$A$3:$A$500,$C18,'DADOS BRUTOS'!EF$3:EF$500)))</f>
        <v/>
      </c>
      <c r="HG18" s="122">
        <f>IF(OR(HG$4="",$B18=""),0,SUMIF('DADOS BRUTOS'!$A$3:$A$500,$B18,'DADOS BRUTOS'!EG$3:EG$500)+IF($C18="",0,SUMIF('DADOS BRUTOS'!$A$3:$A$500,$C18,'DADOS BRUTOS'!EG$3:EG$500)))</f>
        <v/>
      </c>
      <c r="HH18" s="122">
        <f>IF(OR(HH$4="",$B18=""),0,SUMIF('DADOS BRUTOS'!$A$3:$A$500,$B18,'DADOS BRUTOS'!EH$3:EH$500)+IF($C18="",0,SUMIF('DADOS BRUTOS'!$A$3:$A$500,$C18,'DADOS BRUTOS'!EH$3:EH$500)))</f>
        <v/>
      </c>
      <c r="HI18" s="122">
        <f>IF(OR(HI$4="",$B18=""),0,SUMIF('DADOS BRUTOS'!$A$3:$A$500,$B18,'DADOS BRUTOS'!EI$3:EI$500)+IF($C18="",0,SUMIF('DADOS BRUTOS'!$A$3:$A$500,$C18,'DADOS BRUTOS'!EI$3:EI$500)))</f>
        <v/>
      </c>
      <c r="HJ18" s="122">
        <f>IF(OR(HJ$4="",$B18=""),0,SUMIF('DADOS BRUTOS'!$A$3:$A$500,$B18,'DADOS BRUTOS'!EJ$3:EJ$500)+IF($C18="",0,SUMIF('DADOS BRUTOS'!$A$3:$A$500,$C18,'DADOS BRUTOS'!EJ$3:EJ$500)))</f>
        <v/>
      </c>
      <c r="HK18" s="122">
        <f>IF(OR(HK$4="",$B18=""),0,SUMIF('DADOS BRUTOS'!$A$3:$A$500,$B18,'DADOS BRUTOS'!EK$3:EK$500)+IF($C18="",0,SUMIF('DADOS BRUTOS'!$A$3:$A$500,$C18,'DADOS BRUTOS'!EK$3:EK$500)))</f>
        <v/>
      </c>
      <c r="HL18" s="122">
        <f>IF(OR(HL$4="",$B18=""),0,SUMIF('DADOS BRUTOS'!$A$3:$A$500,$B18,'DADOS BRUTOS'!EL$3:EL$500)+IF($C18="",0,SUMIF('DADOS BRUTOS'!$A$3:$A$500,$C18,'DADOS BRUTOS'!EL$3:EL$500)))</f>
        <v/>
      </c>
      <c r="HM18" s="122">
        <f>IF(OR(HM$4="",$B18=""),0,SUMIF('DADOS BRUTOS'!$A$3:$A$500,$B18,'DADOS BRUTOS'!EM$3:EM$500)+IF($C18="",0,SUMIF('DADOS BRUTOS'!$A$3:$A$500,$C18,'DADOS BRUTOS'!EM$3:EM$500)))</f>
        <v/>
      </c>
      <c r="HN18" s="122">
        <f>IF(OR(HN$4="",$B18=""),0,SUMIF('DADOS BRUTOS'!$A$3:$A$500,$B18,'DADOS BRUTOS'!EN$3:EN$500)+IF($C18="",0,SUMIF('DADOS BRUTOS'!$A$3:$A$500,$C18,'DADOS BRUTOS'!EN$3:EN$500)))</f>
        <v/>
      </c>
      <c r="HO18" s="122">
        <f>IF(OR(HO$4="",$B18=""),0,SUMIF('DADOS BRUTOS'!$A$3:$A$500,$B18,'DADOS BRUTOS'!EO$3:EO$500)+IF($C18="",0,SUMIF('DADOS BRUTOS'!$A$3:$A$500,$C18,'DADOS BRUTOS'!EO$3:EO$500)))</f>
        <v/>
      </c>
      <c r="HP18" s="122">
        <f>IF(OR(HP$4="",$B18=""),0,SUMIF('DADOS BRUTOS'!$A$3:$A$500,$B18,'DADOS BRUTOS'!EP$3:EP$500)+IF($C18="",0,SUMIF('DADOS BRUTOS'!$A$3:$A$500,$C18,'DADOS BRUTOS'!EP$3:EP$500)))</f>
        <v/>
      </c>
      <c r="HQ18" s="122">
        <f>IF(OR(HQ$4="",$B18=""),0,SUMIF('DADOS BRUTOS'!$A$3:$A$500,$B18,'DADOS BRUTOS'!EQ$3:EQ$500)+IF($C18="",0,SUMIF('DADOS BRUTOS'!$A$3:$A$500,$C18,'DADOS BRUTOS'!EQ$3:EQ$500)))</f>
        <v/>
      </c>
      <c r="HR18" s="122">
        <f>IF(OR(HR$4="",$B18=""),0,SUMIF('DADOS BRUTOS'!$A$3:$A$500,$B18,'DADOS BRUTOS'!ER$3:ER$500)+IF($C18="",0,SUMIF('DADOS BRUTOS'!$A$3:$A$500,$C18,'DADOS BRUTOS'!ER$3:ER$500)))</f>
        <v/>
      </c>
      <c r="HS18" s="122">
        <f>IF(OR(HS$4="",$B18=""),0,SUMIF('DADOS BRUTOS'!$A$3:$A$500,$B18,'DADOS BRUTOS'!ES$3:ES$500)+IF($C18="",0,SUMIF('DADOS BRUTOS'!$A$3:$A$500,$C18,'DADOS BRUTOS'!ES$3:ES$500)))</f>
        <v/>
      </c>
      <c r="HT18" s="122">
        <f>IF(OR(HT$4="",$B18=""),0,SUMIF('DADOS BRUTOS'!$A$3:$A$500,$B18,'DADOS BRUTOS'!ET$3:ET$500)+IF($C18="",0,SUMIF('DADOS BRUTOS'!$A$3:$A$500,$C18,'DADOS BRUTOS'!ET$3:ET$500)))</f>
        <v/>
      </c>
      <c r="HU18" s="122">
        <f>IF(OR(HU$4="",$B18=""),0,SUMIF('DADOS BRUTOS'!$A$3:$A$500,$B18,'DADOS BRUTOS'!EU$3:EU$500)+IF($C18="",0,SUMIF('DADOS BRUTOS'!$A$3:$A$500,$C18,'DADOS BRUTOS'!EU$3:EU$500)))</f>
        <v/>
      </c>
      <c r="HV18" s="122">
        <f>IF(OR(HV$4="",$B18=""),0,SUMIF('DADOS BRUTOS'!$A$3:$A$500,$B18,'DADOS BRUTOS'!EV$3:EV$500)+IF($C18="",0,SUMIF('DADOS BRUTOS'!$A$3:$A$500,$C18,'DADOS BRUTOS'!EV$3:EV$500)))</f>
        <v/>
      </c>
      <c r="HW18" s="122">
        <f>IF(OR(HW$4="",$B18=""),0,SUMIF('DADOS BRUTOS'!$A$3:$A$500,$B18,'DADOS BRUTOS'!EW$3:EW$500)+IF($C18="",0,SUMIF('DADOS BRUTOS'!$A$3:$A$500,$C18,'DADOS BRUTOS'!EW$3:EW$500)))</f>
        <v/>
      </c>
      <c r="HX18" s="122">
        <f>IF(OR(HX$4="",$B18=""),0,SUMIF('DADOS BRUTOS'!$A$3:$A$500,$B18,'DADOS BRUTOS'!EX$3:EX$500)+IF($C18="",0,SUMIF('DADOS BRUTOS'!$A$3:$A$500,$C18,'DADOS BRUTOS'!EX$3:EX$500)))</f>
        <v/>
      </c>
      <c r="HY18" s="122">
        <f>IF(OR(HY$4="",$B18=""),0,SUMIF('DADOS BRUTOS'!$A$3:$A$500,$B18,'DADOS BRUTOS'!EY$3:EY$500)+IF($C18="",0,SUMIF('DADOS BRUTOS'!$A$3:$A$500,$C18,'DADOS BRUTOS'!EY$3:EY$500)))</f>
        <v/>
      </c>
      <c r="HZ18" s="122">
        <f>IF(OR(HZ$4="",$B18=""),0,SUMIF('DADOS BRUTOS'!$A$3:$A$500,$B18,'DADOS BRUTOS'!EZ$3:EZ$500)+IF($C18="",0,SUMIF('DADOS BRUTOS'!$A$3:$A$500,$C18,'DADOS BRUTOS'!EZ$3:EZ$500)))</f>
        <v/>
      </c>
      <c r="IA18" s="122">
        <f>IF(OR(IA$4="",$B18=""),0,SUMIF('DADOS BRUTOS'!$A$3:$A$500,$B18,'DADOS BRUTOS'!FA$3:FA$500)+IF($C18="",0,SUMIF('DADOS BRUTOS'!$A$3:$A$500,$C18,'DADOS BRUTOS'!FA$3:FA$500)))</f>
        <v/>
      </c>
      <c r="IB18" s="122">
        <f>IF(OR(IB$4="",$B18=""),0,SUMIF('DADOS BRUTOS'!$A$3:$A$500,$B18,'DADOS BRUTOS'!FB$3:FB$500)+IF($C18="",0,SUMIF('DADOS BRUTOS'!$A$3:$A$500,$C18,'DADOS BRUTOS'!FB$3:FB$500)))</f>
        <v/>
      </c>
      <c r="IC18" s="122">
        <f>IF(OR(IC$4="",$B18=""),0,SUMIF('DADOS BRUTOS'!$A$3:$A$500,$B18,'DADOS BRUTOS'!FC$3:FC$500)+IF($C18="",0,SUMIF('DADOS BRUTOS'!$A$3:$A$500,$C18,'DADOS BRUTOS'!FC$3:FC$500)))</f>
        <v/>
      </c>
      <c r="ID18" s="122">
        <f>IF(OR(ID$4="",$B18=""),0,SUMIF('DADOS BRUTOS'!$A$3:$A$500,$B18,'DADOS BRUTOS'!FD$3:FD$500)+IF($C18="",0,SUMIF('DADOS BRUTOS'!$A$3:$A$500,$C18,'DADOS BRUTOS'!FD$3:FD$500)))</f>
        <v/>
      </c>
      <c r="IE18" s="122">
        <f>IF(OR(IE$4="",$B18=""),0,SUMIF('DADOS BRUTOS'!$A$3:$A$500,$B18,'DADOS BRUTOS'!FE$3:FE$500)+IF($C18="",0,SUMIF('DADOS BRUTOS'!$A$3:$A$500,$C18,'DADOS BRUTOS'!FE$3:FE$500)))</f>
        <v/>
      </c>
      <c r="IF18" s="122">
        <f>IF(OR(IF$4="",$B18=""),0,SUMIF('DADOS BRUTOS'!$A$3:$A$500,$B18,'DADOS BRUTOS'!FF$3:FF$500)+IF($C18="",0,SUMIF('DADOS BRUTOS'!$A$3:$A$500,$C18,'DADOS BRUTOS'!FF$3:FF$500)))</f>
        <v/>
      </c>
      <c r="IG18" s="122">
        <f>IF(OR(IG$4="",$B18=""),0,SUMIF('DADOS BRUTOS'!$A$3:$A$500,$B18,'DADOS BRUTOS'!FG$3:FG$500)+IF($C18="",0,SUMIF('DADOS BRUTOS'!$A$3:$A$500,$C18,'DADOS BRUTOS'!FG$3:FG$500)))</f>
        <v/>
      </c>
      <c r="IH18" s="122">
        <f>IF(OR(IH$4="",$B18=""),0,SUMIF('DADOS BRUTOS'!$A$3:$A$500,$B18,'DADOS BRUTOS'!FH$3:FH$500)+IF($C18="",0,SUMIF('DADOS BRUTOS'!$A$3:$A$500,$C18,'DADOS BRUTOS'!FH$3:FH$500)))</f>
        <v/>
      </c>
      <c r="II18" s="122">
        <f>IF(OR(II$4="",$B18=""),0,SUMIF('DADOS BRUTOS'!$A$3:$A$500,$B18,'DADOS BRUTOS'!FI$3:FI$500)+IF($C18="",0,SUMIF('DADOS BRUTOS'!$A$3:$A$500,$C18,'DADOS BRUTOS'!FI$3:FI$500)))</f>
        <v/>
      </c>
      <c r="IJ18" s="122">
        <f>IF(OR(IJ$4="",$B18=""),0,SUMIF('DADOS BRUTOS'!$A$3:$A$500,$B18,'DADOS BRUTOS'!FJ$3:FJ$500)+IF($C18="",0,SUMIF('DADOS BRUTOS'!$A$3:$A$500,$C18,'DADOS BRUTOS'!FJ$3:FJ$500)))</f>
        <v/>
      </c>
      <c r="IK18" s="122">
        <f>IF(OR(IK$4="",$B18=""),0,SUMIF('DADOS BRUTOS'!$A$3:$A$500,$B18,'DADOS BRUTOS'!FK$3:FK$500)+IF($C18="",0,SUMIF('DADOS BRUTOS'!$A$3:$A$500,$C18,'DADOS BRUTOS'!FK$3:FK$500)))</f>
        <v/>
      </c>
      <c r="IL18" s="122">
        <f>IF(OR(IL$4="",$B18=""),0,SUMIF('DADOS BRUTOS'!$A$3:$A$500,$B18,'DADOS BRUTOS'!FL$3:FL$500)+IF($C18="",0,SUMIF('DADOS BRUTOS'!$A$3:$A$500,$C18,'DADOS BRUTOS'!FL$3:FL$500)))</f>
        <v/>
      </c>
      <c r="IM18" s="122">
        <f>IF(OR(IM$4="",$B18=""),0,SUMIF('DADOS BRUTOS'!$A$3:$A$500,$B18,'DADOS BRUTOS'!FM$3:FM$500)+IF($C18="",0,SUMIF('DADOS BRUTOS'!$A$3:$A$500,$C18,'DADOS BRUTOS'!FM$3:FM$500)))</f>
        <v/>
      </c>
      <c r="IN18" s="122">
        <f>IF(OR(IN$4="",$B18=""),0,SUMIF('DADOS BRUTOS'!$A$3:$A$500,$B18,'DADOS BRUTOS'!FN$3:FN$500)+IF($C18="",0,SUMIF('DADOS BRUTOS'!$A$3:$A$500,$C18,'DADOS BRUTOS'!FN$3:FN$500)))</f>
        <v/>
      </c>
      <c r="IO18" s="122">
        <f>IF(OR(IO$4="",$B18=""),0,SUMIF('DADOS BRUTOS'!$A$3:$A$500,$B18,'DADOS BRUTOS'!FO$3:FO$500)+IF($C18="",0,SUMIF('DADOS BRUTOS'!$A$3:$A$500,$C18,'DADOS BRUTOS'!FO$3:FO$500)))</f>
        <v/>
      </c>
      <c r="IP18" s="122">
        <f>IF(OR(IP$4="",$B18=""),0,SUMIF('DADOS BRUTOS'!$A$3:$A$500,$B18,'DADOS BRUTOS'!FP$3:FP$500)+IF($C18="",0,SUMIF('DADOS BRUTOS'!$A$3:$A$500,$C18,'DADOS BRUTOS'!FP$3:FP$500)))</f>
        <v/>
      </c>
      <c r="IQ18" s="122">
        <f>IF(OR(IQ$4="",$B18=""),0,SUMIF('DADOS BRUTOS'!$A$3:$A$500,$B18,'DADOS BRUTOS'!FQ$3:FQ$500)+IF($C18="",0,SUMIF('DADOS BRUTOS'!$A$3:$A$500,$C18,'DADOS BRUTOS'!FQ$3:FQ$500)))</f>
        <v/>
      </c>
      <c r="IR18" s="122">
        <f>IF(OR(IR$4="",$B18=""),0,SUMIF('DADOS BRUTOS'!$A$3:$A$500,$B18,'DADOS BRUTOS'!FR$3:FR$500)+IF($C18="",0,SUMIF('DADOS BRUTOS'!$A$3:$A$500,$C18,'DADOS BRUTOS'!FR$3:FR$500)))</f>
        <v/>
      </c>
      <c r="IS18" s="122">
        <f>IF(OR(IS$4="",$B18=""),0,SUMIF('DADOS BRUTOS'!$A$3:$A$500,$B18,'DADOS BRUTOS'!FS$3:FS$500)+IF($C18="",0,SUMIF('DADOS BRUTOS'!$A$3:$A$500,$C18,'DADOS BRUTOS'!FS$3:FS$500)))</f>
        <v/>
      </c>
      <c r="IT18" s="122">
        <f>IF(OR(IT$4="",$B18=""),0,SUMIF('DADOS BRUTOS'!$A$3:$A$500,$B18,'DADOS BRUTOS'!FT$3:FT$500)+IF($C18="",0,SUMIF('DADOS BRUTOS'!$A$3:$A$500,$C18,'DADOS BRUTOS'!FT$3:FT$500)))</f>
        <v/>
      </c>
      <c r="IU18" s="122">
        <f>IF(OR(IU$4="",$B18=""),0,SUMIF('DADOS BRUTOS'!$A$3:$A$500,$B18,'DADOS BRUTOS'!FU$3:FU$500)+IF($C18="",0,SUMIF('DADOS BRUTOS'!$A$3:$A$500,$C18,'DADOS BRUTOS'!FU$3:FU$500)))</f>
        <v/>
      </c>
      <c r="IV18" s="122">
        <f>IF(OR(IV$4="",$B18=""),0,SUMIF('DADOS BRUTOS'!$A$3:$A$500,$B18,'DADOS BRUTOS'!FV$3:FV$500)+IF($C18="",0,SUMIF('DADOS BRUTOS'!$A$3:$A$500,$C18,'DADOS BRUTOS'!FV$3:FV$500)))</f>
        <v/>
      </c>
      <c r="IW18" s="122">
        <f>IF(OR(IW$4="",$B18=""),0,SUMIF('DADOS BRUTOS'!$A$3:$A$500,$B18,'DADOS BRUTOS'!FW$3:FW$500)+IF($C18="",0,SUMIF('DADOS BRUTOS'!$A$3:$A$500,$C18,'DADOS BRUTOS'!FW$3:FW$500)))</f>
        <v/>
      </c>
      <c r="IX18" s="122">
        <f>IF(OR(IX$4="",$B18=""),0,SUMIF('DADOS BRUTOS'!$A$3:$A$500,$B18,'DADOS BRUTOS'!FX$3:FX$500)+IF($C18="",0,SUMIF('DADOS BRUTOS'!$A$3:$A$500,$C18,'DADOS BRUTOS'!FX$3:FX$500)))</f>
        <v/>
      </c>
      <c r="IY18" s="122">
        <f>IF(OR(IY$4="",$B18=""),0,SUMIF('DADOS BRUTOS'!$A$3:$A$500,$B18,'DADOS BRUTOS'!FY$3:FY$500)+IF($C18="",0,SUMIF('DADOS BRUTOS'!$A$3:$A$500,$C18,'DADOS BRUTOS'!FY$3:FY$500)))</f>
        <v/>
      </c>
      <c r="IZ18" s="122">
        <f>IF(OR(IZ$4="",$B18=""),0,SUMIF('DADOS BRUTOS'!$A$3:$A$500,$B18,'DADOS BRUTOS'!FZ$3:FZ$500)+IF($C18="",0,SUMIF('DADOS BRUTOS'!$A$3:$A$500,$C18,'DADOS BRUTOS'!FZ$3:FZ$500)))</f>
        <v/>
      </c>
      <c r="JA18" s="122">
        <f>IF(OR(JA$4="",$B18=""),0,SUMIF('DADOS BRUTOS'!$A$3:$A$500,$B18,'DADOS BRUTOS'!GA$3:GA$500)+IF($C18="",0,SUMIF('DADOS BRUTOS'!$A$3:$A$500,$C18,'DADOS BRUTOS'!GA$3:GA$500)))</f>
        <v/>
      </c>
      <c r="JB18" s="122">
        <f>IF(OR(JB$4="",$B18=""),0,SUMIF('DADOS BRUTOS'!$A$3:$A$500,$B18,'DADOS BRUTOS'!GB$3:GB$500)+IF($C18="",0,SUMIF('DADOS BRUTOS'!$A$3:$A$500,$C18,'DADOS BRUTOS'!GB$3:GB$500)))</f>
        <v/>
      </c>
      <c r="JC18" s="122">
        <f>IF(OR(JC$4="",$B18=""),0,SUMIF('DADOS BRUTOS'!$A$3:$A$500,$B18,'DADOS BRUTOS'!GC$3:GC$500)+IF($C18="",0,SUMIF('DADOS BRUTOS'!$A$3:$A$500,$C18,'DADOS BRUTOS'!GC$3:GC$500)))</f>
        <v/>
      </c>
      <c r="JD18" s="122">
        <f>IF(OR(JD$4="",$B18=""),0,SUMIF('DADOS BRUTOS'!$A$3:$A$500,$B18,'DADOS BRUTOS'!GD$3:GD$500)+IF($C18="",0,SUMIF('DADOS BRUTOS'!$A$3:$A$500,$C18,'DADOS BRUTOS'!GD$3:GD$500)))</f>
        <v/>
      </c>
      <c r="JE18" s="122">
        <f>IF(OR(JE$4="",$B18=""),0,SUMIF('DADOS BRUTOS'!$A$3:$A$500,$B18,'DADOS BRUTOS'!GE$3:GE$500)+IF($C18="",0,SUMIF('DADOS BRUTOS'!$A$3:$A$500,$C18,'DADOS BRUTOS'!GE$3:GE$500)))</f>
        <v/>
      </c>
      <c r="JF18" s="122">
        <f>IF(OR(JF$4="",$B18=""),0,SUMIF('DADOS BRUTOS'!$A$3:$A$500,$B18,'DADOS BRUTOS'!GF$3:GF$500)+IF($C18="",0,SUMIF('DADOS BRUTOS'!$A$3:$A$500,$C18,'DADOS BRUTOS'!GF$3:GF$500)))</f>
        <v/>
      </c>
      <c r="JG18" s="122">
        <f>IF(OR(JG$4="",$B18=""),0,SUMIF('DADOS BRUTOS'!$A$3:$A$500,$B18,'DADOS BRUTOS'!GG$3:GG$500)+IF($C18="",0,SUMIF('DADOS BRUTOS'!$A$3:$A$500,$C18,'DADOS BRUTOS'!GG$3:GG$500)))</f>
        <v/>
      </c>
      <c r="JH18" s="122">
        <f>IF(OR(JH$4="",$B18=""),0,SUMIF('DADOS BRUTOS'!$A$3:$A$500,$B18,'DADOS BRUTOS'!GH$3:GH$500)+IF($C18="",0,SUMIF('DADOS BRUTOS'!$A$3:$A$500,$C18,'DADOS BRUTOS'!GH$3:GH$500)))</f>
        <v/>
      </c>
      <c r="JI18" s="122">
        <f>IF(OR(JI$4="",$B18=""),0,SUMIF('DADOS BRUTOS'!$A$3:$A$500,$B18,'DADOS BRUTOS'!GI$3:GI$500)+IF($C18="",0,SUMIF('DADOS BRUTOS'!$A$3:$A$500,$C18,'DADOS BRUTOS'!GI$3:GI$500)))</f>
        <v/>
      </c>
      <c r="JJ18" s="122">
        <f>IF(OR(JJ$4="",$B18=""),0,SUMIF('DADOS BRUTOS'!$A$3:$A$500,$B18,'DADOS BRUTOS'!GJ$3:GJ$500)+IF($C18="",0,SUMIF('DADOS BRUTOS'!$A$3:$A$500,$C18,'DADOS BRUTOS'!GJ$3:GJ$500)))</f>
        <v/>
      </c>
      <c r="JK18" s="122">
        <f>IF(OR(JK$4="",$B18=""),0,SUMIF('DADOS BRUTOS'!$A$3:$A$500,$B18,'DADOS BRUTOS'!GK$3:GK$500)+IF($C18="",0,SUMIF('DADOS BRUTOS'!$A$3:$A$500,$C18,'DADOS BRUTOS'!GK$3:GK$500)))</f>
        <v/>
      </c>
      <c r="JL18" s="122">
        <f>IF(OR(JL$4="",$B18=""),0,SUMIF('DADOS BRUTOS'!$A$3:$A$500,$B18,'DADOS BRUTOS'!GL$3:GL$500)+IF($C18="",0,SUMIF('DADOS BRUTOS'!$A$3:$A$500,$C18,'DADOS BRUTOS'!GL$3:GL$500)))</f>
        <v/>
      </c>
      <c r="JM18" s="122">
        <f>IF(OR(JM$4="",$B18=""),0,SUMIF('DADOS BRUTOS'!$A$3:$A$500,$B18,'DADOS BRUTOS'!GM$3:GM$500)+IF($C18="",0,SUMIF('DADOS BRUTOS'!$A$3:$A$500,$C18,'DADOS BRUTOS'!GM$3:GM$500)))</f>
        <v/>
      </c>
      <c r="JN18" s="122">
        <f>IF(OR(JN$4="",$B18=""),0,SUMIF('DADOS BRUTOS'!$A$3:$A$500,$B18,'DADOS BRUTOS'!GN$3:GN$500)+IF($C18="",0,SUMIF('DADOS BRUTOS'!$A$3:$A$500,$C18,'DADOS BRUTOS'!GN$3:GN$500)))</f>
        <v/>
      </c>
      <c r="JO18" s="122">
        <f>IF(OR(JO$4="",$B18=""),0,SUMIF('DADOS BRUTOS'!$A$3:$A$500,$B18,'DADOS BRUTOS'!GO$3:GO$500)+IF($C18="",0,SUMIF('DADOS BRUTOS'!$A$3:$A$500,$C18,'DADOS BRUTOS'!GO$3:GO$500)))</f>
        <v/>
      </c>
      <c r="JP18" s="122">
        <f>IF(OR(JP$4="",$B18=""),0,SUMIF('DADOS BRUTOS'!$A$3:$A$500,$B18,'DADOS BRUTOS'!GP$3:GP$500)+IF($C18="",0,SUMIF('DADOS BRUTOS'!$A$3:$A$500,$C18,'DADOS BRUTOS'!GP$3:GP$500)))</f>
        <v/>
      </c>
      <c r="JQ18" s="122">
        <f>IF(OR(JQ$4="",$B18=""),0,SUMIF('DADOS BRUTOS'!$A$3:$A$500,$B18,'DADOS BRUTOS'!GQ$3:GQ$500)+IF($C18="",0,SUMIF('DADOS BRUTOS'!$A$3:$A$500,$C18,'DADOS BRUTOS'!GQ$3:GQ$500)))</f>
        <v/>
      </c>
      <c r="JR18" s="122">
        <f>IF(OR(JR$4="",$B18=""),0,SUMIF('DADOS BRUTOS'!$A$3:$A$500,$B18,'DADOS BRUTOS'!GR$3:GR$500)+IF($C18="",0,SUMIF('DADOS BRUTOS'!$A$3:$A$500,$C18,'DADOS BRUTOS'!GR$3:GR$500)))</f>
        <v/>
      </c>
      <c r="JS18" s="122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2">
        <f>IF(OR(CB$4="",$B19=""),0,SUMIF('DADOS BRUTOS'!$A$3:$A$500,$B19,'DADOS BRUTOS'!B$3:B$500)+IF($C19="",0,SUMIF('DADOS BRUTOS'!$A$3:$A$500,$C19,'DADOS BRUTOS'!B$3:B$500)))</f>
        <v/>
      </c>
      <c r="CC19" s="122">
        <f>IF(OR(CC$4="",$B19=""),0,SUMIF('DADOS BRUTOS'!$A$3:$A$500,$B19,'DADOS BRUTOS'!C$3:C$500)+IF($C19="",0,SUMIF('DADOS BRUTOS'!$A$3:$A$500,$C19,'DADOS BRUTOS'!C$3:C$500)))</f>
        <v/>
      </c>
      <c r="CD19" s="122">
        <f>IF(OR(CD$4="",$B19=""),0,SUMIF('DADOS BRUTOS'!$A$3:$A$500,$B19,'DADOS BRUTOS'!D$3:D$500)+IF($C19="",0,SUMIF('DADOS BRUTOS'!$A$3:$A$500,$C19,'DADOS BRUTOS'!D$3:D$500)))</f>
        <v/>
      </c>
      <c r="CE19" s="122">
        <f>IF(OR(CE$4="",$B19=""),0,SUMIF('DADOS BRUTOS'!$A$3:$A$500,$B19,'DADOS BRUTOS'!E$3:E$500)+IF($C19="",0,SUMIF('DADOS BRUTOS'!$A$3:$A$500,$C19,'DADOS BRUTOS'!E$3:E$500)))</f>
        <v/>
      </c>
      <c r="CF19" s="122">
        <f>IF(OR(CF$4="",$B19=""),0,SUMIF('DADOS BRUTOS'!$A$3:$A$500,$B19,'DADOS BRUTOS'!F$3:F$500)+IF($C19="",0,SUMIF('DADOS BRUTOS'!$A$3:$A$500,$C19,'DADOS BRUTOS'!F$3:F$500)))</f>
        <v/>
      </c>
      <c r="CG19" s="122">
        <f>IF(OR(CG$4="",$B19=""),0,SUMIF('DADOS BRUTOS'!$A$3:$A$500,$B19,'DADOS BRUTOS'!G$3:G$500)+IF($C19="",0,SUMIF('DADOS BRUTOS'!$A$3:$A$500,$C19,'DADOS BRUTOS'!G$3:G$500)))</f>
        <v/>
      </c>
      <c r="CH19" s="122">
        <f>IF(OR(CH$4="",$B19=""),0,SUMIF('DADOS BRUTOS'!$A$3:$A$500,$B19,'DADOS BRUTOS'!H$3:H$500)+IF($C19="",0,SUMIF('DADOS BRUTOS'!$A$3:$A$500,$C19,'DADOS BRUTOS'!H$3:H$500)))</f>
        <v/>
      </c>
      <c r="CI19" s="122">
        <f>IF(OR(CI$4="",$B19=""),0,SUMIF('DADOS BRUTOS'!$A$3:$A$500,$B19,'DADOS BRUTOS'!I$3:I$500)+IF($C19="",0,SUMIF('DADOS BRUTOS'!$A$3:$A$500,$C19,'DADOS BRUTOS'!I$3:I$500)))</f>
        <v/>
      </c>
      <c r="CJ19" s="122">
        <f>IF(OR(CJ$4="",$B19=""),0,SUMIF('DADOS BRUTOS'!$A$3:$A$500,$B19,'DADOS BRUTOS'!J$3:J$500)+IF($C19="",0,SUMIF('DADOS BRUTOS'!$A$3:$A$500,$C19,'DADOS BRUTOS'!J$3:J$500)))</f>
        <v/>
      </c>
      <c r="CK19" s="122">
        <f>IF(OR(CK$4="",$B19=""),0,SUMIF('DADOS BRUTOS'!$A$3:$A$500,$B19,'DADOS BRUTOS'!K$3:K$500)+IF($C19="",0,SUMIF('DADOS BRUTOS'!$A$3:$A$500,$C19,'DADOS BRUTOS'!K$3:K$500)))</f>
        <v/>
      </c>
      <c r="CL19" s="122">
        <f>IF(OR(CL$4="",$B19=""),0,SUMIF('DADOS BRUTOS'!$A$3:$A$500,$B19,'DADOS BRUTOS'!L$3:L$500)+IF($C19="",0,SUMIF('DADOS BRUTOS'!$A$3:$A$500,$C19,'DADOS BRUTOS'!L$3:L$500)))</f>
        <v/>
      </c>
      <c r="CM19" s="122">
        <f>IF(OR(CM$4="",$B19=""),0,SUMIF('DADOS BRUTOS'!$A$3:$A$500,$B19,'DADOS BRUTOS'!M$3:M$500)+IF($C19="",0,SUMIF('DADOS BRUTOS'!$A$3:$A$500,$C19,'DADOS BRUTOS'!M$3:M$500)))</f>
        <v/>
      </c>
      <c r="CN19" s="122">
        <f>IF(OR(CN$4="",$B19=""),0,SUMIF('DADOS BRUTOS'!$A$3:$A$500,$B19,'DADOS BRUTOS'!N$3:N$500)+IF($C19="",0,SUMIF('DADOS BRUTOS'!$A$3:$A$500,$C19,'DADOS BRUTOS'!N$3:N$500)))</f>
        <v/>
      </c>
      <c r="CO19" s="122">
        <f>IF(OR(CO$4="",$B19=""),0,SUMIF('DADOS BRUTOS'!$A$3:$A$500,$B19,'DADOS BRUTOS'!O$3:O$500)+IF($C19="",0,SUMIF('DADOS BRUTOS'!$A$3:$A$500,$C19,'DADOS BRUTOS'!O$3:O$500)))</f>
        <v/>
      </c>
      <c r="CP19" s="122">
        <f>IF(OR(CP$4="",$B19=""),0,SUMIF('DADOS BRUTOS'!$A$3:$A$500,$B19,'DADOS BRUTOS'!P$3:P$500)+IF($C19="",0,SUMIF('DADOS BRUTOS'!$A$3:$A$500,$C19,'DADOS BRUTOS'!P$3:P$500)))</f>
        <v/>
      </c>
      <c r="CQ19" s="122">
        <f>IF(OR(CQ$4="",$B19=""),0,SUMIF('DADOS BRUTOS'!$A$3:$A$500,$B19,'DADOS BRUTOS'!Q$3:Q$500)+IF($C19="",0,SUMIF('DADOS BRUTOS'!$A$3:$A$500,$C19,'DADOS BRUTOS'!Q$3:Q$500)))</f>
        <v/>
      </c>
      <c r="CR19" s="122">
        <f>IF(OR(CR$4="",$B19=""),0,SUMIF('DADOS BRUTOS'!$A$3:$A$500,$B19,'DADOS BRUTOS'!R$3:R$500)+IF($C19="",0,SUMIF('DADOS BRUTOS'!$A$3:$A$500,$C19,'DADOS BRUTOS'!R$3:R$500)))</f>
        <v/>
      </c>
      <c r="CS19" s="122">
        <f>IF(OR(CS$4="",$B19=""),0,SUMIF('DADOS BRUTOS'!$A$3:$A$500,$B19,'DADOS BRUTOS'!S$3:S$500)+IF($C19="",0,SUMIF('DADOS BRUTOS'!$A$3:$A$500,$C19,'DADOS BRUTOS'!S$3:S$500)))</f>
        <v/>
      </c>
      <c r="CT19" s="122">
        <f>IF(OR(CT$4="",$B19=""),0,SUMIF('DADOS BRUTOS'!$A$3:$A$500,$B19,'DADOS BRUTOS'!T$3:T$500)+IF($C19="",0,SUMIF('DADOS BRUTOS'!$A$3:$A$500,$C19,'DADOS BRUTOS'!T$3:T$500)))</f>
        <v/>
      </c>
      <c r="CU19" s="122">
        <f>IF(OR(CU$4="",$B19=""),0,SUMIF('DADOS BRUTOS'!$A$3:$A$500,$B19,'DADOS BRUTOS'!U$3:U$500)+IF($C19="",0,SUMIF('DADOS BRUTOS'!$A$3:$A$500,$C19,'DADOS BRUTOS'!U$3:U$500)))</f>
        <v/>
      </c>
      <c r="CV19" s="122">
        <f>IF(OR(CV$4="",$B19=""),0,SUMIF('DADOS BRUTOS'!$A$3:$A$500,$B19,'DADOS BRUTOS'!V$3:V$500)+IF($C19="",0,SUMIF('DADOS BRUTOS'!$A$3:$A$500,$C19,'DADOS BRUTOS'!V$3:V$500)))</f>
        <v/>
      </c>
      <c r="CW19" s="122">
        <f>IF(OR(CW$4="",$B19=""),0,SUMIF('DADOS BRUTOS'!$A$3:$A$500,$B19,'DADOS BRUTOS'!W$3:W$500)+IF($C19="",0,SUMIF('DADOS BRUTOS'!$A$3:$A$500,$C19,'DADOS BRUTOS'!W$3:W$500)))</f>
        <v/>
      </c>
      <c r="CX19" s="122">
        <f>IF(OR(CX$4="",$B19=""),0,SUMIF('DADOS BRUTOS'!$A$3:$A$500,$B19,'DADOS BRUTOS'!X$3:X$500)+IF($C19="",0,SUMIF('DADOS BRUTOS'!$A$3:$A$500,$C19,'DADOS BRUTOS'!X$3:X$500)))</f>
        <v/>
      </c>
      <c r="CY19" s="122">
        <f>IF(OR(CY$4="",$B19=""),0,SUMIF('DADOS BRUTOS'!$A$3:$A$500,$B19,'DADOS BRUTOS'!Y$3:Y$500)+IF($C19="",0,SUMIF('DADOS BRUTOS'!$A$3:$A$500,$C19,'DADOS BRUTOS'!Y$3:Y$500)))</f>
        <v/>
      </c>
      <c r="CZ19" s="122">
        <f>IF(OR(CZ$4="",$B19=""),0,SUMIF('DADOS BRUTOS'!$A$3:$A$500,$B19,'DADOS BRUTOS'!Z$3:Z$500)+IF($C19="",0,SUMIF('DADOS BRUTOS'!$A$3:$A$500,$C19,'DADOS BRUTOS'!Z$3:Z$500)))</f>
        <v/>
      </c>
      <c r="DA19" s="122">
        <f>IF(OR(DA$4="",$B19=""),0,SUMIF('DADOS BRUTOS'!$A$3:$A$500,$B19,'DADOS BRUTOS'!AA$3:AA$500)+IF($C19="",0,SUMIF('DADOS BRUTOS'!$A$3:$A$500,$C19,'DADOS BRUTOS'!AA$3:AA$500)))</f>
        <v/>
      </c>
      <c r="DB19" s="122">
        <f>IF(OR(DB$4="",$B19=""),0,SUMIF('DADOS BRUTOS'!$A$3:$A$500,$B19,'DADOS BRUTOS'!AB$3:AB$500)+IF($C19="",0,SUMIF('DADOS BRUTOS'!$A$3:$A$500,$C19,'DADOS BRUTOS'!AB$3:AB$500)))</f>
        <v/>
      </c>
      <c r="DC19" s="122">
        <f>IF(OR(DC$4="",$B19=""),0,SUMIF('DADOS BRUTOS'!$A$3:$A$500,$B19,'DADOS BRUTOS'!AC$3:AC$500)+IF($C19="",0,SUMIF('DADOS BRUTOS'!$A$3:$A$500,$C19,'DADOS BRUTOS'!AC$3:AC$500)))</f>
        <v/>
      </c>
      <c r="DD19" s="122">
        <f>IF(OR(DD$4="",$B19=""),0,SUMIF('DADOS BRUTOS'!$A$3:$A$500,$B19,'DADOS BRUTOS'!AD$3:AD$500)+IF($C19="",0,SUMIF('DADOS BRUTOS'!$A$3:$A$500,$C19,'DADOS BRUTOS'!AD$3:AD$500)))</f>
        <v/>
      </c>
      <c r="DE19" s="122">
        <f>IF(OR(DE$4="",$B19=""),0,SUMIF('DADOS BRUTOS'!$A$3:$A$500,$B19,'DADOS BRUTOS'!AE$3:AE$500)+IF($C19="",0,SUMIF('DADOS BRUTOS'!$A$3:$A$500,$C19,'DADOS BRUTOS'!AE$3:AE$500)))</f>
        <v/>
      </c>
      <c r="DF19" s="122">
        <f>IF(OR(DF$4="",$B19=""),0,SUMIF('DADOS BRUTOS'!$A$3:$A$500,$B19,'DADOS BRUTOS'!AF$3:AF$500)+IF($C19="",0,SUMIF('DADOS BRUTOS'!$A$3:$A$500,$C19,'DADOS BRUTOS'!AF$3:AF$500)))</f>
        <v/>
      </c>
      <c r="DG19" s="122">
        <f>IF(OR(DG$4="",$B19=""),0,SUMIF('DADOS BRUTOS'!$A$3:$A$500,$B19,'DADOS BRUTOS'!AG$3:AG$500)+IF($C19="",0,SUMIF('DADOS BRUTOS'!$A$3:$A$500,$C19,'DADOS BRUTOS'!AG$3:AG$500)))</f>
        <v/>
      </c>
      <c r="DH19" s="122">
        <f>IF(OR(DH$4="",$B19=""),0,SUMIF('DADOS BRUTOS'!$A$3:$A$500,$B19,'DADOS BRUTOS'!AH$3:AH$500)+IF($C19="",0,SUMIF('DADOS BRUTOS'!$A$3:$A$500,$C19,'DADOS BRUTOS'!AH$3:AH$500)))</f>
        <v/>
      </c>
      <c r="DI19" s="122">
        <f>IF(OR(DI$4="",$B19=""),0,SUMIF('DADOS BRUTOS'!$A$3:$A$500,$B19,'DADOS BRUTOS'!AI$3:AI$500)+IF($C19="",0,SUMIF('DADOS BRUTOS'!$A$3:$A$500,$C19,'DADOS BRUTOS'!AI$3:AI$500)))</f>
        <v/>
      </c>
      <c r="DJ19" s="122">
        <f>IF(OR(DJ$4="",$B19=""),0,SUMIF('DADOS BRUTOS'!$A$3:$A$500,$B19,'DADOS BRUTOS'!AJ$3:AJ$500)+IF($C19="",0,SUMIF('DADOS BRUTOS'!$A$3:$A$500,$C19,'DADOS BRUTOS'!AJ$3:AJ$500)))</f>
        <v/>
      </c>
      <c r="DK19" s="122">
        <f>IF(OR(DK$4="",$B19=""),0,SUMIF('DADOS BRUTOS'!$A$3:$A$500,$B19,'DADOS BRUTOS'!AK$3:AK$500)+IF($C19="",0,SUMIF('DADOS BRUTOS'!$A$3:$A$500,$C19,'DADOS BRUTOS'!AK$3:AK$500)))</f>
        <v/>
      </c>
      <c r="DL19" s="122">
        <f>IF(OR(DL$4="",$B19=""),0,SUMIF('DADOS BRUTOS'!$A$3:$A$500,$B19,'DADOS BRUTOS'!AL$3:AL$500)+IF($C19="",0,SUMIF('DADOS BRUTOS'!$A$3:$A$500,$C19,'DADOS BRUTOS'!AL$3:AL$500)))</f>
        <v/>
      </c>
      <c r="DM19" s="122">
        <f>IF(OR(DM$4="",$B19=""),0,SUMIF('DADOS BRUTOS'!$A$3:$A$500,$B19,'DADOS BRUTOS'!AM$3:AM$500)+IF($C19="",0,SUMIF('DADOS BRUTOS'!$A$3:$A$500,$C19,'DADOS BRUTOS'!AM$3:AM$500)))</f>
        <v/>
      </c>
      <c r="DN19" s="122">
        <f>IF(OR(DN$4="",$B19=""),0,SUMIF('DADOS BRUTOS'!$A$3:$A$500,$B19,'DADOS BRUTOS'!AN$3:AN$500)+IF($C19="",0,SUMIF('DADOS BRUTOS'!$A$3:$A$500,$C19,'DADOS BRUTOS'!AN$3:AN$500)))</f>
        <v/>
      </c>
      <c r="DO19" s="122">
        <f>IF(OR(DO$4="",$B19=""),0,SUMIF('DADOS BRUTOS'!$A$3:$A$500,$B19,'DADOS BRUTOS'!AO$3:AO$500)+IF($C19="",0,SUMIF('DADOS BRUTOS'!$A$3:$A$500,$C19,'DADOS BRUTOS'!AO$3:AO$500)))</f>
        <v/>
      </c>
      <c r="DP19" s="122">
        <f>IF(OR(DP$4="",$B19=""),0,SUMIF('DADOS BRUTOS'!$A$3:$A$500,$B19,'DADOS BRUTOS'!AP$3:AP$500)+IF($C19="",0,SUMIF('DADOS BRUTOS'!$A$3:$A$500,$C19,'DADOS BRUTOS'!AP$3:AP$500)))</f>
        <v/>
      </c>
      <c r="DQ19" s="122">
        <f>IF(OR(DQ$4="",$B19=""),0,SUMIF('DADOS BRUTOS'!$A$3:$A$500,$B19,'DADOS BRUTOS'!AQ$3:AQ$500)+IF($C19="",0,SUMIF('DADOS BRUTOS'!$A$3:$A$500,$C19,'DADOS BRUTOS'!AQ$3:AQ$500)))</f>
        <v/>
      </c>
      <c r="DR19" s="122">
        <f>IF(OR(DR$4="",$B19=""),0,SUMIF('DADOS BRUTOS'!$A$3:$A$500,$B19,'DADOS BRUTOS'!AR$3:AR$500)+IF($C19="",0,SUMIF('DADOS BRUTOS'!$A$3:$A$500,$C19,'DADOS BRUTOS'!AR$3:AR$500)))</f>
        <v/>
      </c>
      <c r="DS19" s="122">
        <f>IF(OR(DS$4="",$B19=""),0,SUMIF('DADOS BRUTOS'!$A$3:$A$500,$B19,'DADOS BRUTOS'!AS$3:AS$500)+IF($C19="",0,SUMIF('DADOS BRUTOS'!$A$3:$A$500,$C19,'DADOS BRUTOS'!AS$3:AS$500)))</f>
        <v/>
      </c>
      <c r="DT19" s="122">
        <f>IF(OR(DT$4="",$B19=""),0,SUMIF('DADOS BRUTOS'!$A$3:$A$500,$B19,'DADOS BRUTOS'!AT$3:AT$500)+IF($C19="",0,SUMIF('DADOS BRUTOS'!$A$3:$A$500,$C19,'DADOS BRUTOS'!AT$3:AT$500)))</f>
        <v/>
      </c>
      <c r="DU19" s="122">
        <f>IF(OR(DU$4="",$B19=""),0,SUMIF('DADOS BRUTOS'!$A$3:$A$500,$B19,'DADOS BRUTOS'!AU$3:AU$500)+IF($C19="",0,SUMIF('DADOS BRUTOS'!$A$3:$A$500,$C19,'DADOS BRUTOS'!AU$3:AU$500)))</f>
        <v/>
      </c>
      <c r="DV19" s="122">
        <f>IF(OR(DV$4="",$B19=""),0,SUMIF('DADOS BRUTOS'!$A$3:$A$500,$B19,'DADOS BRUTOS'!AV$3:AV$500)+IF($C19="",0,SUMIF('DADOS BRUTOS'!$A$3:$A$500,$C19,'DADOS BRUTOS'!AV$3:AV$500)))</f>
        <v/>
      </c>
      <c r="DW19" s="122">
        <f>IF(OR(DW$4="",$B19=""),0,SUMIF('DADOS BRUTOS'!$A$3:$A$500,$B19,'DADOS BRUTOS'!AW$3:AW$500)+IF($C19="",0,SUMIF('DADOS BRUTOS'!$A$3:$A$500,$C19,'DADOS BRUTOS'!AW$3:AW$500)))</f>
        <v/>
      </c>
      <c r="DX19" s="122">
        <f>IF(OR(DX$4="",$B19=""),0,SUMIF('DADOS BRUTOS'!$A$3:$A$500,$B19,'DADOS BRUTOS'!AX$3:AX$500)+IF($C19="",0,SUMIF('DADOS BRUTOS'!$A$3:$A$500,$C19,'DADOS BRUTOS'!AX$3:AX$500)))</f>
        <v/>
      </c>
      <c r="DY19" s="122">
        <f>IF(OR(DY$4="",$B19=""),0,SUMIF('DADOS BRUTOS'!$A$3:$A$500,$B19,'DADOS BRUTOS'!AY$3:AY$500)+IF($C19="",0,SUMIF('DADOS BRUTOS'!$A$3:$A$500,$C19,'DADOS BRUTOS'!AY$3:AY$500)))</f>
        <v/>
      </c>
      <c r="DZ19" s="122">
        <f>IF(OR(DZ$4="",$B19=""),0,SUMIF('DADOS BRUTOS'!$A$3:$A$500,$B19,'DADOS BRUTOS'!AZ$3:AZ$500)+IF($C19="",0,SUMIF('DADOS BRUTOS'!$A$3:$A$500,$C19,'DADOS BRUTOS'!AZ$3:AZ$500)))</f>
        <v/>
      </c>
      <c r="EA19" s="122">
        <f>IF(OR(EA$4="",$B19=""),0,SUMIF('DADOS BRUTOS'!$A$3:$A$500,$B19,'DADOS BRUTOS'!BA$3:BA$500)+IF($C19="",0,SUMIF('DADOS BRUTOS'!$A$3:$A$500,$C19,'DADOS BRUTOS'!BA$3:BA$500)))</f>
        <v/>
      </c>
      <c r="EB19" s="122">
        <f>IF(OR(EB$4="",$B19=""),0,SUMIF('DADOS BRUTOS'!$A$3:$A$500,$B19,'DADOS BRUTOS'!BB$3:BB$500)+IF($C19="",0,SUMIF('DADOS BRUTOS'!$A$3:$A$500,$C19,'DADOS BRUTOS'!BB$3:BB$500)))</f>
        <v/>
      </c>
      <c r="EC19" s="122">
        <f>IF(OR(EC$4="",$B19=""),0,SUMIF('DADOS BRUTOS'!$A$3:$A$500,$B19,'DADOS BRUTOS'!BC$3:BC$500)+IF($C19="",0,SUMIF('DADOS BRUTOS'!$A$3:$A$500,$C19,'DADOS BRUTOS'!BC$3:BC$500)))</f>
        <v/>
      </c>
      <c r="ED19" s="122">
        <f>IF(OR(ED$4="",$B19=""),0,SUMIF('DADOS BRUTOS'!$A$3:$A$500,$B19,'DADOS BRUTOS'!BD$3:BD$500)+IF($C19="",0,SUMIF('DADOS BRUTOS'!$A$3:$A$500,$C19,'DADOS BRUTOS'!BD$3:BD$500)))</f>
        <v/>
      </c>
      <c r="EE19" s="122">
        <f>IF(OR(EE$4="",$B19=""),0,SUMIF('DADOS BRUTOS'!$A$3:$A$500,$B19,'DADOS BRUTOS'!BE$3:BE$500)+IF($C19="",0,SUMIF('DADOS BRUTOS'!$A$3:$A$500,$C19,'DADOS BRUTOS'!BE$3:BE$500)))</f>
        <v/>
      </c>
      <c r="EF19" s="122">
        <f>IF(OR(EF$4="",$B19=""),0,SUMIF('DADOS BRUTOS'!$A$3:$A$500,$B19,'DADOS BRUTOS'!BF$3:BF$500)+IF($C19="",0,SUMIF('DADOS BRUTOS'!$A$3:$A$500,$C19,'DADOS BRUTOS'!BF$3:BF$500)))</f>
        <v/>
      </c>
      <c r="EG19" s="122">
        <f>IF(OR(EG$4="",$B19=""),0,SUMIF('DADOS BRUTOS'!$A$3:$A$500,$B19,'DADOS BRUTOS'!BG$3:BG$500)+IF($C19="",0,SUMIF('DADOS BRUTOS'!$A$3:$A$500,$C19,'DADOS BRUTOS'!BG$3:BG$500)))</f>
        <v/>
      </c>
      <c r="EH19" s="122">
        <f>IF(OR(EH$4="",$B19=""),0,SUMIF('DADOS BRUTOS'!$A$3:$A$500,$B19,'DADOS BRUTOS'!BH$3:BH$500)+IF($C19="",0,SUMIF('DADOS BRUTOS'!$A$3:$A$500,$C19,'DADOS BRUTOS'!BH$3:BH$500)))</f>
        <v/>
      </c>
      <c r="EI19" s="122">
        <f>IF(OR(EI$4="",$B19=""),0,SUMIF('DADOS BRUTOS'!$A$3:$A$500,$B19,'DADOS BRUTOS'!BI$3:BI$500)+IF($C19="",0,SUMIF('DADOS BRUTOS'!$A$3:$A$500,$C19,'DADOS BRUTOS'!BI$3:BI$500)))</f>
        <v/>
      </c>
      <c r="EJ19" s="122">
        <f>IF(OR(EJ$4="",$B19=""),0,SUMIF('DADOS BRUTOS'!$A$3:$A$500,$B19,'DADOS BRUTOS'!BJ$3:BJ$500)+IF($C19="",0,SUMIF('DADOS BRUTOS'!$A$3:$A$500,$C19,'DADOS BRUTOS'!BJ$3:BJ$500)))</f>
        <v/>
      </c>
      <c r="EK19" s="122">
        <f>IF(OR(EK$4="",$B19=""),0,SUMIF('DADOS BRUTOS'!$A$3:$A$500,$B19,'DADOS BRUTOS'!BK$3:BK$500)+IF($C19="",0,SUMIF('DADOS BRUTOS'!$A$3:$A$500,$C19,'DADOS BRUTOS'!BK$3:BK$500)))</f>
        <v/>
      </c>
      <c r="EL19" s="122">
        <f>IF(OR(EL$4="",$B19=""),0,SUMIF('DADOS BRUTOS'!$A$3:$A$500,$B19,'DADOS BRUTOS'!BL$3:BL$500)+IF($C19="",0,SUMIF('DADOS BRUTOS'!$A$3:$A$500,$C19,'DADOS BRUTOS'!BL$3:BL$500)))</f>
        <v/>
      </c>
      <c r="EM19" s="122">
        <f>IF(OR(EM$4="",$B19=""),0,SUMIF('DADOS BRUTOS'!$A$3:$A$500,$B19,'DADOS BRUTOS'!BM$3:BM$500)+IF($C19="",0,SUMIF('DADOS BRUTOS'!$A$3:$A$500,$C19,'DADOS BRUTOS'!BM$3:BM$500)))</f>
        <v/>
      </c>
      <c r="EN19" s="122">
        <f>IF(OR(EN$4="",$B19=""),0,SUMIF('DADOS BRUTOS'!$A$3:$A$500,$B19,'DADOS BRUTOS'!BN$3:BN$500)+IF($C19="",0,SUMIF('DADOS BRUTOS'!$A$3:$A$500,$C19,'DADOS BRUTOS'!BN$3:BN$500)))</f>
        <v/>
      </c>
      <c r="EO19" s="122">
        <f>IF(OR(EO$4="",$B19=""),0,SUMIF('DADOS BRUTOS'!$A$3:$A$500,$B19,'DADOS BRUTOS'!BO$3:BO$500)+IF($C19="",0,SUMIF('DADOS BRUTOS'!$A$3:$A$500,$C19,'DADOS BRUTOS'!BO$3:BO$500)))</f>
        <v/>
      </c>
      <c r="EP19" s="122">
        <f>IF(OR(EP$4="",$B19=""),0,SUMIF('DADOS BRUTOS'!$A$3:$A$500,$B19,'DADOS BRUTOS'!BP$3:BP$500)+IF($C19="",0,SUMIF('DADOS BRUTOS'!$A$3:$A$500,$C19,'DADOS BRUTOS'!BP$3:BP$500)))</f>
        <v/>
      </c>
      <c r="EQ19" s="122">
        <f>IF(OR(EQ$4="",$B19=""),0,SUMIF('DADOS BRUTOS'!$A$3:$A$500,$B19,'DADOS BRUTOS'!BQ$3:BQ$500)+IF($C19="",0,SUMIF('DADOS BRUTOS'!$A$3:$A$500,$C19,'DADOS BRUTOS'!BQ$3:BQ$500)))</f>
        <v/>
      </c>
      <c r="ER19" s="122">
        <f>IF(OR(ER$4="",$B19=""),0,SUMIF('DADOS BRUTOS'!$A$3:$A$500,$B19,'DADOS BRUTOS'!BR$3:BR$500)+IF($C19="",0,SUMIF('DADOS BRUTOS'!$A$3:$A$500,$C19,'DADOS BRUTOS'!BR$3:BR$500)))</f>
        <v/>
      </c>
      <c r="ES19" s="122">
        <f>IF(OR(ES$4="",$B19=""),0,SUMIF('DADOS BRUTOS'!$A$3:$A$500,$B19,'DADOS BRUTOS'!BS$3:BS$500)+IF($C19="",0,SUMIF('DADOS BRUTOS'!$A$3:$A$500,$C19,'DADOS BRUTOS'!BS$3:BS$500)))</f>
        <v/>
      </c>
      <c r="ET19" s="122">
        <f>IF(OR(ET$4="",$B19=""),0,SUMIF('DADOS BRUTOS'!$A$3:$A$500,$B19,'DADOS BRUTOS'!BT$3:BT$500)+IF($C19="",0,SUMIF('DADOS BRUTOS'!$A$3:$A$500,$C19,'DADOS BRUTOS'!BT$3:BT$500)))</f>
        <v/>
      </c>
      <c r="EU19" s="122">
        <f>IF(OR(EU$4="",$B19=""),0,SUMIF('DADOS BRUTOS'!$A$3:$A$500,$B19,'DADOS BRUTOS'!BU$3:BU$500)+IF($C19="",0,SUMIF('DADOS BRUTOS'!$A$3:$A$500,$C19,'DADOS BRUTOS'!BU$3:BU$500)))</f>
        <v/>
      </c>
      <c r="EV19" s="122">
        <f>IF(OR(EV$4="",$B19=""),0,SUMIF('DADOS BRUTOS'!$A$3:$A$500,$B19,'DADOS BRUTOS'!BV$3:BV$500)+IF($C19="",0,SUMIF('DADOS BRUTOS'!$A$3:$A$500,$C19,'DADOS BRUTOS'!BV$3:BV$500)))</f>
        <v/>
      </c>
      <c r="EW19" s="122">
        <f>IF(OR(EW$4="",$B19=""),0,SUMIF('DADOS BRUTOS'!$A$3:$A$500,$B19,'DADOS BRUTOS'!BW$3:BW$500)+IF($C19="",0,SUMIF('DADOS BRUTOS'!$A$3:$A$500,$C19,'DADOS BRUTOS'!BW$3:BW$500)))</f>
        <v/>
      </c>
      <c r="EX19" s="122">
        <f>IF(OR(EX$4="",$B19=""),0,SUMIF('DADOS BRUTOS'!$A$3:$A$500,$B19,'DADOS BRUTOS'!BX$3:BX$500)+IF($C19="",0,SUMIF('DADOS BRUTOS'!$A$3:$A$500,$C19,'DADOS BRUTOS'!BX$3:BX$500)))</f>
        <v/>
      </c>
      <c r="EY19" s="122">
        <f>IF(OR(EY$4="",$B19=""),0,SUMIF('DADOS BRUTOS'!$A$3:$A$500,$B19,'DADOS BRUTOS'!BY$3:BY$500)+IF($C19="",0,SUMIF('DADOS BRUTOS'!$A$3:$A$500,$C19,'DADOS BRUTOS'!BY$3:BY$500)))</f>
        <v/>
      </c>
      <c r="EZ19" s="122">
        <f>IF(OR(EZ$4="",$B19=""),0,SUMIF('DADOS BRUTOS'!$A$3:$A$500,$B19,'DADOS BRUTOS'!BZ$3:BZ$500)+IF($C19="",0,SUMIF('DADOS BRUTOS'!$A$3:$A$500,$C19,'DADOS BRUTOS'!BZ$3:BZ$500)))</f>
        <v/>
      </c>
      <c r="FA19" s="122">
        <f>IF(OR(FA$4="",$B19=""),0,SUMIF('DADOS BRUTOS'!$A$3:$A$500,$B19,'DADOS BRUTOS'!CA$3:CA$500)+IF($C19="",0,SUMIF('DADOS BRUTOS'!$A$3:$A$500,$C19,'DADOS BRUTOS'!CA$3:CA$500)))</f>
        <v/>
      </c>
      <c r="FB19" s="122">
        <f>IF(OR(FB$4="",$B19=""),0,SUMIF('DADOS BRUTOS'!$A$3:$A$500,$B19,'DADOS BRUTOS'!CB$3:CB$500)+IF($C19="",0,SUMIF('DADOS BRUTOS'!$A$3:$A$500,$C19,'DADOS BRUTOS'!CB$3:CB$500)))</f>
        <v/>
      </c>
      <c r="FC19" s="122">
        <f>IF(OR(FC$4="",$B19=""),0,SUMIF('DADOS BRUTOS'!$A$3:$A$500,$B19,'DADOS BRUTOS'!CC$3:CC$500)+IF($C19="",0,SUMIF('DADOS BRUTOS'!$A$3:$A$500,$C19,'DADOS BRUTOS'!CC$3:CC$500)))</f>
        <v/>
      </c>
      <c r="FD19" s="122">
        <f>IF(OR(FD$4="",$B19=""),0,SUMIF('DADOS BRUTOS'!$A$3:$A$500,$B19,'DADOS BRUTOS'!CD$3:CD$500)+IF($C19="",0,SUMIF('DADOS BRUTOS'!$A$3:$A$500,$C19,'DADOS BRUTOS'!CD$3:CD$500)))</f>
        <v/>
      </c>
      <c r="FE19" s="122">
        <f>IF(OR(FE$4="",$B19=""),0,SUMIF('DADOS BRUTOS'!$A$3:$A$500,$B19,'DADOS BRUTOS'!CE$3:CE$500)+IF($C19="",0,SUMIF('DADOS BRUTOS'!$A$3:$A$500,$C19,'DADOS BRUTOS'!CE$3:CE$500)))</f>
        <v/>
      </c>
      <c r="FF19" s="122">
        <f>IF(OR(FF$4="",$B19=""),0,SUMIF('DADOS BRUTOS'!$A$3:$A$500,$B19,'DADOS BRUTOS'!CF$3:CF$500)+IF($C19="",0,SUMIF('DADOS BRUTOS'!$A$3:$A$500,$C19,'DADOS BRUTOS'!CF$3:CF$500)))</f>
        <v/>
      </c>
      <c r="FG19" s="122">
        <f>IF(OR(FG$4="",$B19=""),0,SUMIF('DADOS BRUTOS'!$A$3:$A$500,$B19,'DADOS BRUTOS'!CG$3:CG$500)+IF($C19="",0,SUMIF('DADOS BRUTOS'!$A$3:$A$500,$C19,'DADOS BRUTOS'!CG$3:CG$500)))</f>
        <v/>
      </c>
      <c r="FH19" s="122">
        <f>IF(OR(FH$4="",$B19=""),0,SUMIF('DADOS BRUTOS'!$A$3:$A$500,$B19,'DADOS BRUTOS'!CH$3:CH$500)+IF($C19="",0,SUMIF('DADOS BRUTOS'!$A$3:$A$500,$C19,'DADOS BRUTOS'!CH$3:CH$500)))</f>
        <v/>
      </c>
      <c r="FI19" s="122">
        <f>IF(OR(FI$4="",$B19=""),0,SUMIF('DADOS BRUTOS'!$A$3:$A$500,$B19,'DADOS BRUTOS'!CI$3:CI$500)+IF($C19="",0,SUMIF('DADOS BRUTOS'!$A$3:$A$500,$C19,'DADOS BRUTOS'!CI$3:CI$500)))</f>
        <v/>
      </c>
      <c r="FJ19" s="122">
        <f>IF(OR(FJ$4="",$B19=""),0,SUMIF('DADOS BRUTOS'!$A$3:$A$500,$B19,'DADOS BRUTOS'!CJ$3:CJ$500)+IF($C19="",0,SUMIF('DADOS BRUTOS'!$A$3:$A$500,$C19,'DADOS BRUTOS'!CJ$3:CJ$500)))</f>
        <v/>
      </c>
      <c r="FK19" s="122">
        <f>IF(OR(FK$4="",$B19=""),0,SUMIF('DADOS BRUTOS'!$A$3:$A$500,$B19,'DADOS BRUTOS'!CK$3:CK$500)+IF($C19="",0,SUMIF('DADOS BRUTOS'!$A$3:$A$500,$C19,'DADOS BRUTOS'!CK$3:CK$500)))</f>
        <v/>
      </c>
      <c r="FL19" s="122">
        <f>IF(OR(FL$4="",$B19=""),0,SUMIF('DADOS BRUTOS'!$A$3:$A$500,$B19,'DADOS BRUTOS'!CL$3:CL$500)+IF($C19="",0,SUMIF('DADOS BRUTOS'!$A$3:$A$500,$C19,'DADOS BRUTOS'!CL$3:CL$500)))</f>
        <v/>
      </c>
      <c r="FM19" s="122">
        <f>IF(OR(FM$4="",$B19=""),0,SUMIF('DADOS BRUTOS'!$A$3:$A$500,$B19,'DADOS BRUTOS'!CM$3:CM$500)+IF($C19="",0,SUMIF('DADOS BRUTOS'!$A$3:$A$500,$C19,'DADOS BRUTOS'!CM$3:CM$500)))</f>
        <v/>
      </c>
      <c r="FN19" s="122">
        <f>IF(OR(FN$4="",$B19=""),0,SUMIF('DADOS BRUTOS'!$A$3:$A$500,$B19,'DADOS BRUTOS'!CN$3:CN$500)+IF($C19="",0,SUMIF('DADOS BRUTOS'!$A$3:$A$500,$C19,'DADOS BRUTOS'!CN$3:CN$500)))</f>
        <v/>
      </c>
      <c r="FO19" s="122">
        <f>IF(OR(FO$4="",$B19=""),0,SUMIF('DADOS BRUTOS'!$A$3:$A$500,$B19,'DADOS BRUTOS'!CO$3:CO$500)+IF($C19="",0,SUMIF('DADOS BRUTOS'!$A$3:$A$500,$C19,'DADOS BRUTOS'!CO$3:CO$500)))</f>
        <v/>
      </c>
      <c r="FP19" s="122">
        <f>IF(OR(FP$4="",$B19=""),0,SUMIF('DADOS BRUTOS'!$A$3:$A$500,$B19,'DADOS BRUTOS'!CP$3:CP$500)+IF($C19="",0,SUMIF('DADOS BRUTOS'!$A$3:$A$500,$C19,'DADOS BRUTOS'!CP$3:CP$500)))</f>
        <v/>
      </c>
      <c r="FQ19" s="122">
        <f>IF(OR(FQ$4="",$B19=""),0,SUMIF('DADOS BRUTOS'!$A$3:$A$500,$B19,'DADOS BRUTOS'!CQ$3:CQ$500)+IF($C19="",0,SUMIF('DADOS BRUTOS'!$A$3:$A$500,$C19,'DADOS BRUTOS'!CQ$3:CQ$500)))</f>
        <v/>
      </c>
      <c r="FR19" s="122">
        <f>IF(OR(FR$4="",$B19=""),0,SUMIF('DADOS BRUTOS'!$A$3:$A$500,$B19,'DADOS BRUTOS'!CR$3:CR$500)+IF($C19="",0,SUMIF('DADOS BRUTOS'!$A$3:$A$500,$C19,'DADOS BRUTOS'!CR$3:CR$500)))</f>
        <v/>
      </c>
      <c r="FS19" s="122">
        <f>IF(OR(FS$4="",$B19=""),0,SUMIF('DADOS BRUTOS'!$A$3:$A$500,$B19,'DADOS BRUTOS'!CS$3:CS$500)+IF($C19="",0,SUMIF('DADOS BRUTOS'!$A$3:$A$500,$C19,'DADOS BRUTOS'!CS$3:CS$500)))</f>
        <v/>
      </c>
      <c r="FT19" s="122">
        <f>IF(OR(FT$4="",$B19=""),0,SUMIF('DADOS BRUTOS'!$A$3:$A$500,$B19,'DADOS BRUTOS'!CT$3:CT$500)+IF($C19="",0,SUMIF('DADOS BRUTOS'!$A$3:$A$500,$C19,'DADOS BRUTOS'!CT$3:CT$500)))</f>
        <v/>
      </c>
      <c r="FU19" s="122">
        <f>IF(OR(FU$4="",$B19=""),0,SUMIF('DADOS BRUTOS'!$A$3:$A$500,$B19,'DADOS BRUTOS'!CU$3:CU$500)+IF($C19="",0,SUMIF('DADOS BRUTOS'!$A$3:$A$500,$C19,'DADOS BRUTOS'!CU$3:CU$500)))</f>
        <v/>
      </c>
      <c r="FV19" s="122">
        <f>IF(OR(FV$4="",$B19=""),0,SUMIF('DADOS BRUTOS'!$A$3:$A$500,$B19,'DADOS BRUTOS'!CV$3:CV$500)+IF($C19="",0,SUMIF('DADOS BRUTOS'!$A$3:$A$500,$C19,'DADOS BRUTOS'!CV$3:CV$500)))</f>
        <v/>
      </c>
      <c r="FW19" s="122">
        <f>IF(OR(FW$4="",$B19=""),0,SUMIF('DADOS BRUTOS'!$A$3:$A$500,$B19,'DADOS BRUTOS'!CW$3:CW$500)+IF($C19="",0,SUMIF('DADOS BRUTOS'!$A$3:$A$500,$C19,'DADOS BRUTOS'!CW$3:CW$500)))</f>
        <v/>
      </c>
      <c r="FX19" s="122">
        <f>IF(OR(FX$4="",$B19=""),0,SUMIF('DADOS BRUTOS'!$A$3:$A$500,$B19,'DADOS BRUTOS'!CX$3:CX$500)+IF($C19="",0,SUMIF('DADOS BRUTOS'!$A$3:$A$500,$C19,'DADOS BRUTOS'!CX$3:CX$500)))</f>
        <v/>
      </c>
      <c r="FY19" s="122">
        <f>IF(OR(FY$4="",$B19=""),0,SUMIF('DADOS BRUTOS'!$A$3:$A$500,$B19,'DADOS BRUTOS'!CY$3:CY$500)+IF($C19="",0,SUMIF('DADOS BRUTOS'!$A$3:$A$500,$C19,'DADOS BRUTOS'!CY$3:CY$500)))</f>
        <v/>
      </c>
      <c r="FZ19" s="122">
        <f>IF(OR(FZ$4="",$B19=""),0,SUMIF('DADOS BRUTOS'!$A$3:$A$500,$B19,'DADOS BRUTOS'!CZ$3:CZ$500)+IF($C19="",0,SUMIF('DADOS BRUTOS'!$A$3:$A$500,$C19,'DADOS BRUTOS'!CZ$3:CZ$500)))</f>
        <v/>
      </c>
      <c r="GA19" s="122">
        <f>IF(OR(GA$4="",$B19=""),0,SUMIF('DADOS BRUTOS'!$A$3:$A$500,$B19,'DADOS BRUTOS'!DA$3:DA$500)+IF($C19="",0,SUMIF('DADOS BRUTOS'!$A$3:$A$500,$C19,'DADOS BRUTOS'!DA$3:DA$500)))</f>
        <v/>
      </c>
      <c r="GB19" s="122">
        <f>IF(OR(GB$4="",$B19=""),0,SUMIF('DADOS BRUTOS'!$A$3:$A$500,$B19,'DADOS BRUTOS'!DB$3:DB$500)+IF($C19="",0,SUMIF('DADOS BRUTOS'!$A$3:$A$500,$C19,'DADOS BRUTOS'!DB$3:DB$500)))</f>
        <v/>
      </c>
      <c r="GC19" s="122">
        <f>IF(OR(GC$4="",$B19=""),0,SUMIF('DADOS BRUTOS'!$A$3:$A$500,$B19,'DADOS BRUTOS'!DC$3:DC$500)+IF($C19="",0,SUMIF('DADOS BRUTOS'!$A$3:$A$500,$C19,'DADOS BRUTOS'!DC$3:DC$500)))</f>
        <v/>
      </c>
      <c r="GD19" s="122">
        <f>IF(OR(GD$4="",$B19=""),0,SUMIF('DADOS BRUTOS'!$A$3:$A$500,$B19,'DADOS BRUTOS'!DD$3:DD$500)+IF($C19="",0,SUMIF('DADOS BRUTOS'!$A$3:$A$500,$C19,'DADOS BRUTOS'!DD$3:DD$500)))</f>
        <v/>
      </c>
      <c r="GE19" s="122">
        <f>IF(OR(GE$4="",$B19=""),0,SUMIF('DADOS BRUTOS'!$A$3:$A$500,$B19,'DADOS BRUTOS'!DE$3:DE$500)+IF($C19="",0,SUMIF('DADOS BRUTOS'!$A$3:$A$500,$C19,'DADOS BRUTOS'!DE$3:DE$500)))</f>
        <v/>
      </c>
      <c r="GF19" s="122">
        <f>IF(OR(GF$4="",$B19=""),0,SUMIF('DADOS BRUTOS'!$A$3:$A$500,$B19,'DADOS BRUTOS'!DF$3:DF$500)+IF($C19="",0,SUMIF('DADOS BRUTOS'!$A$3:$A$500,$C19,'DADOS BRUTOS'!DF$3:DF$500)))</f>
        <v/>
      </c>
      <c r="GG19" s="122">
        <f>IF(OR(GG$4="",$B19=""),0,SUMIF('DADOS BRUTOS'!$A$3:$A$500,$B19,'DADOS BRUTOS'!DG$3:DG$500)+IF($C19="",0,SUMIF('DADOS BRUTOS'!$A$3:$A$500,$C19,'DADOS BRUTOS'!DG$3:DG$500)))</f>
        <v/>
      </c>
      <c r="GH19" s="122">
        <f>IF(OR(GH$4="",$B19=""),0,SUMIF('DADOS BRUTOS'!$A$3:$A$500,$B19,'DADOS BRUTOS'!DH$3:DH$500)+IF($C19="",0,SUMIF('DADOS BRUTOS'!$A$3:$A$500,$C19,'DADOS BRUTOS'!DH$3:DH$500)))</f>
        <v/>
      </c>
      <c r="GI19" s="122">
        <f>IF(OR(GI$4="",$B19=""),0,SUMIF('DADOS BRUTOS'!$A$3:$A$500,$B19,'DADOS BRUTOS'!DI$3:DI$500)+IF($C19="",0,SUMIF('DADOS BRUTOS'!$A$3:$A$500,$C19,'DADOS BRUTOS'!DI$3:DI$500)))</f>
        <v/>
      </c>
      <c r="GJ19" s="122">
        <f>IF(OR(GJ$4="",$B19=""),0,SUMIF('DADOS BRUTOS'!$A$3:$A$500,$B19,'DADOS BRUTOS'!DJ$3:DJ$500)+IF($C19="",0,SUMIF('DADOS BRUTOS'!$A$3:$A$500,$C19,'DADOS BRUTOS'!DJ$3:DJ$500)))</f>
        <v/>
      </c>
      <c r="GK19" s="122">
        <f>IF(OR(GK$4="",$B19=""),0,SUMIF('DADOS BRUTOS'!$A$3:$A$500,$B19,'DADOS BRUTOS'!DK$3:DK$500)+IF($C19="",0,SUMIF('DADOS BRUTOS'!$A$3:$A$500,$C19,'DADOS BRUTOS'!DK$3:DK$500)))</f>
        <v/>
      </c>
      <c r="GL19" s="122">
        <f>IF(OR(GL$4="",$B19=""),0,SUMIF('DADOS BRUTOS'!$A$3:$A$500,$B19,'DADOS BRUTOS'!DL$3:DL$500)+IF($C19="",0,SUMIF('DADOS BRUTOS'!$A$3:$A$500,$C19,'DADOS BRUTOS'!DL$3:DL$500)))</f>
        <v/>
      </c>
      <c r="GM19" s="122">
        <f>IF(OR(GM$4="",$B19=""),0,SUMIF('DADOS BRUTOS'!$A$3:$A$500,$B19,'DADOS BRUTOS'!DM$3:DM$500)+IF($C19="",0,SUMIF('DADOS BRUTOS'!$A$3:$A$500,$C19,'DADOS BRUTOS'!DM$3:DM$500)))</f>
        <v/>
      </c>
      <c r="GN19" s="122">
        <f>IF(OR(GN$4="",$B19=""),0,SUMIF('DADOS BRUTOS'!$A$3:$A$500,$B19,'DADOS BRUTOS'!DN$3:DN$500)+IF($C19="",0,SUMIF('DADOS BRUTOS'!$A$3:$A$500,$C19,'DADOS BRUTOS'!DN$3:DN$500)))</f>
        <v/>
      </c>
      <c r="GO19" s="122">
        <f>IF(OR(GO$4="",$B19=""),0,SUMIF('DADOS BRUTOS'!$A$3:$A$500,$B19,'DADOS BRUTOS'!DO$3:DO$500)+IF($C19="",0,SUMIF('DADOS BRUTOS'!$A$3:$A$500,$C19,'DADOS BRUTOS'!DO$3:DO$500)))</f>
        <v/>
      </c>
      <c r="GP19" s="122">
        <f>IF(OR(GP$4="",$B19=""),0,SUMIF('DADOS BRUTOS'!$A$3:$A$500,$B19,'DADOS BRUTOS'!DP$3:DP$500)+IF($C19="",0,SUMIF('DADOS BRUTOS'!$A$3:$A$500,$C19,'DADOS BRUTOS'!DP$3:DP$500)))</f>
        <v/>
      </c>
      <c r="GQ19" s="122">
        <f>IF(OR(GQ$4="",$B19=""),0,SUMIF('DADOS BRUTOS'!$A$3:$A$500,$B19,'DADOS BRUTOS'!DQ$3:DQ$500)+IF($C19="",0,SUMIF('DADOS BRUTOS'!$A$3:$A$500,$C19,'DADOS BRUTOS'!DQ$3:DQ$500)))</f>
        <v/>
      </c>
      <c r="GR19" s="122">
        <f>IF(OR(GR$4="",$B19=""),0,SUMIF('DADOS BRUTOS'!$A$3:$A$500,$B19,'DADOS BRUTOS'!DR$3:DR$500)+IF($C19="",0,SUMIF('DADOS BRUTOS'!$A$3:$A$500,$C19,'DADOS BRUTOS'!DR$3:DR$500)))</f>
        <v/>
      </c>
      <c r="GS19" s="122">
        <f>IF(OR(GS$4="",$B19=""),0,SUMIF('DADOS BRUTOS'!$A$3:$A$500,$B19,'DADOS BRUTOS'!DS$3:DS$500)+IF($C19="",0,SUMIF('DADOS BRUTOS'!$A$3:$A$500,$C19,'DADOS BRUTOS'!DS$3:DS$500)))</f>
        <v/>
      </c>
      <c r="GT19" s="122">
        <f>IF(OR(GT$4="",$B19=""),0,SUMIF('DADOS BRUTOS'!$A$3:$A$500,$B19,'DADOS BRUTOS'!DT$3:DT$500)+IF($C19="",0,SUMIF('DADOS BRUTOS'!$A$3:$A$500,$C19,'DADOS BRUTOS'!DT$3:DT$500)))</f>
        <v/>
      </c>
      <c r="GU19" s="122">
        <f>IF(OR(GU$4="",$B19=""),0,SUMIF('DADOS BRUTOS'!$A$3:$A$500,$B19,'DADOS BRUTOS'!DU$3:DU$500)+IF($C19="",0,SUMIF('DADOS BRUTOS'!$A$3:$A$500,$C19,'DADOS BRUTOS'!DU$3:DU$500)))</f>
        <v/>
      </c>
      <c r="GV19" s="122">
        <f>IF(OR(GV$4="",$B19=""),0,SUMIF('DADOS BRUTOS'!$A$3:$A$500,$B19,'DADOS BRUTOS'!DV$3:DV$500)+IF($C19="",0,SUMIF('DADOS BRUTOS'!$A$3:$A$500,$C19,'DADOS BRUTOS'!DV$3:DV$500)))</f>
        <v/>
      </c>
      <c r="GW19" s="122">
        <f>IF(OR(GW$4="",$B19=""),0,SUMIF('DADOS BRUTOS'!$A$3:$A$500,$B19,'DADOS BRUTOS'!DW$3:DW$500)+IF($C19="",0,SUMIF('DADOS BRUTOS'!$A$3:$A$500,$C19,'DADOS BRUTOS'!DW$3:DW$500)))</f>
        <v/>
      </c>
      <c r="GX19" s="122">
        <f>IF(OR(GX$4="",$B19=""),0,SUMIF('DADOS BRUTOS'!$A$3:$A$500,$B19,'DADOS BRUTOS'!DX$3:DX$500)+IF($C19="",0,SUMIF('DADOS BRUTOS'!$A$3:$A$500,$C19,'DADOS BRUTOS'!DX$3:DX$500)))</f>
        <v/>
      </c>
      <c r="GY19" s="122">
        <f>IF(OR(GY$4="",$B19=""),0,SUMIF('DADOS BRUTOS'!$A$3:$A$500,$B19,'DADOS BRUTOS'!DY$3:DY$500)+IF($C19="",0,SUMIF('DADOS BRUTOS'!$A$3:$A$500,$C19,'DADOS BRUTOS'!DY$3:DY$500)))</f>
        <v/>
      </c>
      <c r="GZ19" s="122">
        <f>IF(OR(GZ$4="",$B19=""),0,SUMIF('DADOS BRUTOS'!$A$3:$A$500,$B19,'DADOS BRUTOS'!DZ$3:DZ$500)+IF($C19="",0,SUMIF('DADOS BRUTOS'!$A$3:$A$500,$C19,'DADOS BRUTOS'!DZ$3:DZ$500)))</f>
        <v/>
      </c>
      <c r="HA19" s="122">
        <f>IF(OR(HA$4="",$B19=""),0,SUMIF('DADOS BRUTOS'!$A$3:$A$500,$B19,'DADOS BRUTOS'!EA$3:EA$500)+IF($C19="",0,SUMIF('DADOS BRUTOS'!$A$3:$A$500,$C19,'DADOS BRUTOS'!EA$3:EA$500)))</f>
        <v/>
      </c>
      <c r="HB19" s="122">
        <f>IF(OR(HB$4="",$B19=""),0,SUMIF('DADOS BRUTOS'!$A$3:$A$500,$B19,'DADOS BRUTOS'!EB$3:EB$500)+IF($C19="",0,SUMIF('DADOS BRUTOS'!$A$3:$A$500,$C19,'DADOS BRUTOS'!EB$3:EB$500)))</f>
        <v/>
      </c>
      <c r="HC19" s="122">
        <f>IF(OR(HC$4="",$B19=""),0,SUMIF('DADOS BRUTOS'!$A$3:$A$500,$B19,'DADOS BRUTOS'!EC$3:EC$500)+IF($C19="",0,SUMIF('DADOS BRUTOS'!$A$3:$A$500,$C19,'DADOS BRUTOS'!EC$3:EC$500)))</f>
        <v/>
      </c>
      <c r="HD19" s="122">
        <f>IF(OR(HD$4="",$B19=""),0,SUMIF('DADOS BRUTOS'!$A$3:$A$500,$B19,'DADOS BRUTOS'!ED$3:ED$500)+IF($C19="",0,SUMIF('DADOS BRUTOS'!$A$3:$A$500,$C19,'DADOS BRUTOS'!ED$3:ED$500)))</f>
        <v/>
      </c>
      <c r="HE19" s="122">
        <f>IF(OR(HE$4="",$B19=""),0,SUMIF('DADOS BRUTOS'!$A$3:$A$500,$B19,'DADOS BRUTOS'!EE$3:EE$500)+IF($C19="",0,SUMIF('DADOS BRUTOS'!$A$3:$A$500,$C19,'DADOS BRUTOS'!EE$3:EE$500)))</f>
        <v/>
      </c>
      <c r="HF19" s="122">
        <f>IF(OR(HF$4="",$B19=""),0,SUMIF('DADOS BRUTOS'!$A$3:$A$500,$B19,'DADOS BRUTOS'!EF$3:EF$500)+IF($C19="",0,SUMIF('DADOS BRUTOS'!$A$3:$A$500,$C19,'DADOS BRUTOS'!EF$3:EF$500)))</f>
        <v/>
      </c>
      <c r="HG19" s="122">
        <f>IF(OR(HG$4="",$B19=""),0,SUMIF('DADOS BRUTOS'!$A$3:$A$500,$B19,'DADOS BRUTOS'!EG$3:EG$500)+IF($C19="",0,SUMIF('DADOS BRUTOS'!$A$3:$A$500,$C19,'DADOS BRUTOS'!EG$3:EG$500)))</f>
        <v/>
      </c>
      <c r="HH19" s="122">
        <f>IF(OR(HH$4="",$B19=""),0,SUMIF('DADOS BRUTOS'!$A$3:$A$500,$B19,'DADOS BRUTOS'!EH$3:EH$500)+IF($C19="",0,SUMIF('DADOS BRUTOS'!$A$3:$A$500,$C19,'DADOS BRUTOS'!EH$3:EH$500)))</f>
        <v/>
      </c>
      <c r="HI19" s="122">
        <f>IF(OR(HI$4="",$B19=""),0,SUMIF('DADOS BRUTOS'!$A$3:$A$500,$B19,'DADOS BRUTOS'!EI$3:EI$500)+IF($C19="",0,SUMIF('DADOS BRUTOS'!$A$3:$A$500,$C19,'DADOS BRUTOS'!EI$3:EI$500)))</f>
        <v/>
      </c>
      <c r="HJ19" s="122">
        <f>IF(OR(HJ$4="",$B19=""),0,SUMIF('DADOS BRUTOS'!$A$3:$A$500,$B19,'DADOS BRUTOS'!EJ$3:EJ$500)+IF($C19="",0,SUMIF('DADOS BRUTOS'!$A$3:$A$500,$C19,'DADOS BRUTOS'!EJ$3:EJ$500)))</f>
        <v/>
      </c>
      <c r="HK19" s="122">
        <f>IF(OR(HK$4="",$B19=""),0,SUMIF('DADOS BRUTOS'!$A$3:$A$500,$B19,'DADOS BRUTOS'!EK$3:EK$500)+IF($C19="",0,SUMIF('DADOS BRUTOS'!$A$3:$A$500,$C19,'DADOS BRUTOS'!EK$3:EK$500)))</f>
        <v/>
      </c>
      <c r="HL19" s="122">
        <f>IF(OR(HL$4="",$B19=""),0,SUMIF('DADOS BRUTOS'!$A$3:$A$500,$B19,'DADOS BRUTOS'!EL$3:EL$500)+IF($C19="",0,SUMIF('DADOS BRUTOS'!$A$3:$A$500,$C19,'DADOS BRUTOS'!EL$3:EL$500)))</f>
        <v/>
      </c>
      <c r="HM19" s="122">
        <f>IF(OR(HM$4="",$B19=""),0,SUMIF('DADOS BRUTOS'!$A$3:$A$500,$B19,'DADOS BRUTOS'!EM$3:EM$500)+IF($C19="",0,SUMIF('DADOS BRUTOS'!$A$3:$A$500,$C19,'DADOS BRUTOS'!EM$3:EM$500)))</f>
        <v/>
      </c>
      <c r="HN19" s="122">
        <f>IF(OR(HN$4="",$B19=""),0,SUMIF('DADOS BRUTOS'!$A$3:$A$500,$B19,'DADOS BRUTOS'!EN$3:EN$500)+IF($C19="",0,SUMIF('DADOS BRUTOS'!$A$3:$A$500,$C19,'DADOS BRUTOS'!EN$3:EN$500)))</f>
        <v/>
      </c>
      <c r="HO19" s="122">
        <f>IF(OR(HO$4="",$B19=""),0,SUMIF('DADOS BRUTOS'!$A$3:$A$500,$B19,'DADOS BRUTOS'!EO$3:EO$500)+IF($C19="",0,SUMIF('DADOS BRUTOS'!$A$3:$A$500,$C19,'DADOS BRUTOS'!EO$3:EO$500)))</f>
        <v/>
      </c>
      <c r="HP19" s="122">
        <f>IF(OR(HP$4="",$B19=""),0,SUMIF('DADOS BRUTOS'!$A$3:$A$500,$B19,'DADOS BRUTOS'!EP$3:EP$500)+IF($C19="",0,SUMIF('DADOS BRUTOS'!$A$3:$A$500,$C19,'DADOS BRUTOS'!EP$3:EP$500)))</f>
        <v/>
      </c>
      <c r="HQ19" s="122">
        <f>IF(OR(HQ$4="",$B19=""),0,SUMIF('DADOS BRUTOS'!$A$3:$A$500,$B19,'DADOS BRUTOS'!EQ$3:EQ$500)+IF($C19="",0,SUMIF('DADOS BRUTOS'!$A$3:$A$500,$C19,'DADOS BRUTOS'!EQ$3:EQ$500)))</f>
        <v/>
      </c>
      <c r="HR19" s="122">
        <f>IF(OR(HR$4="",$B19=""),0,SUMIF('DADOS BRUTOS'!$A$3:$A$500,$B19,'DADOS BRUTOS'!ER$3:ER$500)+IF($C19="",0,SUMIF('DADOS BRUTOS'!$A$3:$A$500,$C19,'DADOS BRUTOS'!ER$3:ER$500)))</f>
        <v/>
      </c>
      <c r="HS19" s="122">
        <f>IF(OR(HS$4="",$B19=""),0,SUMIF('DADOS BRUTOS'!$A$3:$A$500,$B19,'DADOS BRUTOS'!ES$3:ES$500)+IF($C19="",0,SUMIF('DADOS BRUTOS'!$A$3:$A$500,$C19,'DADOS BRUTOS'!ES$3:ES$500)))</f>
        <v/>
      </c>
      <c r="HT19" s="122">
        <f>IF(OR(HT$4="",$B19=""),0,SUMIF('DADOS BRUTOS'!$A$3:$A$500,$B19,'DADOS BRUTOS'!ET$3:ET$500)+IF($C19="",0,SUMIF('DADOS BRUTOS'!$A$3:$A$500,$C19,'DADOS BRUTOS'!ET$3:ET$500)))</f>
        <v/>
      </c>
      <c r="HU19" s="122">
        <f>IF(OR(HU$4="",$B19=""),0,SUMIF('DADOS BRUTOS'!$A$3:$A$500,$B19,'DADOS BRUTOS'!EU$3:EU$500)+IF($C19="",0,SUMIF('DADOS BRUTOS'!$A$3:$A$500,$C19,'DADOS BRUTOS'!EU$3:EU$500)))</f>
        <v/>
      </c>
      <c r="HV19" s="122">
        <f>IF(OR(HV$4="",$B19=""),0,SUMIF('DADOS BRUTOS'!$A$3:$A$500,$B19,'DADOS BRUTOS'!EV$3:EV$500)+IF($C19="",0,SUMIF('DADOS BRUTOS'!$A$3:$A$500,$C19,'DADOS BRUTOS'!EV$3:EV$500)))</f>
        <v/>
      </c>
      <c r="HW19" s="122">
        <f>IF(OR(HW$4="",$B19=""),0,SUMIF('DADOS BRUTOS'!$A$3:$A$500,$B19,'DADOS BRUTOS'!EW$3:EW$500)+IF($C19="",0,SUMIF('DADOS BRUTOS'!$A$3:$A$500,$C19,'DADOS BRUTOS'!EW$3:EW$500)))</f>
        <v/>
      </c>
      <c r="HX19" s="122">
        <f>IF(OR(HX$4="",$B19=""),0,SUMIF('DADOS BRUTOS'!$A$3:$A$500,$B19,'DADOS BRUTOS'!EX$3:EX$500)+IF($C19="",0,SUMIF('DADOS BRUTOS'!$A$3:$A$500,$C19,'DADOS BRUTOS'!EX$3:EX$500)))</f>
        <v/>
      </c>
      <c r="HY19" s="122">
        <f>IF(OR(HY$4="",$B19=""),0,SUMIF('DADOS BRUTOS'!$A$3:$A$500,$B19,'DADOS BRUTOS'!EY$3:EY$500)+IF($C19="",0,SUMIF('DADOS BRUTOS'!$A$3:$A$500,$C19,'DADOS BRUTOS'!EY$3:EY$500)))</f>
        <v/>
      </c>
      <c r="HZ19" s="122">
        <f>IF(OR(HZ$4="",$B19=""),0,SUMIF('DADOS BRUTOS'!$A$3:$A$500,$B19,'DADOS BRUTOS'!EZ$3:EZ$500)+IF($C19="",0,SUMIF('DADOS BRUTOS'!$A$3:$A$500,$C19,'DADOS BRUTOS'!EZ$3:EZ$500)))</f>
        <v/>
      </c>
      <c r="IA19" s="122">
        <f>IF(OR(IA$4="",$B19=""),0,SUMIF('DADOS BRUTOS'!$A$3:$A$500,$B19,'DADOS BRUTOS'!FA$3:FA$500)+IF($C19="",0,SUMIF('DADOS BRUTOS'!$A$3:$A$500,$C19,'DADOS BRUTOS'!FA$3:FA$500)))</f>
        <v/>
      </c>
      <c r="IB19" s="122">
        <f>IF(OR(IB$4="",$B19=""),0,SUMIF('DADOS BRUTOS'!$A$3:$A$500,$B19,'DADOS BRUTOS'!FB$3:FB$500)+IF($C19="",0,SUMIF('DADOS BRUTOS'!$A$3:$A$500,$C19,'DADOS BRUTOS'!FB$3:FB$500)))</f>
        <v/>
      </c>
      <c r="IC19" s="122">
        <f>IF(OR(IC$4="",$B19=""),0,SUMIF('DADOS BRUTOS'!$A$3:$A$500,$B19,'DADOS BRUTOS'!FC$3:FC$500)+IF($C19="",0,SUMIF('DADOS BRUTOS'!$A$3:$A$500,$C19,'DADOS BRUTOS'!FC$3:FC$500)))</f>
        <v/>
      </c>
      <c r="ID19" s="122">
        <f>IF(OR(ID$4="",$B19=""),0,SUMIF('DADOS BRUTOS'!$A$3:$A$500,$B19,'DADOS BRUTOS'!FD$3:FD$500)+IF($C19="",0,SUMIF('DADOS BRUTOS'!$A$3:$A$500,$C19,'DADOS BRUTOS'!FD$3:FD$500)))</f>
        <v/>
      </c>
      <c r="IE19" s="122">
        <f>IF(OR(IE$4="",$B19=""),0,SUMIF('DADOS BRUTOS'!$A$3:$A$500,$B19,'DADOS BRUTOS'!FE$3:FE$500)+IF($C19="",0,SUMIF('DADOS BRUTOS'!$A$3:$A$500,$C19,'DADOS BRUTOS'!FE$3:FE$500)))</f>
        <v/>
      </c>
      <c r="IF19" s="122">
        <f>IF(OR(IF$4="",$B19=""),0,SUMIF('DADOS BRUTOS'!$A$3:$A$500,$B19,'DADOS BRUTOS'!FF$3:FF$500)+IF($C19="",0,SUMIF('DADOS BRUTOS'!$A$3:$A$500,$C19,'DADOS BRUTOS'!FF$3:FF$500)))</f>
        <v/>
      </c>
      <c r="IG19" s="122">
        <f>IF(OR(IG$4="",$B19=""),0,SUMIF('DADOS BRUTOS'!$A$3:$A$500,$B19,'DADOS BRUTOS'!FG$3:FG$500)+IF($C19="",0,SUMIF('DADOS BRUTOS'!$A$3:$A$500,$C19,'DADOS BRUTOS'!FG$3:FG$500)))</f>
        <v/>
      </c>
      <c r="IH19" s="122">
        <f>IF(OR(IH$4="",$B19=""),0,SUMIF('DADOS BRUTOS'!$A$3:$A$500,$B19,'DADOS BRUTOS'!FH$3:FH$500)+IF($C19="",0,SUMIF('DADOS BRUTOS'!$A$3:$A$500,$C19,'DADOS BRUTOS'!FH$3:FH$500)))</f>
        <v/>
      </c>
      <c r="II19" s="122">
        <f>IF(OR(II$4="",$B19=""),0,SUMIF('DADOS BRUTOS'!$A$3:$A$500,$B19,'DADOS BRUTOS'!FI$3:FI$500)+IF($C19="",0,SUMIF('DADOS BRUTOS'!$A$3:$A$500,$C19,'DADOS BRUTOS'!FI$3:FI$500)))</f>
        <v/>
      </c>
      <c r="IJ19" s="122">
        <f>IF(OR(IJ$4="",$B19=""),0,SUMIF('DADOS BRUTOS'!$A$3:$A$500,$B19,'DADOS BRUTOS'!FJ$3:FJ$500)+IF($C19="",0,SUMIF('DADOS BRUTOS'!$A$3:$A$500,$C19,'DADOS BRUTOS'!FJ$3:FJ$500)))</f>
        <v/>
      </c>
      <c r="IK19" s="122">
        <f>IF(OR(IK$4="",$B19=""),0,SUMIF('DADOS BRUTOS'!$A$3:$A$500,$B19,'DADOS BRUTOS'!FK$3:FK$500)+IF($C19="",0,SUMIF('DADOS BRUTOS'!$A$3:$A$500,$C19,'DADOS BRUTOS'!FK$3:FK$500)))</f>
        <v/>
      </c>
      <c r="IL19" s="122">
        <f>IF(OR(IL$4="",$B19=""),0,SUMIF('DADOS BRUTOS'!$A$3:$A$500,$B19,'DADOS BRUTOS'!FL$3:FL$500)+IF($C19="",0,SUMIF('DADOS BRUTOS'!$A$3:$A$500,$C19,'DADOS BRUTOS'!FL$3:FL$500)))</f>
        <v/>
      </c>
      <c r="IM19" s="122">
        <f>IF(OR(IM$4="",$B19=""),0,SUMIF('DADOS BRUTOS'!$A$3:$A$500,$B19,'DADOS BRUTOS'!FM$3:FM$500)+IF($C19="",0,SUMIF('DADOS BRUTOS'!$A$3:$A$500,$C19,'DADOS BRUTOS'!FM$3:FM$500)))</f>
        <v/>
      </c>
      <c r="IN19" s="122">
        <f>IF(OR(IN$4="",$B19=""),0,SUMIF('DADOS BRUTOS'!$A$3:$A$500,$B19,'DADOS BRUTOS'!FN$3:FN$500)+IF($C19="",0,SUMIF('DADOS BRUTOS'!$A$3:$A$500,$C19,'DADOS BRUTOS'!FN$3:FN$500)))</f>
        <v/>
      </c>
      <c r="IO19" s="122">
        <f>IF(OR(IO$4="",$B19=""),0,SUMIF('DADOS BRUTOS'!$A$3:$A$500,$B19,'DADOS BRUTOS'!FO$3:FO$500)+IF($C19="",0,SUMIF('DADOS BRUTOS'!$A$3:$A$500,$C19,'DADOS BRUTOS'!FO$3:FO$500)))</f>
        <v/>
      </c>
      <c r="IP19" s="122">
        <f>IF(OR(IP$4="",$B19=""),0,SUMIF('DADOS BRUTOS'!$A$3:$A$500,$B19,'DADOS BRUTOS'!FP$3:FP$500)+IF($C19="",0,SUMIF('DADOS BRUTOS'!$A$3:$A$500,$C19,'DADOS BRUTOS'!FP$3:FP$500)))</f>
        <v/>
      </c>
      <c r="IQ19" s="122">
        <f>IF(OR(IQ$4="",$B19=""),0,SUMIF('DADOS BRUTOS'!$A$3:$A$500,$B19,'DADOS BRUTOS'!FQ$3:FQ$500)+IF($C19="",0,SUMIF('DADOS BRUTOS'!$A$3:$A$500,$C19,'DADOS BRUTOS'!FQ$3:FQ$500)))</f>
        <v/>
      </c>
      <c r="IR19" s="122">
        <f>IF(OR(IR$4="",$B19=""),0,SUMIF('DADOS BRUTOS'!$A$3:$A$500,$B19,'DADOS BRUTOS'!FR$3:FR$500)+IF($C19="",0,SUMIF('DADOS BRUTOS'!$A$3:$A$500,$C19,'DADOS BRUTOS'!FR$3:FR$500)))</f>
        <v/>
      </c>
      <c r="IS19" s="122">
        <f>IF(OR(IS$4="",$B19=""),0,SUMIF('DADOS BRUTOS'!$A$3:$A$500,$B19,'DADOS BRUTOS'!FS$3:FS$500)+IF($C19="",0,SUMIF('DADOS BRUTOS'!$A$3:$A$500,$C19,'DADOS BRUTOS'!FS$3:FS$500)))</f>
        <v/>
      </c>
      <c r="IT19" s="122">
        <f>IF(OR(IT$4="",$B19=""),0,SUMIF('DADOS BRUTOS'!$A$3:$A$500,$B19,'DADOS BRUTOS'!FT$3:FT$500)+IF($C19="",0,SUMIF('DADOS BRUTOS'!$A$3:$A$500,$C19,'DADOS BRUTOS'!FT$3:FT$500)))</f>
        <v/>
      </c>
      <c r="IU19" s="122">
        <f>IF(OR(IU$4="",$B19=""),0,SUMIF('DADOS BRUTOS'!$A$3:$A$500,$B19,'DADOS BRUTOS'!FU$3:FU$500)+IF($C19="",0,SUMIF('DADOS BRUTOS'!$A$3:$A$500,$C19,'DADOS BRUTOS'!FU$3:FU$500)))</f>
        <v/>
      </c>
      <c r="IV19" s="122">
        <f>IF(OR(IV$4="",$B19=""),0,SUMIF('DADOS BRUTOS'!$A$3:$A$500,$B19,'DADOS BRUTOS'!FV$3:FV$500)+IF($C19="",0,SUMIF('DADOS BRUTOS'!$A$3:$A$500,$C19,'DADOS BRUTOS'!FV$3:FV$500)))</f>
        <v/>
      </c>
      <c r="IW19" s="122">
        <f>IF(OR(IW$4="",$B19=""),0,SUMIF('DADOS BRUTOS'!$A$3:$A$500,$B19,'DADOS BRUTOS'!FW$3:FW$500)+IF($C19="",0,SUMIF('DADOS BRUTOS'!$A$3:$A$500,$C19,'DADOS BRUTOS'!FW$3:FW$500)))</f>
        <v/>
      </c>
      <c r="IX19" s="122">
        <f>IF(OR(IX$4="",$B19=""),0,SUMIF('DADOS BRUTOS'!$A$3:$A$500,$B19,'DADOS BRUTOS'!FX$3:FX$500)+IF($C19="",0,SUMIF('DADOS BRUTOS'!$A$3:$A$500,$C19,'DADOS BRUTOS'!FX$3:FX$500)))</f>
        <v/>
      </c>
      <c r="IY19" s="122">
        <f>IF(OR(IY$4="",$B19=""),0,SUMIF('DADOS BRUTOS'!$A$3:$A$500,$B19,'DADOS BRUTOS'!FY$3:FY$500)+IF($C19="",0,SUMIF('DADOS BRUTOS'!$A$3:$A$500,$C19,'DADOS BRUTOS'!FY$3:FY$500)))</f>
        <v/>
      </c>
      <c r="IZ19" s="122">
        <f>IF(OR(IZ$4="",$B19=""),0,SUMIF('DADOS BRUTOS'!$A$3:$A$500,$B19,'DADOS BRUTOS'!FZ$3:FZ$500)+IF($C19="",0,SUMIF('DADOS BRUTOS'!$A$3:$A$500,$C19,'DADOS BRUTOS'!FZ$3:FZ$500)))</f>
        <v/>
      </c>
      <c r="JA19" s="122">
        <f>IF(OR(JA$4="",$B19=""),0,SUMIF('DADOS BRUTOS'!$A$3:$A$500,$B19,'DADOS BRUTOS'!GA$3:GA$500)+IF($C19="",0,SUMIF('DADOS BRUTOS'!$A$3:$A$500,$C19,'DADOS BRUTOS'!GA$3:GA$500)))</f>
        <v/>
      </c>
      <c r="JB19" s="122">
        <f>IF(OR(JB$4="",$B19=""),0,SUMIF('DADOS BRUTOS'!$A$3:$A$500,$B19,'DADOS BRUTOS'!GB$3:GB$500)+IF($C19="",0,SUMIF('DADOS BRUTOS'!$A$3:$A$500,$C19,'DADOS BRUTOS'!GB$3:GB$500)))</f>
        <v/>
      </c>
      <c r="JC19" s="122">
        <f>IF(OR(JC$4="",$B19=""),0,SUMIF('DADOS BRUTOS'!$A$3:$A$500,$B19,'DADOS BRUTOS'!GC$3:GC$500)+IF($C19="",0,SUMIF('DADOS BRUTOS'!$A$3:$A$500,$C19,'DADOS BRUTOS'!GC$3:GC$500)))</f>
        <v/>
      </c>
      <c r="JD19" s="122">
        <f>IF(OR(JD$4="",$B19=""),0,SUMIF('DADOS BRUTOS'!$A$3:$A$500,$B19,'DADOS BRUTOS'!GD$3:GD$500)+IF($C19="",0,SUMIF('DADOS BRUTOS'!$A$3:$A$500,$C19,'DADOS BRUTOS'!GD$3:GD$500)))</f>
        <v/>
      </c>
      <c r="JE19" s="122">
        <f>IF(OR(JE$4="",$B19=""),0,SUMIF('DADOS BRUTOS'!$A$3:$A$500,$B19,'DADOS BRUTOS'!GE$3:GE$500)+IF($C19="",0,SUMIF('DADOS BRUTOS'!$A$3:$A$500,$C19,'DADOS BRUTOS'!GE$3:GE$500)))</f>
        <v/>
      </c>
      <c r="JF19" s="122">
        <f>IF(OR(JF$4="",$B19=""),0,SUMIF('DADOS BRUTOS'!$A$3:$A$500,$B19,'DADOS BRUTOS'!GF$3:GF$500)+IF($C19="",0,SUMIF('DADOS BRUTOS'!$A$3:$A$500,$C19,'DADOS BRUTOS'!GF$3:GF$500)))</f>
        <v/>
      </c>
      <c r="JG19" s="122">
        <f>IF(OR(JG$4="",$B19=""),0,SUMIF('DADOS BRUTOS'!$A$3:$A$500,$B19,'DADOS BRUTOS'!GG$3:GG$500)+IF($C19="",0,SUMIF('DADOS BRUTOS'!$A$3:$A$500,$C19,'DADOS BRUTOS'!GG$3:GG$500)))</f>
        <v/>
      </c>
      <c r="JH19" s="122">
        <f>IF(OR(JH$4="",$B19=""),0,SUMIF('DADOS BRUTOS'!$A$3:$A$500,$B19,'DADOS BRUTOS'!GH$3:GH$500)+IF($C19="",0,SUMIF('DADOS BRUTOS'!$A$3:$A$500,$C19,'DADOS BRUTOS'!GH$3:GH$500)))</f>
        <v/>
      </c>
      <c r="JI19" s="122">
        <f>IF(OR(JI$4="",$B19=""),0,SUMIF('DADOS BRUTOS'!$A$3:$A$500,$B19,'DADOS BRUTOS'!GI$3:GI$500)+IF($C19="",0,SUMIF('DADOS BRUTOS'!$A$3:$A$500,$C19,'DADOS BRUTOS'!GI$3:GI$500)))</f>
        <v/>
      </c>
      <c r="JJ19" s="122">
        <f>IF(OR(JJ$4="",$B19=""),0,SUMIF('DADOS BRUTOS'!$A$3:$A$500,$B19,'DADOS BRUTOS'!GJ$3:GJ$500)+IF($C19="",0,SUMIF('DADOS BRUTOS'!$A$3:$A$500,$C19,'DADOS BRUTOS'!GJ$3:GJ$500)))</f>
        <v/>
      </c>
      <c r="JK19" s="122">
        <f>IF(OR(JK$4="",$B19=""),0,SUMIF('DADOS BRUTOS'!$A$3:$A$500,$B19,'DADOS BRUTOS'!GK$3:GK$500)+IF($C19="",0,SUMIF('DADOS BRUTOS'!$A$3:$A$500,$C19,'DADOS BRUTOS'!GK$3:GK$500)))</f>
        <v/>
      </c>
      <c r="JL19" s="122">
        <f>IF(OR(JL$4="",$B19=""),0,SUMIF('DADOS BRUTOS'!$A$3:$A$500,$B19,'DADOS BRUTOS'!GL$3:GL$500)+IF($C19="",0,SUMIF('DADOS BRUTOS'!$A$3:$A$500,$C19,'DADOS BRUTOS'!GL$3:GL$500)))</f>
        <v/>
      </c>
      <c r="JM19" s="122">
        <f>IF(OR(JM$4="",$B19=""),0,SUMIF('DADOS BRUTOS'!$A$3:$A$500,$B19,'DADOS BRUTOS'!GM$3:GM$500)+IF($C19="",0,SUMIF('DADOS BRUTOS'!$A$3:$A$500,$C19,'DADOS BRUTOS'!GM$3:GM$500)))</f>
        <v/>
      </c>
      <c r="JN19" s="122">
        <f>IF(OR(JN$4="",$B19=""),0,SUMIF('DADOS BRUTOS'!$A$3:$A$500,$B19,'DADOS BRUTOS'!GN$3:GN$500)+IF($C19="",0,SUMIF('DADOS BRUTOS'!$A$3:$A$500,$C19,'DADOS BRUTOS'!GN$3:GN$500)))</f>
        <v/>
      </c>
      <c r="JO19" s="122">
        <f>IF(OR(JO$4="",$B19=""),0,SUMIF('DADOS BRUTOS'!$A$3:$A$500,$B19,'DADOS BRUTOS'!GO$3:GO$500)+IF($C19="",0,SUMIF('DADOS BRUTOS'!$A$3:$A$500,$C19,'DADOS BRUTOS'!GO$3:GO$500)))</f>
        <v/>
      </c>
      <c r="JP19" s="122">
        <f>IF(OR(JP$4="",$B19=""),0,SUMIF('DADOS BRUTOS'!$A$3:$A$500,$B19,'DADOS BRUTOS'!GP$3:GP$500)+IF($C19="",0,SUMIF('DADOS BRUTOS'!$A$3:$A$500,$C19,'DADOS BRUTOS'!GP$3:GP$500)))</f>
        <v/>
      </c>
      <c r="JQ19" s="122">
        <f>IF(OR(JQ$4="",$B19=""),0,SUMIF('DADOS BRUTOS'!$A$3:$A$500,$B19,'DADOS BRUTOS'!GQ$3:GQ$500)+IF($C19="",0,SUMIF('DADOS BRUTOS'!$A$3:$A$500,$C19,'DADOS BRUTOS'!GQ$3:GQ$500)))</f>
        <v/>
      </c>
      <c r="JR19" s="122">
        <f>IF(OR(JR$4="",$B19=""),0,SUMIF('DADOS BRUTOS'!$A$3:$A$500,$B19,'DADOS BRUTOS'!GR$3:GR$500)+IF($C19="",0,SUMIF('DADOS BRUTOS'!$A$3:$A$500,$C19,'DADOS BRUTOS'!GR$3:GR$500)))</f>
        <v/>
      </c>
      <c r="JS19" s="122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2">
        <f>IF(OR(CB$4="",$B20=""),0,SUMIF('DADOS BRUTOS'!$A$3:$A$500,$B20,'DADOS BRUTOS'!B$3:B$500)+IF($C20="",0,SUMIF('DADOS BRUTOS'!$A$3:$A$500,$C20,'DADOS BRUTOS'!B$3:B$500)))</f>
        <v/>
      </c>
      <c r="CC20" s="122">
        <f>IF(OR(CC$4="",$B20=""),0,SUMIF('DADOS BRUTOS'!$A$3:$A$500,$B20,'DADOS BRUTOS'!C$3:C$500)+IF($C20="",0,SUMIF('DADOS BRUTOS'!$A$3:$A$500,$C20,'DADOS BRUTOS'!C$3:C$500)))</f>
        <v/>
      </c>
      <c r="CD20" s="122">
        <f>IF(OR(CD$4="",$B20=""),0,SUMIF('DADOS BRUTOS'!$A$3:$A$500,$B20,'DADOS BRUTOS'!D$3:D$500)+IF($C20="",0,SUMIF('DADOS BRUTOS'!$A$3:$A$500,$C20,'DADOS BRUTOS'!D$3:D$500)))</f>
        <v/>
      </c>
      <c r="CE20" s="122">
        <f>IF(OR(CE$4="",$B20=""),0,SUMIF('DADOS BRUTOS'!$A$3:$A$500,$B20,'DADOS BRUTOS'!E$3:E$500)+IF($C20="",0,SUMIF('DADOS BRUTOS'!$A$3:$A$500,$C20,'DADOS BRUTOS'!E$3:E$500)))</f>
        <v/>
      </c>
      <c r="CF20" s="122">
        <f>IF(OR(CF$4="",$B20=""),0,SUMIF('DADOS BRUTOS'!$A$3:$A$500,$B20,'DADOS BRUTOS'!F$3:F$500)+IF($C20="",0,SUMIF('DADOS BRUTOS'!$A$3:$A$500,$C20,'DADOS BRUTOS'!F$3:F$500)))</f>
        <v/>
      </c>
      <c r="CG20" s="122">
        <f>IF(OR(CG$4="",$B20=""),0,SUMIF('DADOS BRUTOS'!$A$3:$A$500,$B20,'DADOS BRUTOS'!G$3:G$500)+IF($C20="",0,SUMIF('DADOS BRUTOS'!$A$3:$A$500,$C20,'DADOS BRUTOS'!G$3:G$500)))</f>
        <v/>
      </c>
      <c r="CH20" s="122">
        <f>IF(OR(CH$4="",$B20=""),0,SUMIF('DADOS BRUTOS'!$A$3:$A$500,$B20,'DADOS BRUTOS'!H$3:H$500)+IF($C20="",0,SUMIF('DADOS BRUTOS'!$A$3:$A$500,$C20,'DADOS BRUTOS'!H$3:H$500)))</f>
        <v/>
      </c>
      <c r="CI20" s="122">
        <f>IF(OR(CI$4="",$B20=""),0,SUMIF('DADOS BRUTOS'!$A$3:$A$500,$B20,'DADOS BRUTOS'!I$3:I$500)+IF($C20="",0,SUMIF('DADOS BRUTOS'!$A$3:$A$500,$C20,'DADOS BRUTOS'!I$3:I$500)))</f>
        <v/>
      </c>
      <c r="CJ20" s="122">
        <f>IF(OR(CJ$4="",$B20=""),0,SUMIF('DADOS BRUTOS'!$A$3:$A$500,$B20,'DADOS BRUTOS'!J$3:J$500)+IF($C20="",0,SUMIF('DADOS BRUTOS'!$A$3:$A$500,$C20,'DADOS BRUTOS'!J$3:J$500)))</f>
        <v/>
      </c>
      <c r="CK20" s="122">
        <f>IF(OR(CK$4="",$B20=""),0,SUMIF('DADOS BRUTOS'!$A$3:$A$500,$B20,'DADOS BRUTOS'!K$3:K$500)+IF($C20="",0,SUMIF('DADOS BRUTOS'!$A$3:$A$500,$C20,'DADOS BRUTOS'!K$3:K$500)))</f>
        <v/>
      </c>
      <c r="CL20" s="122">
        <f>IF(OR(CL$4="",$B20=""),0,SUMIF('DADOS BRUTOS'!$A$3:$A$500,$B20,'DADOS BRUTOS'!L$3:L$500)+IF($C20="",0,SUMIF('DADOS BRUTOS'!$A$3:$A$500,$C20,'DADOS BRUTOS'!L$3:L$500)))</f>
        <v/>
      </c>
      <c r="CM20" s="122">
        <f>IF(OR(CM$4="",$B20=""),0,SUMIF('DADOS BRUTOS'!$A$3:$A$500,$B20,'DADOS BRUTOS'!M$3:M$500)+IF($C20="",0,SUMIF('DADOS BRUTOS'!$A$3:$A$500,$C20,'DADOS BRUTOS'!M$3:M$500)))</f>
        <v/>
      </c>
      <c r="CN20" s="122">
        <f>IF(OR(CN$4="",$B20=""),0,SUMIF('DADOS BRUTOS'!$A$3:$A$500,$B20,'DADOS BRUTOS'!N$3:N$500)+IF($C20="",0,SUMIF('DADOS BRUTOS'!$A$3:$A$500,$C20,'DADOS BRUTOS'!N$3:N$500)))</f>
        <v/>
      </c>
      <c r="CO20" s="122">
        <f>IF(OR(CO$4="",$B20=""),0,SUMIF('DADOS BRUTOS'!$A$3:$A$500,$B20,'DADOS BRUTOS'!O$3:O$500)+IF($C20="",0,SUMIF('DADOS BRUTOS'!$A$3:$A$500,$C20,'DADOS BRUTOS'!O$3:O$500)))</f>
        <v/>
      </c>
      <c r="CP20" s="122">
        <f>IF(OR(CP$4="",$B20=""),0,SUMIF('DADOS BRUTOS'!$A$3:$A$500,$B20,'DADOS BRUTOS'!P$3:P$500)+IF($C20="",0,SUMIF('DADOS BRUTOS'!$A$3:$A$500,$C20,'DADOS BRUTOS'!P$3:P$500)))</f>
        <v/>
      </c>
      <c r="CQ20" s="122">
        <f>IF(OR(CQ$4="",$B20=""),0,SUMIF('DADOS BRUTOS'!$A$3:$A$500,$B20,'DADOS BRUTOS'!Q$3:Q$500)+IF($C20="",0,SUMIF('DADOS BRUTOS'!$A$3:$A$500,$C20,'DADOS BRUTOS'!Q$3:Q$500)))</f>
        <v/>
      </c>
      <c r="CR20" s="122">
        <f>IF(OR(CR$4="",$B20=""),0,SUMIF('DADOS BRUTOS'!$A$3:$A$500,$B20,'DADOS BRUTOS'!R$3:R$500)+IF($C20="",0,SUMIF('DADOS BRUTOS'!$A$3:$A$500,$C20,'DADOS BRUTOS'!R$3:R$500)))</f>
        <v/>
      </c>
      <c r="CS20" s="122">
        <f>IF(OR(CS$4="",$B20=""),0,SUMIF('DADOS BRUTOS'!$A$3:$A$500,$B20,'DADOS BRUTOS'!S$3:S$500)+IF($C20="",0,SUMIF('DADOS BRUTOS'!$A$3:$A$500,$C20,'DADOS BRUTOS'!S$3:S$500)))</f>
        <v/>
      </c>
      <c r="CT20" s="122">
        <f>IF(OR(CT$4="",$B20=""),0,SUMIF('DADOS BRUTOS'!$A$3:$A$500,$B20,'DADOS BRUTOS'!T$3:T$500)+IF($C20="",0,SUMIF('DADOS BRUTOS'!$A$3:$A$500,$C20,'DADOS BRUTOS'!T$3:T$500)))</f>
        <v/>
      </c>
      <c r="CU20" s="122">
        <f>IF(OR(CU$4="",$B20=""),0,SUMIF('DADOS BRUTOS'!$A$3:$A$500,$B20,'DADOS BRUTOS'!U$3:U$500)+IF($C20="",0,SUMIF('DADOS BRUTOS'!$A$3:$A$500,$C20,'DADOS BRUTOS'!U$3:U$500)))</f>
        <v/>
      </c>
      <c r="CV20" s="122">
        <f>IF(OR(CV$4="",$B20=""),0,SUMIF('DADOS BRUTOS'!$A$3:$A$500,$B20,'DADOS BRUTOS'!V$3:V$500)+IF($C20="",0,SUMIF('DADOS BRUTOS'!$A$3:$A$500,$C20,'DADOS BRUTOS'!V$3:V$500)))</f>
        <v/>
      </c>
      <c r="CW20" s="122">
        <f>IF(OR(CW$4="",$B20=""),0,SUMIF('DADOS BRUTOS'!$A$3:$A$500,$B20,'DADOS BRUTOS'!W$3:W$500)+IF($C20="",0,SUMIF('DADOS BRUTOS'!$A$3:$A$500,$C20,'DADOS BRUTOS'!W$3:W$500)))</f>
        <v/>
      </c>
      <c r="CX20" s="122">
        <f>IF(OR(CX$4="",$B20=""),0,SUMIF('DADOS BRUTOS'!$A$3:$A$500,$B20,'DADOS BRUTOS'!X$3:X$500)+IF($C20="",0,SUMIF('DADOS BRUTOS'!$A$3:$A$500,$C20,'DADOS BRUTOS'!X$3:X$500)))</f>
        <v/>
      </c>
      <c r="CY20" s="122">
        <f>IF(OR(CY$4="",$B20=""),0,SUMIF('DADOS BRUTOS'!$A$3:$A$500,$B20,'DADOS BRUTOS'!Y$3:Y$500)+IF($C20="",0,SUMIF('DADOS BRUTOS'!$A$3:$A$500,$C20,'DADOS BRUTOS'!Y$3:Y$500)))</f>
        <v/>
      </c>
      <c r="CZ20" s="122">
        <f>IF(OR(CZ$4="",$B20=""),0,SUMIF('DADOS BRUTOS'!$A$3:$A$500,$B20,'DADOS BRUTOS'!Z$3:Z$500)+IF($C20="",0,SUMIF('DADOS BRUTOS'!$A$3:$A$500,$C20,'DADOS BRUTOS'!Z$3:Z$500)))</f>
        <v/>
      </c>
      <c r="DA20" s="122">
        <f>IF(OR(DA$4="",$B20=""),0,SUMIF('DADOS BRUTOS'!$A$3:$A$500,$B20,'DADOS BRUTOS'!AA$3:AA$500)+IF($C20="",0,SUMIF('DADOS BRUTOS'!$A$3:$A$500,$C20,'DADOS BRUTOS'!AA$3:AA$500)))</f>
        <v/>
      </c>
      <c r="DB20" s="122">
        <f>IF(OR(DB$4="",$B20=""),0,SUMIF('DADOS BRUTOS'!$A$3:$A$500,$B20,'DADOS BRUTOS'!AB$3:AB$500)+IF($C20="",0,SUMIF('DADOS BRUTOS'!$A$3:$A$500,$C20,'DADOS BRUTOS'!AB$3:AB$500)))</f>
        <v/>
      </c>
      <c r="DC20" s="122">
        <f>IF(OR(DC$4="",$B20=""),0,SUMIF('DADOS BRUTOS'!$A$3:$A$500,$B20,'DADOS BRUTOS'!AC$3:AC$500)+IF($C20="",0,SUMIF('DADOS BRUTOS'!$A$3:$A$500,$C20,'DADOS BRUTOS'!AC$3:AC$500)))</f>
        <v/>
      </c>
      <c r="DD20" s="122">
        <f>IF(OR(DD$4="",$B20=""),0,SUMIF('DADOS BRUTOS'!$A$3:$A$500,$B20,'DADOS BRUTOS'!AD$3:AD$500)+IF($C20="",0,SUMIF('DADOS BRUTOS'!$A$3:$A$500,$C20,'DADOS BRUTOS'!AD$3:AD$500)))</f>
        <v/>
      </c>
      <c r="DE20" s="122">
        <f>IF(OR(DE$4="",$B20=""),0,SUMIF('DADOS BRUTOS'!$A$3:$A$500,$B20,'DADOS BRUTOS'!AE$3:AE$500)+IF($C20="",0,SUMIF('DADOS BRUTOS'!$A$3:$A$500,$C20,'DADOS BRUTOS'!AE$3:AE$500)))</f>
        <v/>
      </c>
      <c r="DF20" s="122">
        <f>IF(OR(DF$4="",$B20=""),0,SUMIF('DADOS BRUTOS'!$A$3:$A$500,$B20,'DADOS BRUTOS'!AF$3:AF$500)+IF($C20="",0,SUMIF('DADOS BRUTOS'!$A$3:$A$500,$C20,'DADOS BRUTOS'!AF$3:AF$500)))</f>
        <v/>
      </c>
      <c r="DG20" s="122">
        <f>IF(OR(DG$4="",$B20=""),0,SUMIF('DADOS BRUTOS'!$A$3:$A$500,$B20,'DADOS BRUTOS'!AG$3:AG$500)+IF($C20="",0,SUMIF('DADOS BRUTOS'!$A$3:$A$500,$C20,'DADOS BRUTOS'!AG$3:AG$500)))</f>
        <v/>
      </c>
      <c r="DH20" s="122">
        <f>IF(OR(DH$4="",$B20=""),0,SUMIF('DADOS BRUTOS'!$A$3:$A$500,$B20,'DADOS BRUTOS'!AH$3:AH$500)+IF($C20="",0,SUMIF('DADOS BRUTOS'!$A$3:$A$500,$C20,'DADOS BRUTOS'!AH$3:AH$500)))</f>
        <v/>
      </c>
      <c r="DI20" s="122">
        <f>IF(OR(DI$4="",$B20=""),0,SUMIF('DADOS BRUTOS'!$A$3:$A$500,$B20,'DADOS BRUTOS'!AI$3:AI$500)+IF($C20="",0,SUMIF('DADOS BRUTOS'!$A$3:$A$500,$C20,'DADOS BRUTOS'!AI$3:AI$500)))</f>
        <v/>
      </c>
      <c r="DJ20" s="122">
        <f>IF(OR(DJ$4="",$B20=""),0,SUMIF('DADOS BRUTOS'!$A$3:$A$500,$B20,'DADOS BRUTOS'!AJ$3:AJ$500)+IF($C20="",0,SUMIF('DADOS BRUTOS'!$A$3:$A$500,$C20,'DADOS BRUTOS'!AJ$3:AJ$500)))</f>
        <v/>
      </c>
      <c r="DK20" s="122">
        <f>IF(OR(DK$4="",$B20=""),0,SUMIF('DADOS BRUTOS'!$A$3:$A$500,$B20,'DADOS BRUTOS'!AK$3:AK$500)+IF($C20="",0,SUMIF('DADOS BRUTOS'!$A$3:$A$500,$C20,'DADOS BRUTOS'!AK$3:AK$500)))</f>
        <v/>
      </c>
      <c r="DL20" s="122">
        <f>IF(OR(DL$4="",$B20=""),0,SUMIF('DADOS BRUTOS'!$A$3:$A$500,$B20,'DADOS BRUTOS'!AL$3:AL$500)+IF($C20="",0,SUMIF('DADOS BRUTOS'!$A$3:$A$500,$C20,'DADOS BRUTOS'!AL$3:AL$500)))</f>
        <v/>
      </c>
      <c r="DM20" s="122">
        <f>IF(OR(DM$4="",$B20=""),0,SUMIF('DADOS BRUTOS'!$A$3:$A$500,$B20,'DADOS BRUTOS'!AM$3:AM$500)+IF($C20="",0,SUMIF('DADOS BRUTOS'!$A$3:$A$500,$C20,'DADOS BRUTOS'!AM$3:AM$500)))</f>
        <v/>
      </c>
      <c r="DN20" s="122">
        <f>IF(OR(DN$4="",$B20=""),0,SUMIF('DADOS BRUTOS'!$A$3:$A$500,$B20,'DADOS BRUTOS'!AN$3:AN$500)+IF($C20="",0,SUMIF('DADOS BRUTOS'!$A$3:$A$500,$C20,'DADOS BRUTOS'!AN$3:AN$500)))</f>
        <v/>
      </c>
      <c r="DO20" s="122">
        <f>IF(OR(DO$4="",$B20=""),0,SUMIF('DADOS BRUTOS'!$A$3:$A$500,$B20,'DADOS BRUTOS'!AO$3:AO$500)+IF($C20="",0,SUMIF('DADOS BRUTOS'!$A$3:$A$500,$C20,'DADOS BRUTOS'!AO$3:AO$500)))</f>
        <v/>
      </c>
      <c r="DP20" s="122">
        <f>IF(OR(DP$4="",$B20=""),0,SUMIF('DADOS BRUTOS'!$A$3:$A$500,$B20,'DADOS BRUTOS'!AP$3:AP$500)+IF($C20="",0,SUMIF('DADOS BRUTOS'!$A$3:$A$500,$C20,'DADOS BRUTOS'!AP$3:AP$500)))</f>
        <v/>
      </c>
      <c r="DQ20" s="122">
        <f>IF(OR(DQ$4="",$B20=""),0,SUMIF('DADOS BRUTOS'!$A$3:$A$500,$B20,'DADOS BRUTOS'!AQ$3:AQ$500)+IF($C20="",0,SUMIF('DADOS BRUTOS'!$A$3:$A$500,$C20,'DADOS BRUTOS'!AQ$3:AQ$500)))</f>
        <v/>
      </c>
      <c r="DR20" s="122">
        <f>IF(OR(DR$4="",$B20=""),0,SUMIF('DADOS BRUTOS'!$A$3:$A$500,$B20,'DADOS BRUTOS'!AR$3:AR$500)+IF($C20="",0,SUMIF('DADOS BRUTOS'!$A$3:$A$500,$C20,'DADOS BRUTOS'!AR$3:AR$500)))</f>
        <v/>
      </c>
      <c r="DS20" s="122">
        <f>IF(OR(DS$4="",$B20=""),0,SUMIF('DADOS BRUTOS'!$A$3:$A$500,$B20,'DADOS BRUTOS'!AS$3:AS$500)+IF($C20="",0,SUMIF('DADOS BRUTOS'!$A$3:$A$500,$C20,'DADOS BRUTOS'!AS$3:AS$500)))</f>
        <v/>
      </c>
      <c r="DT20" s="122">
        <f>IF(OR(DT$4="",$B20=""),0,SUMIF('DADOS BRUTOS'!$A$3:$A$500,$B20,'DADOS BRUTOS'!AT$3:AT$500)+IF($C20="",0,SUMIF('DADOS BRUTOS'!$A$3:$A$500,$C20,'DADOS BRUTOS'!AT$3:AT$500)))</f>
        <v/>
      </c>
      <c r="DU20" s="122">
        <f>IF(OR(DU$4="",$B20=""),0,SUMIF('DADOS BRUTOS'!$A$3:$A$500,$B20,'DADOS BRUTOS'!AU$3:AU$500)+IF($C20="",0,SUMIF('DADOS BRUTOS'!$A$3:$A$500,$C20,'DADOS BRUTOS'!AU$3:AU$500)))</f>
        <v/>
      </c>
      <c r="DV20" s="122">
        <f>IF(OR(DV$4="",$B20=""),0,SUMIF('DADOS BRUTOS'!$A$3:$A$500,$B20,'DADOS BRUTOS'!AV$3:AV$500)+IF($C20="",0,SUMIF('DADOS BRUTOS'!$A$3:$A$500,$C20,'DADOS BRUTOS'!AV$3:AV$500)))</f>
        <v/>
      </c>
      <c r="DW20" s="122">
        <f>IF(OR(DW$4="",$B20=""),0,SUMIF('DADOS BRUTOS'!$A$3:$A$500,$B20,'DADOS BRUTOS'!AW$3:AW$500)+IF($C20="",0,SUMIF('DADOS BRUTOS'!$A$3:$A$500,$C20,'DADOS BRUTOS'!AW$3:AW$500)))</f>
        <v/>
      </c>
      <c r="DX20" s="122">
        <f>IF(OR(DX$4="",$B20=""),0,SUMIF('DADOS BRUTOS'!$A$3:$A$500,$B20,'DADOS BRUTOS'!AX$3:AX$500)+IF($C20="",0,SUMIF('DADOS BRUTOS'!$A$3:$A$500,$C20,'DADOS BRUTOS'!AX$3:AX$500)))</f>
        <v/>
      </c>
      <c r="DY20" s="122">
        <f>IF(OR(DY$4="",$B20=""),0,SUMIF('DADOS BRUTOS'!$A$3:$A$500,$B20,'DADOS BRUTOS'!AY$3:AY$500)+IF($C20="",0,SUMIF('DADOS BRUTOS'!$A$3:$A$500,$C20,'DADOS BRUTOS'!AY$3:AY$500)))</f>
        <v/>
      </c>
      <c r="DZ20" s="122">
        <f>IF(OR(DZ$4="",$B20=""),0,SUMIF('DADOS BRUTOS'!$A$3:$A$500,$B20,'DADOS BRUTOS'!AZ$3:AZ$500)+IF($C20="",0,SUMIF('DADOS BRUTOS'!$A$3:$A$500,$C20,'DADOS BRUTOS'!AZ$3:AZ$500)))</f>
        <v/>
      </c>
      <c r="EA20" s="122">
        <f>IF(OR(EA$4="",$B20=""),0,SUMIF('DADOS BRUTOS'!$A$3:$A$500,$B20,'DADOS BRUTOS'!BA$3:BA$500)+IF($C20="",0,SUMIF('DADOS BRUTOS'!$A$3:$A$500,$C20,'DADOS BRUTOS'!BA$3:BA$500)))</f>
        <v/>
      </c>
      <c r="EB20" s="122">
        <f>IF(OR(EB$4="",$B20=""),0,SUMIF('DADOS BRUTOS'!$A$3:$A$500,$B20,'DADOS BRUTOS'!BB$3:BB$500)+IF($C20="",0,SUMIF('DADOS BRUTOS'!$A$3:$A$500,$C20,'DADOS BRUTOS'!BB$3:BB$500)))</f>
        <v/>
      </c>
      <c r="EC20" s="122">
        <f>IF(OR(EC$4="",$B20=""),0,SUMIF('DADOS BRUTOS'!$A$3:$A$500,$B20,'DADOS BRUTOS'!BC$3:BC$500)+IF($C20="",0,SUMIF('DADOS BRUTOS'!$A$3:$A$500,$C20,'DADOS BRUTOS'!BC$3:BC$500)))</f>
        <v/>
      </c>
      <c r="ED20" s="122">
        <f>IF(OR(ED$4="",$B20=""),0,SUMIF('DADOS BRUTOS'!$A$3:$A$500,$B20,'DADOS BRUTOS'!BD$3:BD$500)+IF($C20="",0,SUMIF('DADOS BRUTOS'!$A$3:$A$500,$C20,'DADOS BRUTOS'!BD$3:BD$500)))</f>
        <v/>
      </c>
      <c r="EE20" s="122">
        <f>IF(OR(EE$4="",$B20=""),0,SUMIF('DADOS BRUTOS'!$A$3:$A$500,$B20,'DADOS BRUTOS'!BE$3:BE$500)+IF($C20="",0,SUMIF('DADOS BRUTOS'!$A$3:$A$500,$C20,'DADOS BRUTOS'!BE$3:BE$500)))</f>
        <v/>
      </c>
      <c r="EF20" s="122">
        <f>IF(OR(EF$4="",$B20=""),0,SUMIF('DADOS BRUTOS'!$A$3:$A$500,$B20,'DADOS BRUTOS'!BF$3:BF$500)+IF($C20="",0,SUMIF('DADOS BRUTOS'!$A$3:$A$500,$C20,'DADOS BRUTOS'!BF$3:BF$500)))</f>
        <v/>
      </c>
      <c r="EG20" s="122">
        <f>IF(OR(EG$4="",$B20=""),0,SUMIF('DADOS BRUTOS'!$A$3:$A$500,$B20,'DADOS BRUTOS'!BG$3:BG$500)+IF($C20="",0,SUMIF('DADOS BRUTOS'!$A$3:$A$500,$C20,'DADOS BRUTOS'!BG$3:BG$500)))</f>
        <v/>
      </c>
      <c r="EH20" s="122">
        <f>IF(OR(EH$4="",$B20=""),0,SUMIF('DADOS BRUTOS'!$A$3:$A$500,$B20,'DADOS BRUTOS'!BH$3:BH$500)+IF($C20="",0,SUMIF('DADOS BRUTOS'!$A$3:$A$500,$C20,'DADOS BRUTOS'!BH$3:BH$500)))</f>
        <v/>
      </c>
      <c r="EI20" s="122">
        <f>IF(OR(EI$4="",$B20=""),0,SUMIF('DADOS BRUTOS'!$A$3:$A$500,$B20,'DADOS BRUTOS'!BI$3:BI$500)+IF($C20="",0,SUMIF('DADOS BRUTOS'!$A$3:$A$500,$C20,'DADOS BRUTOS'!BI$3:BI$500)))</f>
        <v/>
      </c>
      <c r="EJ20" s="122">
        <f>IF(OR(EJ$4="",$B20=""),0,SUMIF('DADOS BRUTOS'!$A$3:$A$500,$B20,'DADOS BRUTOS'!BJ$3:BJ$500)+IF($C20="",0,SUMIF('DADOS BRUTOS'!$A$3:$A$500,$C20,'DADOS BRUTOS'!BJ$3:BJ$500)))</f>
        <v/>
      </c>
      <c r="EK20" s="122">
        <f>IF(OR(EK$4="",$B20=""),0,SUMIF('DADOS BRUTOS'!$A$3:$A$500,$B20,'DADOS BRUTOS'!BK$3:BK$500)+IF($C20="",0,SUMIF('DADOS BRUTOS'!$A$3:$A$500,$C20,'DADOS BRUTOS'!BK$3:BK$500)))</f>
        <v/>
      </c>
      <c r="EL20" s="122">
        <f>IF(OR(EL$4="",$B20=""),0,SUMIF('DADOS BRUTOS'!$A$3:$A$500,$B20,'DADOS BRUTOS'!BL$3:BL$500)+IF($C20="",0,SUMIF('DADOS BRUTOS'!$A$3:$A$500,$C20,'DADOS BRUTOS'!BL$3:BL$500)))</f>
        <v/>
      </c>
      <c r="EM20" s="122">
        <f>IF(OR(EM$4="",$B20=""),0,SUMIF('DADOS BRUTOS'!$A$3:$A$500,$B20,'DADOS BRUTOS'!BM$3:BM$500)+IF($C20="",0,SUMIF('DADOS BRUTOS'!$A$3:$A$500,$C20,'DADOS BRUTOS'!BM$3:BM$500)))</f>
        <v/>
      </c>
      <c r="EN20" s="122">
        <f>IF(OR(EN$4="",$B20=""),0,SUMIF('DADOS BRUTOS'!$A$3:$A$500,$B20,'DADOS BRUTOS'!BN$3:BN$500)+IF($C20="",0,SUMIF('DADOS BRUTOS'!$A$3:$A$500,$C20,'DADOS BRUTOS'!BN$3:BN$500)))</f>
        <v/>
      </c>
      <c r="EO20" s="122">
        <f>IF(OR(EO$4="",$B20=""),0,SUMIF('DADOS BRUTOS'!$A$3:$A$500,$B20,'DADOS BRUTOS'!BO$3:BO$500)+IF($C20="",0,SUMIF('DADOS BRUTOS'!$A$3:$A$500,$C20,'DADOS BRUTOS'!BO$3:BO$500)))</f>
        <v/>
      </c>
      <c r="EP20" s="122">
        <f>IF(OR(EP$4="",$B20=""),0,SUMIF('DADOS BRUTOS'!$A$3:$A$500,$B20,'DADOS BRUTOS'!BP$3:BP$500)+IF($C20="",0,SUMIF('DADOS BRUTOS'!$A$3:$A$500,$C20,'DADOS BRUTOS'!BP$3:BP$500)))</f>
        <v/>
      </c>
      <c r="EQ20" s="122">
        <f>IF(OR(EQ$4="",$B20=""),0,SUMIF('DADOS BRUTOS'!$A$3:$A$500,$B20,'DADOS BRUTOS'!BQ$3:BQ$500)+IF($C20="",0,SUMIF('DADOS BRUTOS'!$A$3:$A$500,$C20,'DADOS BRUTOS'!BQ$3:BQ$500)))</f>
        <v/>
      </c>
      <c r="ER20" s="122">
        <f>IF(OR(ER$4="",$B20=""),0,SUMIF('DADOS BRUTOS'!$A$3:$A$500,$B20,'DADOS BRUTOS'!BR$3:BR$500)+IF($C20="",0,SUMIF('DADOS BRUTOS'!$A$3:$A$500,$C20,'DADOS BRUTOS'!BR$3:BR$500)))</f>
        <v/>
      </c>
      <c r="ES20" s="122">
        <f>IF(OR(ES$4="",$B20=""),0,SUMIF('DADOS BRUTOS'!$A$3:$A$500,$B20,'DADOS BRUTOS'!BS$3:BS$500)+IF($C20="",0,SUMIF('DADOS BRUTOS'!$A$3:$A$500,$C20,'DADOS BRUTOS'!BS$3:BS$500)))</f>
        <v/>
      </c>
      <c r="ET20" s="122">
        <f>IF(OR(ET$4="",$B20=""),0,SUMIF('DADOS BRUTOS'!$A$3:$A$500,$B20,'DADOS BRUTOS'!BT$3:BT$500)+IF($C20="",0,SUMIF('DADOS BRUTOS'!$A$3:$A$500,$C20,'DADOS BRUTOS'!BT$3:BT$500)))</f>
        <v/>
      </c>
      <c r="EU20" s="122">
        <f>IF(OR(EU$4="",$B20=""),0,SUMIF('DADOS BRUTOS'!$A$3:$A$500,$B20,'DADOS BRUTOS'!BU$3:BU$500)+IF($C20="",0,SUMIF('DADOS BRUTOS'!$A$3:$A$500,$C20,'DADOS BRUTOS'!BU$3:BU$500)))</f>
        <v/>
      </c>
      <c r="EV20" s="122">
        <f>IF(OR(EV$4="",$B20=""),0,SUMIF('DADOS BRUTOS'!$A$3:$A$500,$B20,'DADOS BRUTOS'!BV$3:BV$500)+IF($C20="",0,SUMIF('DADOS BRUTOS'!$A$3:$A$500,$C20,'DADOS BRUTOS'!BV$3:BV$500)))</f>
        <v/>
      </c>
      <c r="EW20" s="122">
        <f>IF(OR(EW$4="",$B20=""),0,SUMIF('DADOS BRUTOS'!$A$3:$A$500,$B20,'DADOS BRUTOS'!BW$3:BW$500)+IF($C20="",0,SUMIF('DADOS BRUTOS'!$A$3:$A$500,$C20,'DADOS BRUTOS'!BW$3:BW$500)))</f>
        <v/>
      </c>
      <c r="EX20" s="122">
        <f>IF(OR(EX$4="",$B20=""),0,SUMIF('DADOS BRUTOS'!$A$3:$A$500,$B20,'DADOS BRUTOS'!BX$3:BX$500)+IF($C20="",0,SUMIF('DADOS BRUTOS'!$A$3:$A$500,$C20,'DADOS BRUTOS'!BX$3:BX$500)))</f>
        <v/>
      </c>
      <c r="EY20" s="122">
        <f>IF(OR(EY$4="",$B20=""),0,SUMIF('DADOS BRUTOS'!$A$3:$A$500,$B20,'DADOS BRUTOS'!BY$3:BY$500)+IF($C20="",0,SUMIF('DADOS BRUTOS'!$A$3:$A$500,$C20,'DADOS BRUTOS'!BY$3:BY$500)))</f>
        <v/>
      </c>
      <c r="EZ20" s="122">
        <f>IF(OR(EZ$4="",$B20=""),0,SUMIF('DADOS BRUTOS'!$A$3:$A$500,$B20,'DADOS BRUTOS'!BZ$3:BZ$500)+IF($C20="",0,SUMIF('DADOS BRUTOS'!$A$3:$A$500,$C20,'DADOS BRUTOS'!BZ$3:BZ$500)))</f>
        <v/>
      </c>
      <c r="FA20" s="122">
        <f>IF(OR(FA$4="",$B20=""),0,SUMIF('DADOS BRUTOS'!$A$3:$A$500,$B20,'DADOS BRUTOS'!CA$3:CA$500)+IF($C20="",0,SUMIF('DADOS BRUTOS'!$A$3:$A$500,$C20,'DADOS BRUTOS'!CA$3:CA$500)))</f>
        <v/>
      </c>
      <c r="FB20" s="122">
        <f>IF(OR(FB$4="",$B20=""),0,SUMIF('DADOS BRUTOS'!$A$3:$A$500,$B20,'DADOS BRUTOS'!CB$3:CB$500)+IF($C20="",0,SUMIF('DADOS BRUTOS'!$A$3:$A$500,$C20,'DADOS BRUTOS'!CB$3:CB$500)))</f>
        <v/>
      </c>
      <c r="FC20" s="122">
        <f>IF(OR(FC$4="",$B20=""),0,SUMIF('DADOS BRUTOS'!$A$3:$A$500,$B20,'DADOS BRUTOS'!CC$3:CC$500)+IF($C20="",0,SUMIF('DADOS BRUTOS'!$A$3:$A$500,$C20,'DADOS BRUTOS'!CC$3:CC$500)))</f>
        <v/>
      </c>
      <c r="FD20" s="122">
        <f>IF(OR(FD$4="",$B20=""),0,SUMIF('DADOS BRUTOS'!$A$3:$A$500,$B20,'DADOS BRUTOS'!CD$3:CD$500)+IF($C20="",0,SUMIF('DADOS BRUTOS'!$A$3:$A$500,$C20,'DADOS BRUTOS'!CD$3:CD$500)))</f>
        <v/>
      </c>
      <c r="FE20" s="122">
        <f>IF(OR(FE$4="",$B20=""),0,SUMIF('DADOS BRUTOS'!$A$3:$A$500,$B20,'DADOS BRUTOS'!CE$3:CE$500)+IF($C20="",0,SUMIF('DADOS BRUTOS'!$A$3:$A$500,$C20,'DADOS BRUTOS'!CE$3:CE$500)))</f>
        <v/>
      </c>
      <c r="FF20" s="122">
        <f>IF(OR(FF$4="",$B20=""),0,SUMIF('DADOS BRUTOS'!$A$3:$A$500,$B20,'DADOS BRUTOS'!CF$3:CF$500)+IF($C20="",0,SUMIF('DADOS BRUTOS'!$A$3:$A$500,$C20,'DADOS BRUTOS'!CF$3:CF$500)))</f>
        <v/>
      </c>
      <c r="FG20" s="122">
        <f>IF(OR(FG$4="",$B20=""),0,SUMIF('DADOS BRUTOS'!$A$3:$A$500,$B20,'DADOS BRUTOS'!CG$3:CG$500)+IF($C20="",0,SUMIF('DADOS BRUTOS'!$A$3:$A$500,$C20,'DADOS BRUTOS'!CG$3:CG$500)))</f>
        <v/>
      </c>
      <c r="FH20" s="122">
        <f>IF(OR(FH$4="",$B20=""),0,SUMIF('DADOS BRUTOS'!$A$3:$A$500,$B20,'DADOS BRUTOS'!CH$3:CH$500)+IF($C20="",0,SUMIF('DADOS BRUTOS'!$A$3:$A$500,$C20,'DADOS BRUTOS'!CH$3:CH$500)))</f>
        <v/>
      </c>
      <c r="FI20" s="122">
        <f>IF(OR(FI$4="",$B20=""),0,SUMIF('DADOS BRUTOS'!$A$3:$A$500,$B20,'DADOS BRUTOS'!CI$3:CI$500)+IF($C20="",0,SUMIF('DADOS BRUTOS'!$A$3:$A$500,$C20,'DADOS BRUTOS'!CI$3:CI$500)))</f>
        <v/>
      </c>
      <c r="FJ20" s="122">
        <f>IF(OR(FJ$4="",$B20=""),0,SUMIF('DADOS BRUTOS'!$A$3:$A$500,$B20,'DADOS BRUTOS'!CJ$3:CJ$500)+IF($C20="",0,SUMIF('DADOS BRUTOS'!$A$3:$A$500,$C20,'DADOS BRUTOS'!CJ$3:CJ$500)))</f>
        <v/>
      </c>
      <c r="FK20" s="122">
        <f>IF(OR(FK$4="",$B20=""),0,SUMIF('DADOS BRUTOS'!$A$3:$A$500,$B20,'DADOS BRUTOS'!CK$3:CK$500)+IF($C20="",0,SUMIF('DADOS BRUTOS'!$A$3:$A$500,$C20,'DADOS BRUTOS'!CK$3:CK$500)))</f>
        <v/>
      </c>
      <c r="FL20" s="122">
        <f>IF(OR(FL$4="",$B20=""),0,SUMIF('DADOS BRUTOS'!$A$3:$A$500,$B20,'DADOS BRUTOS'!CL$3:CL$500)+IF($C20="",0,SUMIF('DADOS BRUTOS'!$A$3:$A$500,$C20,'DADOS BRUTOS'!CL$3:CL$500)))</f>
        <v/>
      </c>
      <c r="FM20" s="122">
        <f>IF(OR(FM$4="",$B20=""),0,SUMIF('DADOS BRUTOS'!$A$3:$A$500,$B20,'DADOS BRUTOS'!CM$3:CM$500)+IF($C20="",0,SUMIF('DADOS BRUTOS'!$A$3:$A$500,$C20,'DADOS BRUTOS'!CM$3:CM$500)))</f>
        <v/>
      </c>
      <c r="FN20" s="122">
        <f>IF(OR(FN$4="",$B20=""),0,SUMIF('DADOS BRUTOS'!$A$3:$A$500,$B20,'DADOS BRUTOS'!CN$3:CN$500)+IF($C20="",0,SUMIF('DADOS BRUTOS'!$A$3:$A$500,$C20,'DADOS BRUTOS'!CN$3:CN$500)))</f>
        <v/>
      </c>
      <c r="FO20" s="122">
        <f>IF(OR(FO$4="",$B20=""),0,SUMIF('DADOS BRUTOS'!$A$3:$A$500,$B20,'DADOS BRUTOS'!CO$3:CO$500)+IF($C20="",0,SUMIF('DADOS BRUTOS'!$A$3:$A$500,$C20,'DADOS BRUTOS'!CO$3:CO$500)))</f>
        <v/>
      </c>
      <c r="FP20" s="122">
        <f>IF(OR(FP$4="",$B20=""),0,SUMIF('DADOS BRUTOS'!$A$3:$A$500,$B20,'DADOS BRUTOS'!CP$3:CP$500)+IF($C20="",0,SUMIF('DADOS BRUTOS'!$A$3:$A$500,$C20,'DADOS BRUTOS'!CP$3:CP$500)))</f>
        <v/>
      </c>
      <c r="FQ20" s="122">
        <f>IF(OR(FQ$4="",$B20=""),0,SUMIF('DADOS BRUTOS'!$A$3:$A$500,$B20,'DADOS BRUTOS'!CQ$3:CQ$500)+IF($C20="",0,SUMIF('DADOS BRUTOS'!$A$3:$A$500,$C20,'DADOS BRUTOS'!CQ$3:CQ$500)))</f>
        <v/>
      </c>
      <c r="FR20" s="122">
        <f>IF(OR(FR$4="",$B20=""),0,SUMIF('DADOS BRUTOS'!$A$3:$A$500,$B20,'DADOS BRUTOS'!CR$3:CR$500)+IF($C20="",0,SUMIF('DADOS BRUTOS'!$A$3:$A$500,$C20,'DADOS BRUTOS'!CR$3:CR$500)))</f>
        <v/>
      </c>
      <c r="FS20" s="122">
        <f>IF(OR(FS$4="",$B20=""),0,SUMIF('DADOS BRUTOS'!$A$3:$A$500,$B20,'DADOS BRUTOS'!CS$3:CS$500)+IF($C20="",0,SUMIF('DADOS BRUTOS'!$A$3:$A$500,$C20,'DADOS BRUTOS'!CS$3:CS$500)))</f>
        <v/>
      </c>
      <c r="FT20" s="122">
        <f>IF(OR(FT$4="",$B20=""),0,SUMIF('DADOS BRUTOS'!$A$3:$A$500,$B20,'DADOS BRUTOS'!CT$3:CT$500)+IF($C20="",0,SUMIF('DADOS BRUTOS'!$A$3:$A$500,$C20,'DADOS BRUTOS'!CT$3:CT$500)))</f>
        <v/>
      </c>
      <c r="FU20" s="122">
        <f>IF(OR(FU$4="",$B20=""),0,SUMIF('DADOS BRUTOS'!$A$3:$A$500,$B20,'DADOS BRUTOS'!CU$3:CU$500)+IF($C20="",0,SUMIF('DADOS BRUTOS'!$A$3:$A$500,$C20,'DADOS BRUTOS'!CU$3:CU$500)))</f>
        <v/>
      </c>
      <c r="FV20" s="122">
        <f>IF(OR(FV$4="",$B20=""),0,SUMIF('DADOS BRUTOS'!$A$3:$A$500,$B20,'DADOS BRUTOS'!CV$3:CV$500)+IF($C20="",0,SUMIF('DADOS BRUTOS'!$A$3:$A$500,$C20,'DADOS BRUTOS'!CV$3:CV$500)))</f>
        <v/>
      </c>
      <c r="FW20" s="122">
        <f>IF(OR(FW$4="",$B20=""),0,SUMIF('DADOS BRUTOS'!$A$3:$A$500,$B20,'DADOS BRUTOS'!CW$3:CW$500)+IF($C20="",0,SUMIF('DADOS BRUTOS'!$A$3:$A$500,$C20,'DADOS BRUTOS'!CW$3:CW$500)))</f>
        <v/>
      </c>
      <c r="FX20" s="122">
        <f>IF(OR(FX$4="",$B20=""),0,SUMIF('DADOS BRUTOS'!$A$3:$A$500,$B20,'DADOS BRUTOS'!CX$3:CX$500)+IF($C20="",0,SUMIF('DADOS BRUTOS'!$A$3:$A$500,$C20,'DADOS BRUTOS'!CX$3:CX$500)))</f>
        <v/>
      </c>
      <c r="FY20" s="122">
        <f>IF(OR(FY$4="",$B20=""),0,SUMIF('DADOS BRUTOS'!$A$3:$A$500,$B20,'DADOS BRUTOS'!CY$3:CY$500)+IF($C20="",0,SUMIF('DADOS BRUTOS'!$A$3:$A$500,$C20,'DADOS BRUTOS'!CY$3:CY$500)))</f>
        <v/>
      </c>
      <c r="FZ20" s="122">
        <f>IF(OR(FZ$4="",$B20=""),0,SUMIF('DADOS BRUTOS'!$A$3:$A$500,$B20,'DADOS BRUTOS'!CZ$3:CZ$500)+IF($C20="",0,SUMIF('DADOS BRUTOS'!$A$3:$A$500,$C20,'DADOS BRUTOS'!CZ$3:CZ$500)))</f>
        <v/>
      </c>
      <c r="GA20" s="122">
        <f>IF(OR(GA$4="",$B20=""),0,SUMIF('DADOS BRUTOS'!$A$3:$A$500,$B20,'DADOS BRUTOS'!DA$3:DA$500)+IF($C20="",0,SUMIF('DADOS BRUTOS'!$A$3:$A$500,$C20,'DADOS BRUTOS'!DA$3:DA$500)))</f>
        <v/>
      </c>
      <c r="GB20" s="122">
        <f>IF(OR(GB$4="",$B20=""),0,SUMIF('DADOS BRUTOS'!$A$3:$A$500,$B20,'DADOS BRUTOS'!DB$3:DB$500)+IF($C20="",0,SUMIF('DADOS BRUTOS'!$A$3:$A$500,$C20,'DADOS BRUTOS'!DB$3:DB$500)))</f>
        <v/>
      </c>
      <c r="GC20" s="122">
        <f>IF(OR(GC$4="",$B20=""),0,SUMIF('DADOS BRUTOS'!$A$3:$A$500,$B20,'DADOS BRUTOS'!DC$3:DC$500)+IF($C20="",0,SUMIF('DADOS BRUTOS'!$A$3:$A$500,$C20,'DADOS BRUTOS'!DC$3:DC$500)))</f>
        <v/>
      </c>
      <c r="GD20" s="122">
        <f>IF(OR(GD$4="",$B20=""),0,SUMIF('DADOS BRUTOS'!$A$3:$A$500,$B20,'DADOS BRUTOS'!DD$3:DD$500)+IF($C20="",0,SUMIF('DADOS BRUTOS'!$A$3:$A$500,$C20,'DADOS BRUTOS'!DD$3:DD$500)))</f>
        <v/>
      </c>
      <c r="GE20" s="122">
        <f>IF(OR(GE$4="",$B20=""),0,SUMIF('DADOS BRUTOS'!$A$3:$A$500,$B20,'DADOS BRUTOS'!DE$3:DE$500)+IF($C20="",0,SUMIF('DADOS BRUTOS'!$A$3:$A$500,$C20,'DADOS BRUTOS'!DE$3:DE$500)))</f>
        <v/>
      </c>
      <c r="GF20" s="122">
        <f>IF(OR(GF$4="",$B20=""),0,SUMIF('DADOS BRUTOS'!$A$3:$A$500,$B20,'DADOS BRUTOS'!DF$3:DF$500)+IF($C20="",0,SUMIF('DADOS BRUTOS'!$A$3:$A$500,$C20,'DADOS BRUTOS'!DF$3:DF$500)))</f>
        <v/>
      </c>
      <c r="GG20" s="122">
        <f>IF(OR(GG$4="",$B20=""),0,SUMIF('DADOS BRUTOS'!$A$3:$A$500,$B20,'DADOS BRUTOS'!DG$3:DG$500)+IF($C20="",0,SUMIF('DADOS BRUTOS'!$A$3:$A$500,$C20,'DADOS BRUTOS'!DG$3:DG$500)))</f>
        <v/>
      </c>
      <c r="GH20" s="122">
        <f>IF(OR(GH$4="",$B20=""),0,SUMIF('DADOS BRUTOS'!$A$3:$A$500,$B20,'DADOS BRUTOS'!DH$3:DH$500)+IF($C20="",0,SUMIF('DADOS BRUTOS'!$A$3:$A$500,$C20,'DADOS BRUTOS'!DH$3:DH$500)))</f>
        <v/>
      </c>
      <c r="GI20" s="122">
        <f>IF(OR(GI$4="",$B20=""),0,SUMIF('DADOS BRUTOS'!$A$3:$A$500,$B20,'DADOS BRUTOS'!DI$3:DI$500)+IF($C20="",0,SUMIF('DADOS BRUTOS'!$A$3:$A$500,$C20,'DADOS BRUTOS'!DI$3:DI$500)))</f>
        <v/>
      </c>
      <c r="GJ20" s="122">
        <f>IF(OR(GJ$4="",$B20=""),0,SUMIF('DADOS BRUTOS'!$A$3:$A$500,$B20,'DADOS BRUTOS'!DJ$3:DJ$500)+IF($C20="",0,SUMIF('DADOS BRUTOS'!$A$3:$A$500,$C20,'DADOS BRUTOS'!DJ$3:DJ$500)))</f>
        <v/>
      </c>
      <c r="GK20" s="122">
        <f>IF(OR(GK$4="",$B20=""),0,SUMIF('DADOS BRUTOS'!$A$3:$A$500,$B20,'DADOS BRUTOS'!DK$3:DK$500)+IF($C20="",0,SUMIF('DADOS BRUTOS'!$A$3:$A$500,$C20,'DADOS BRUTOS'!DK$3:DK$500)))</f>
        <v/>
      </c>
      <c r="GL20" s="122">
        <f>IF(OR(GL$4="",$B20=""),0,SUMIF('DADOS BRUTOS'!$A$3:$A$500,$B20,'DADOS BRUTOS'!DL$3:DL$500)+IF($C20="",0,SUMIF('DADOS BRUTOS'!$A$3:$A$500,$C20,'DADOS BRUTOS'!DL$3:DL$500)))</f>
        <v/>
      </c>
      <c r="GM20" s="122">
        <f>IF(OR(GM$4="",$B20=""),0,SUMIF('DADOS BRUTOS'!$A$3:$A$500,$B20,'DADOS BRUTOS'!DM$3:DM$500)+IF($C20="",0,SUMIF('DADOS BRUTOS'!$A$3:$A$500,$C20,'DADOS BRUTOS'!DM$3:DM$500)))</f>
        <v/>
      </c>
      <c r="GN20" s="122">
        <f>IF(OR(GN$4="",$B20=""),0,SUMIF('DADOS BRUTOS'!$A$3:$A$500,$B20,'DADOS BRUTOS'!DN$3:DN$500)+IF($C20="",0,SUMIF('DADOS BRUTOS'!$A$3:$A$500,$C20,'DADOS BRUTOS'!DN$3:DN$500)))</f>
        <v/>
      </c>
      <c r="GO20" s="122">
        <f>IF(OR(GO$4="",$B20=""),0,SUMIF('DADOS BRUTOS'!$A$3:$A$500,$B20,'DADOS BRUTOS'!DO$3:DO$500)+IF($C20="",0,SUMIF('DADOS BRUTOS'!$A$3:$A$500,$C20,'DADOS BRUTOS'!DO$3:DO$500)))</f>
        <v/>
      </c>
      <c r="GP20" s="122">
        <f>IF(OR(GP$4="",$B20=""),0,SUMIF('DADOS BRUTOS'!$A$3:$A$500,$B20,'DADOS BRUTOS'!DP$3:DP$500)+IF($C20="",0,SUMIF('DADOS BRUTOS'!$A$3:$A$500,$C20,'DADOS BRUTOS'!DP$3:DP$500)))</f>
        <v/>
      </c>
      <c r="GQ20" s="122">
        <f>IF(OR(GQ$4="",$B20=""),0,SUMIF('DADOS BRUTOS'!$A$3:$A$500,$B20,'DADOS BRUTOS'!DQ$3:DQ$500)+IF($C20="",0,SUMIF('DADOS BRUTOS'!$A$3:$A$500,$C20,'DADOS BRUTOS'!DQ$3:DQ$500)))</f>
        <v/>
      </c>
      <c r="GR20" s="122">
        <f>IF(OR(GR$4="",$B20=""),0,SUMIF('DADOS BRUTOS'!$A$3:$A$500,$B20,'DADOS BRUTOS'!DR$3:DR$500)+IF($C20="",0,SUMIF('DADOS BRUTOS'!$A$3:$A$500,$C20,'DADOS BRUTOS'!DR$3:DR$500)))</f>
        <v/>
      </c>
      <c r="GS20" s="122">
        <f>IF(OR(GS$4="",$B20=""),0,SUMIF('DADOS BRUTOS'!$A$3:$A$500,$B20,'DADOS BRUTOS'!DS$3:DS$500)+IF($C20="",0,SUMIF('DADOS BRUTOS'!$A$3:$A$500,$C20,'DADOS BRUTOS'!DS$3:DS$500)))</f>
        <v/>
      </c>
      <c r="GT20" s="122">
        <f>IF(OR(GT$4="",$B20=""),0,SUMIF('DADOS BRUTOS'!$A$3:$A$500,$B20,'DADOS BRUTOS'!DT$3:DT$500)+IF($C20="",0,SUMIF('DADOS BRUTOS'!$A$3:$A$500,$C20,'DADOS BRUTOS'!DT$3:DT$500)))</f>
        <v/>
      </c>
      <c r="GU20" s="122">
        <f>IF(OR(GU$4="",$B20=""),0,SUMIF('DADOS BRUTOS'!$A$3:$A$500,$B20,'DADOS BRUTOS'!DU$3:DU$500)+IF($C20="",0,SUMIF('DADOS BRUTOS'!$A$3:$A$500,$C20,'DADOS BRUTOS'!DU$3:DU$500)))</f>
        <v/>
      </c>
      <c r="GV20" s="122">
        <f>IF(OR(GV$4="",$B20=""),0,SUMIF('DADOS BRUTOS'!$A$3:$A$500,$B20,'DADOS BRUTOS'!DV$3:DV$500)+IF($C20="",0,SUMIF('DADOS BRUTOS'!$A$3:$A$500,$C20,'DADOS BRUTOS'!DV$3:DV$500)))</f>
        <v/>
      </c>
      <c r="GW20" s="122">
        <f>IF(OR(GW$4="",$B20=""),0,SUMIF('DADOS BRUTOS'!$A$3:$A$500,$B20,'DADOS BRUTOS'!DW$3:DW$500)+IF($C20="",0,SUMIF('DADOS BRUTOS'!$A$3:$A$500,$C20,'DADOS BRUTOS'!DW$3:DW$500)))</f>
        <v/>
      </c>
      <c r="GX20" s="122">
        <f>IF(OR(GX$4="",$B20=""),0,SUMIF('DADOS BRUTOS'!$A$3:$A$500,$B20,'DADOS BRUTOS'!DX$3:DX$500)+IF($C20="",0,SUMIF('DADOS BRUTOS'!$A$3:$A$500,$C20,'DADOS BRUTOS'!DX$3:DX$500)))</f>
        <v/>
      </c>
      <c r="GY20" s="122">
        <f>IF(OR(GY$4="",$B20=""),0,SUMIF('DADOS BRUTOS'!$A$3:$A$500,$B20,'DADOS BRUTOS'!DY$3:DY$500)+IF($C20="",0,SUMIF('DADOS BRUTOS'!$A$3:$A$500,$C20,'DADOS BRUTOS'!DY$3:DY$500)))</f>
        <v/>
      </c>
      <c r="GZ20" s="122">
        <f>IF(OR(GZ$4="",$B20=""),0,SUMIF('DADOS BRUTOS'!$A$3:$A$500,$B20,'DADOS BRUTOS'!DZ$3:DZ$500)+IF($C20="",0,SUMIF('DADOS BRUTOS'!$A$3:$A$500,$C20,'DADOS BRUTOS'!DZ$3:DZ$500)))</f>
        <v/>
      </c>
      <c r="HA20" s="122">
        <f>IF(OR(HA$4="",$B20=""),0,SUMIF('DADOS BRUTOS'!$A$3:$A$500,$B20,'DADOS BRUTOS'!EA$3:EA$500)+IF($C20="",0,SUMIF('DADOS BRUTOS'!$A$3:$A$500,$C20,'DADOS BRUTOS'!EA$3:EA$500)))</f>
        <v/>
      </c>
      <c r="HB20" s="122">
        <f>IF(OR(HB$4="",$B20=""),0,SUMIF('DADOS BRUTOS'!$A$3:$A$500,$B20,'DADOS BRUTOS'!EB$3:EB$500)+IF($C20="",0,SUMIF('DADOS BRUTOS'!$A$3:$A$500,$C20,'DADOS BRUTOS'!EB$3:EB$500)))</f>
        <v/>
      </c>
      <c r="HC20" s="122">
        <f>IF(OR(HC$4="",$B20=""),0,SUMIF('DADOS BRUTOS'!$A$3:$A$500,$B20,'DADOS BRUTOS'!EC$3:EC$500)+IF($C20="",0,SUMIF('DADOS BRUTOS'!$A$3:$A$500,$C20,'DADOS BRUTOS'!EC$3:EC$500)))</f>
        <v/>
      </c>
      <c r="HD20" s="122">
        <f>IF(OR(HD$4="",$B20=""),0,SUMIF('DADOS BRUTOS'!$A$3:$A$500,$B20,'DADOS BRUTOS'!ED$3:ED$500)+IF($C20="",0,SUMIF('DADOS BRUTOS'!$A$3:$A$500,$C20,'DADOS BRUTOS'!ED$3:ED$500)))</f>
        <v/>
      </c>
      <c r="HE20" s="122">
        <f>IF(OR(HE$4="",$B20=""),0,SUMIF('DADOS BRUTOS'!$A$3:$A$500,$B20,'DADOS BRUTOS'!EE$3:EE$500)+IF($C20="",0,SUMIF('DADOS BRUTOS'!$A$3:$A$500,$C20,'DADOS BRUTOS'!EE$3:EE$500)))</f>
        <v/>
      </c>
      <c r="HF20" s="122">
        <f>IF(OR(HF$4="",$B20=""),0,SUMIF('DADOS BRUTOS'!$A$3:$A$500,$B20,'DADOS BRUTOS'!EF$3:EF$500)+IF($C20="",0,SUMIF('DADOS BRUTOS'!$A$3:$A$500,$C20,'DADOS BRUTOS'!EF$3:EF$500)))</f>
        <v/>
      </c>
      <c r="HG20" s="122">
        <f>IF(OR(HG$4="",$B20=""),0,SUMIF('DADOS BRUTOS'!$A$3:$A$500,$B20,'DADOS BRUTOS'!EG$3:EG$500)+IF($C20="",0,SUMIF('DADOS BRUTOS'!$A$3:$A$500,$C20,'DADOS BRUTOS'!EG$3:EG$500)))</f>
        <v/>
      </c>
      <c r="HH20" s="122">
        <f>IF(OR(HH$4="",$B20=""),0,SUMIF('DADOS BRUTOS'!$A$3:$A$500,$B20,'DADOS BRUTOS'!EH$3:EH$500)+IF($C20="",0,SUMIF('DADOS BRUTOS'!$A$3:$A$500,$C20,'DADOS BRUTOS'!EH$3:EH$500)))</f>
        <v/>
      </c>
      <c r="HI20" s="122">
        <f>IF(OR(HI$4="",$B20=""),0,SUMIF('DADOS BRUTOS'!$A$3:$A$500,$B20,'DADOS BRUTOS'!EI$3:EI$500)+IF($C20="",0,SUMIF('DADOS BRUTOS'!$A$3:$A$500,$C20,'DADOS BRUTOS'!EI$3:EI$500)))</f>
        <v/>
      </c>
      <c r="HJ20" s="122">
        <f>IF(OR(HJ$4="",$B20=""),0,SUMIF('DADOS BRUTOS'!$A$3:$A$500,$B20,'DADOS BRUTOS'!EJ$3:EJ$500)+IF($C20="",0,SUMIF('DADOS BRUTOS'!$A$3:$A$500,$C20,'DADOS BRUTOS'!EJ$3:EJ$500)))</f>
        <v/>
      </c>
      <c r="HK20" s="122">
        <f>IF(OR(HK$4="",$B20=""),0,SUMIF('DADOS BRUTOS'!$A$3:$A$500,$B20,'DADOS BRUTOS'!EK$3:EK$500)+IF($C20="",0,SUMIF('DADOS BRUTOS'!$A$3:$A$500,$C20,'DADOS BRUTOS'!EK$3:EK$500)))</f>
        <v/>
      </c>
      <c r="HL20" s="122">
        <f>IF(OR(HL$4="",$B20=""),0,SUMIF('DADOS BRUTOS'!$A$3:$A$500,$B20,'DADOS BRUTOS'!EL$3:EL$500)+IF($C20="",0,SUMIF('DADOS BRUTOS'!$A$3:$A$500,$C20,'DADOS BRUTOS'!EL$3:EL$500)))</f>
        <v/>
      </c>
      <c r="HM20" s="122">
        <f>IF(OR(HM$4="",$B20=""),0,SUMIF('DADOS BRUTOS'!$A$3:$A$500,$B20,'DADOS BRUTOS'!EM$3:EM$500)+IF($C20="",0,SUMIF('DADOS BRUTOS'!$A$3:$A$500,$C20,'DADOS BRUTOS'!EM$3:EM$500)))</f>
        <v/>
      </c>
      <c r="HN20" s="122">
        <f>IF(OR(HN$4="",$B20=""),0,SUMIF('DADOS BRUTOS'!$A$3:$A$500,$B20,'DADOS BRUTOS'!EN$3:EN$500)+IF($C20="",0,SUMIF('DADOS BRUTOS'!$A$3:$A$500,$C20,'DADOS BRUTOS'!EN$3:EN$500)))</f>
        <v/>
      </c>
      <c r="HO20" s="122">
        <f>IF(OR(HO$4="",$B20=""),0,SUMIF('DADOS BRUTOS'!$A$3:$A$500,$B20,'DADOS BRUTOS'!EO$3:EO$500)+IF($C20="",0,SUMIF('DADOS BRUTOS'!$A$3:$A$500,$C20,'DADOS BRUTOS'!EO$3:EO$500)))</f>
        <v/>
      </c>
      <c r="HP20" s="122">
        <f>IF(OR(HP$4="",$B20=""),0,SUMIF('DADOS BRUTOS'!$A$3:$A$500,$B20,'DADOS BRUTOS'!EP$3:EP$500)+IF($C20="",0,SUMIF('DADOS BRUTOS'!$A$3:$A$500,$C20,'DADOS BRUTOS'!EP$3:EP$500)))</f>
        <v/>
      </c>
      <c r="HQ20" s="122">
        <f>IF(OR(HQ$4="",$B20=""),0,SUMIF('DADOS BRUTOS'!$A$3:$A$500,$B20,'DADOS BRUTOS'!EQ$3:EQ$500)+IF($C20="",0,SUMIF('DADOS BRUTOS'!$A$3:$A$500,$C20,'DADOS BRUTOS'!EQ$3:EQ$500)))</f>
        <v/>
      </c>
      <c r="HR20" s="122">
        <f>IF(OR(HR$4="",$B20=""),0,SUMIF('DADOS BRUTOS'!$A$3:$A$500,$B20,'DADOS BRUTOS'!ER$3:ER$500)+IF($C20="",0,SUMIF('DADOS BRUTOS'!$A$3:$A$500,$C20,'DADOS BRUTOS'!ER$3:ER$500)))</f>
        <v/>
      </c>
      <c r="HS20" s="122">
        <f>IF(OR(HS$4="",$B20=""),0,SUMIF('DADOS BRUTOS'!$A$3:$A$500,$B20,'DADOS BRUTOS'!ES$3:ES$500)+IF($C20="",0,SUMIF('DADOS BRUTOS'!$A$3:$A$500,$C20,'DADOS BRUTOS'!ES$3:ES$500)))</f>
        <v/>
      </c>
      <c r="HT20" s="122">
        <f>IF(OR(HT$4="",$B20=""),0,SUMIF('DADOS BRUTOS'!$A$3:$A$500,$B20,'DADOS BRUTOS'!ET$3:ET$500)+IF($C20="",0,SUMIF('DADOS BRUTOS'!$A$3:$A$500,$C20,'DADOS BRUTOS'!ET$3:ET$500)))</f>
        <v/>
      </c>
      <c r="HU20" s="122">
        <f>IF(OR(HU$4="",$B20=""),0,SUMIF('DADOS BRUTOS'!$A$3:$A$500,$B20,'DADOS BRUTOS'!EU$3:EU$500)+IF($C20="",0,SUMIF('DADOS BRUTOS'!$A$3:$A$500,$C20,'DADOS BRUTOS'!EU$3:EU$500)))</f>
        <v/>
      </c>
      <c r="HV20" s="122">
        <f>IF(OR(HV$4="",$B20=""),0,SUMIF('DADOS BRUTOS'!$A$3:$A$500,$B20,'DADOS BRUTOS'!EV$3:EV$500)+IF($C20="",0,SUMIF('DADOS BRUTOS'!$A$3:$A$500,$C20,'DADOS BRUTOS'!EV$3:EV$500)))</f>
        <v/>
      </c>
      <c r="HW20" s="122">
        <f>IF(OR(HW$4="",$B20=""),0,SUMIF('DADOS BRUTOS'!$A$3:$A$500,$B20,'DADOS BRUTOS'!EW$3:EW$500)+IF($C20="",0,SUMIF('DADOS BRUTOS'!$A$3:$A$500,$C20,'DADOS BRUTOS'!EW$3:EW$500)))</f>
        <v/>
      </c>
      <c r="HX20" s="122">
        <f>IF(OR(HX$4="",$B20=""),0,SUMIF('DADOS BRUTOS'!$A$3:$A$500,$B20,'DADOS BRUTOS'!EX$3:EX$500)+IF($C20="",0,SUMIF('DADOS BRUTOS'!$A$3:$A$500,$C20,'DADOS BRUTOS'!EX$3:EX$500)))</f>
        <v/>
      </c>
      <c r="HY20" s="122">
        <f>IF(OR(HY$4="",$B20=""),0,SUMIF('DADOS BRUTOS'!$A$3:$A$500,$B20,'DADOS BRUTOS'!EY$3:EY$500)+IF($C20="",0,SUMIF('DADOS BRUTOS'!$A$3:$A$500,$C20,'DADOS BRUTOS'!EY$3:EY$500)))</f>
        <v/>
      </c>
      <c r="HZ20" s="122">
        <f>IF(OR(HZ$4="",$B20=""),0,SUMIF('DADOS BRUTOS'!$A$3:$A$500,$B20,'DADOS BRUTOS'!EZ$3:EZ$500)+IF($C20="",0,SUMIF('DADOS BRUTOS'!$A$3:$A$500,$C20,'DADOS BRUTOS'!EZ$3:EZ$500)))</f>
        <v/>
      </c>
      <c r="IA20" s="122">
        <f>IF(OR(IA$4="",$B20=""),0,SUMIF('DADOS BRUTOS'!$A$3:$A$500,$B20,'DADOS BRUTOS'!FA$3:FA$500)+IF($C20="",0,SUMIF('DADOS BRUTOS'!$A$3:$A$500,$C20,'DADOS BRUTOS'!FA$3:FA$500)))</f>
        <v/>
      </c>
      <c r="IB20" s="122">
        <f>IF(OR(IB$4="",$B20=""),0,SUMIF('DADOS BRUTOS'!$A$3:$A$500,$B20,'DADOS BRUTOS'!FB$3:FB$500)+IF($C20="",0,SUMIF('DADOS BRUTOS'!$A$3:$A$500,$C20,'DADOS BRUTOS'!FB$3:FB$500)))</f>
        <v/>
      </c>
      <c r="IC20" s="122">
        <f>IF(OR(IC$4="",$B20=""),0,SUMIF('DADOS BRUTOS'!$A$3:$A$500,$B20,'DADOS BRUTOS'!FC$3:FC$500)+IF($C20="",0,SUMIF('DADOS BRUTOS'!$A$3:$A$500,$C20,'DADOS BRUTOS'!FC$3:FC$500)))</f>
        <v/>
      </c>
      <c r="ID20" s="122">
        <f>IF(OR(ID$4="",$B20=""),0,SUMIF('DADOS BRUTOS'!$A$3:$A$500,$B20,'DADOS BRUTOS'!FD$3:FD$500)+IF($C20="",0,SUMIF('DADOS BRUTOS'!$A$3:$A$500,$C20,'DADOS BRUTOS'!FD$3:FD$500)))</f>
        <v/>
      </c>
      <c r="IE20" s="122">
        <f>IF(OR(IE$4="",$B20=""),0,SUMIF('DADOS BRUTOS'!$A$3:$A$500,$B20,'DADOS BRUTOS'!FE$3:FE$500)+IF($C20="",0,SUMIF('DADOS BRUTOS'!$A$3:$A$500,$C20,'DADOS BRUTOS'!FE$3:FE$500)))</f>
        <v/>
      </c>
      <c r="IF20" s="122">
        <f>IF(OR(IF$4="",$B20=""),0,SUMIF('DADOS BRUTOS'!$A$3:$A$500,$B20,'DADOS BRUTOS'!FF$3:FF$500)+IF($C20="",0,SUMIF('DADOS BRUTOS'!$A$3:$A$500,$C20,'DADOS BRUTOS'!FF$3:FF$500)))</f>
        <v/>
      </c>
      <c r="IG20" s="122">
        <f>IF(OR(IG$4="",$B20=""),0,SUMIF('DADOS BRUTOS'!$A$3:$A$500,$B20,'DADOS BRUTOS'!FG$3:FG$500)+IF($C20="",0,SUMIF('DADOS BRUTOS'!$A$3:$A$500,$C20,'DADOS BRUTOS'!FG$3:FG$500)))</f>
        <v/>
      </c>
      <c r="IH20" s="122">
        <f>IF(OR(IH$4="",$B20=""),0,SUMIF('DADOS BRUTOS'!$A$3:$A$500,$B20,'DADOS BRUTOS'!FH$3:FH$500)+IF($C20="",0,SUMIF('DADOS BRUTOS'!$A$3:$A$500,$C20,'DADOS BRUTOS'!FH$3:FH$500)))</f>
        <v/>
      </c>
      <c r="II20" s="122">
        <f>IF(OR(II$4="",$B20=""),0,SUMIF('DADOS BRUTOS'!$A$3:$A$500,$B20,'DADOS BRUTOS'!FI$3:FI$500)+IF($C20="",0,SUMIF('DADOS BRUTOS'!$A$3:$A$500,$C20,'DADOS BRUTOS'!FI$3:FI$500)))</f>
        <v/>
      </c>
      <c r="IJ20" s="122">
        <f>IF(OR(IJ$4="",$B20=""),0,SUMIF('DADOS BRUTOS'!$A$3:$A$500,$B20,'DADOS BRUTOS'!FJ$3:FJ$500)+IF($C20="",0,SUMIF('DADOS BRUTOS'!$A$3:$A$500,$C20,'DADOS BRUTOS'!FJ$3:FJ$500)))</f>
        <v/>
      </c>
      <c r="IK20" s="122">
        <f>IF(OR(IK$4="",$B20=""),0,SUMIF('DADOS BRUTOS'!$A$3:$A$500,$B20,'DADOS BRUTOS'!FK$3:FK$500)+IF($C20="",0,SUMIF('DADOS BRUTOS'!$A$3:$A$500,$C20,'DADOS BRUTOS'!FK$3:FK$500)))</f>
        <v/>
      </c>
      <c r="IL20" s="122">
        <f>IF(OR(IL$4="",$B20=""),0,SUMIF('DADOS BRUTOS'!$A$3:$A$500,$B20,'DADOS BRUTOS'!FL$3:FL$500)+IF($C20="",0,SUMIF('DADOS BRUTOS'!$A$3:$A$500,$C20,'DADOS BRUTOS'!FL$3:FL$500)))</f>
        <v/>
      </c>
      <c r="IM20" s="122">
        <f>IF(OR(IM$4="",$B20=""),0,SUMIF('DADOS BRUTOS'!$A$3:$A$500,$B20,'DADOS BRUTOS'!FM$3:FM$500)+IF($C20="",0,SUMIF('DADOS BRUTOS'!$A$3:$A$500,$C20,'DADOS BRUTOS'!FM$3:FM$500)))</f>
        <v/>
      </c>
      <c r="IN20" s="122">
        <f>IF(OR(IN$4="",$B20=""),0,SUMIF('DADOS BRUTOS'!$A$3:$A$500,$B20,'DADOS BRUTOS'!FN$3:FN$500)+IF($C20="",0,SUMIF('DADOS BRUTOS'!$A$3:$A$500,$C20,'DADOS BRUTOS'!FN$3:FN$500)))</f>
        <v/>
      </c>
      <c r="IO20" s="122">
        <f>IF(OR(IO$4="",$B20=""),0,SUMIF('DADOS BRUTOS'!$A$3:$A$500,$B20,'DADOS BRUTOS'!FO$3:FO$500)+IF($C20="",0,SUMIF('DADOS BRUTOS'!$A$3:$A$500,$C20,'DADOS BRUTOS'!FO$3:FO$500)))</f>
        <v/>
      </c>
      <c r="IP20" s="122">
        <f>IF(OR(IP$4="",$B20=""),0,SUMIF('DADOS BRUTOS'!$A$3:$A$500,$B20,'DADOS BRUTOS'!FP$3:FP$500)+IF($C20="",0,SUMIF('DADOS BRUTOS'!$A$3:$A$500,$C20,'DADOS BRUTOS'!FP$3:FP$500)))</f>
        <v/>
      </c>
      <c r="IQ20" s="122">
        <f>IF(OR(IQ$4="",$B20=""),0,SUMIF('DADOS BRUTOS'!$A$3:$A$500,$B20,'DADOS BRUTOS'!FQ$3:FQ$500)+IF($C20="",0,SUMIF('DADOS BRUTOS'!$A$3:$A$500,$C20,'DADOS BRUTOS'!FQ$3:FQ$500)))</f>
        <v/>
      </c>
      <c r="IR20" s="122">
        <f>IF(OR(IR$4="",$B20=""),0,SUMIF('DADOS BRUTOS'!$A$3:$A$500,$B20,'DADOS BRUTOS'!FR$3:FR$500)+IF($C20="",0,SUMIF('DADOS BRUTOS'!$A$3:$A$500,$C20,'DADOS BRUTOS'!FR$3:FR$500)))</f>
        <v/>
      </c>
      <c r="IS20" s="122">
        <f>IF(OR(IS$4="",$B20=""),0,SUMIF('DADOS BRUTOS'!$A$3:$A$500,$B20,'DADOS BRUTOS'!FS$3:FS$500)+IF($C20="",0,SUMIF('DADOS BRUTOS'!$A$3:$A$500,$C20,'DADOS BRUTOS'!FS$3:FS$500)))</f>
        <v/>
      </c>
      <c r="IT20" s="122">
        <f>IF(OR(IT$4="",$B20=""),0,SUMIF('DADOS BRUTOS'!$A$3:$A$500,$B20,'DADOS BRUTOS'!FT$3:FT$500)+IF($C20="",0,SUMIF('DADOS BRUTOS'!$A$3:$A$500,$C20,'DADOS BRUTOS'!FT$3:FT$500)))</f>
        <v/>
      </c>
      <c r="IU20" s="122">
        <f>IF(OR(IU$4="",$B20=""),0,SUMIF('DADOS BRUTOS'!$A$3:$A$500,$B20,'DADOS BRUTOS'!FU$3:FU$500)+IF($C20="",0,SUMIF('DADOS BRUTOS'!$A$3:$A$500,$C20,'DADOS BRUTOS'!FU$3:FU$500)))</f>
        <v/>
      </c>
      <c r="IV20" s="122">
        <f>IF(OR(IV$4="",$B20=""),0,SUMIF('DADOS BRUTOS'!$A$3:$A$500,$B20,'DADOS BRUTOS'!FV$3:FV$500)+IF($C20="",0,SUMIF('DADOS BRUTOS'!$A$3:$A$500,$C20,'DADOS BRUTOS'!FV$3:FV$500)))</f>
        <v/>
      </c>
      <c r="IW20" s="122">
        <f>IF(OR(IW$4="",$B20=""),0,SUMIF('DADOS BRUTOS'!$A$3:$A$500,$B20,'DADOS BRUTOS'!FW$3:FW$500)+IF($C20="",0,SUMIF('DADOS BRUTOS'!$A$3:$A$500,$C20,'DADOS BRUTOS'!FW$3:FW$500)))</f>
        <v/>
      </c>
      <c r="IX20" s="122">
        <f>IF(OR(IX$4="",$B20=""),0,SUMIF('DADOS BRUTOS'!$A$3:$A$500,$B20,'DADOS BRUTOS'!FX$3:FX$500)+IF($C20="",0,SUMIF('DADOS BRUTOS'!$A$3:$A$500,$C20,'DADOS BRUTOS'!FX$3:FX$500)))</f>
        <v/>
      </c>
      <c r="IY20" s="122">
        <f>IF(OR(IY$4="",$B20=""),0,SUMIF('DADOS BRUTOS'!$A$3:$A$500,$B20,'DADOS BRUTOS'!FY$3:FY$500)+IF($C20="",0,SUMIF('DADOS BRUTOS'!$A$3:$A$500,$C20,'DADOS BRUTOS'!FY$3:FY$500)))</f>
        <v/>
      </c>
      <c r="IZ20" s="122">
        <f>IF(OR(IZ$4="",$B20=""),0,SUMIF('DADOS BRUTOS'!$A$3:$A$500,$B20,'DADOS BRUTOS'!FZ$3:FZ$500)+IF($C20="",0,SUMIF('DADOS BRUTOS'!$A$3:$A$500,$C20,'DADOS BRUTOS'!FZ$3:FZ$500)))</f>
        <v/>
      </c>
      <c r="JA20" s="122">
        <f>IF(OR(JA$4="",$B20=""),0,SUMIF('DADOS BRUTOS'!$A$3:$A$500,$B20,'DADOS BRUTOS'!GA$3:GA$500)+IF($C20="",0,SUMIF('DADOS BRUTOS'!$A$3:$A$500,$C20,'DADOS BRUTOS'!GA$3:GA$500)))</f>
        <v/>
      </c>
      <c r="JB20" s="122">
        <f>IF(OR(JB$4="",$B20=""),0,SUMIF('DADOS BRUTOS'!$A$3:$A$500,$B20,'DADOS BRUTOS'!GB$3:GB$500)+IF($C20="",0,SUMIF('DADOS BRUTOS'!$A$3:$A$500,$C20,'DADOS BRUTOS'!GB$3:GB$500)))</f>
        <v/>
      </c>
      <c r="JC20" s="122">
        <f>IF(OR(JC$4="",$B20=""),0,SUMIF('DADOS BRUTOS'!$A$3:$A$500,$B20,'DADOS BRUTOS'!GC$3:GC$500)+IF($C20="",0,SUMIF('DADOS BRUTOS'!$A$3:$A$500,$C20,'DADOS BRUTOS'!GC$3:GC$500)))</f>
        <v/>
      </c>
      <c r="JD20" s="122">
        <f>IF(OR(JD$4="",$B20=""),0,SUMIF('DADOS BRUTOS'!$A$3:$A$500,$B20,'DADOS BRUTOS'!GD$3:GD$500)+IF($C20="",0,SUMIF('DADOS BRUTOS'!$A$3:$A$500,$C20,'DADOS BRUTOS'!GD$3:GD$500)))</f>
        <v/>
      </c>
      <c r="JE20" s="122">
        <f>IF(OR(JE$4="",$B20=""),0,SUMIF('DADOS BRUTOS'!$A$3:$A$500,$B20,'DADOS BRUTOS'!GE$3:GE$500)+IF($C20="",0,SUMIF('DADOS BRUTOS'!$A$3:$A$500,$C20,'DADOS BRUTOS'!GE$3:GE$500)))</f>
        <v/>
      </c>
      <c r="JF20" s="122">
        <f>IF(OR(JF$4="",$B20=""),0,SUMIF('DADOS BRUTOS'!$A$3:$A$500,$B20,'DADOS BRUTOS'!GF$3:GF$500)+IF($C20="",0,SUMIF('DADOS BRUTOS'!$A$3:$A$500,$C20,'DADOS BRUTOS'!GF$3:GF$500)))</f>
        <v/>
      </c>
      <c r="JG20" s="122">
        <f>IF(OR(JG$4="",$B20=""),0,SUMIF('DADOS BRUTOS'!$A$3:$A$500,$B20,'DADOS BRUTOS'!GG$3:GG$500)+IF($C20="",0,SUMIF('DADOS BRUTOS'!$A$3:$A$500,$C20,'DADOS BRUTOS'!GG$3:GG$500)))</f>
        <v/>
      </c>
      <c r="JH20" s="122">
        <f>IF(OR(JH$4="",$B20=""),0,SUMIF('DADOS BRUTOS'!$A$3:$A$500,$B20,'DADOS BRUTOS'!GH$3:GH$500)+IF($C20="",0,SUMIF('DADOS BRUTOS'!$A$3:$A$500,$C20,'DADOS BRUTOS'!GH$3:GH$500)))</f>
        <v/>
      </c>
      <c r="JI20" s="122">
        <f>IF(OR(JI$4="",$B20=""),0,SUMIF('DADOS BRUTOS'!$A$3:$A$500,$B20,'DADOS BRUTOS'!GI$3:GI$500)+IF($C20="",0,SUMIF('DADOS BRUTOS'!$A$3:$A$500,$C20,'DADOS BRUTOS'!GI$3:GI$500)))</f>
        <v/>
      </c>
      <c r="JJ20" s="122">
        <f>IF(OR(JJ$4="",$B20=""),0,SUMIF('DADOS BRUTOS'!$A$3:$A$500,$B20,'DADOS BRUTOS'!GJ$3:GJ$500)+IF($C20="",0,SUMIF('DADOS BRUTOS'!$A$3:$A$500,$C20,'DADOS BRUTOS'!GJ$3:GJ$500)))</f>
        <v/>
      </c>
      <c r="JK20" s="122">
        <f>IF(OR(JK$4="",$B20=""),0,SUMIF('DADOS BRUTOS'!$A$3:$A$500,$B20,'DADOS BRUTOS'!GK$3:GK$500)+IF($C20="",0,SUMIF('DADOS BRUTOS'!$A$3:$A$500,$C20,'DADOS BRUTOS'!GK$3:GK$500)))</f>
        <v/>
      </c>
      <c r="JL20" s="122">
        <f>IF(OR(JL$4="",$B20=""),0,SUMIF('DADOS BRUTOS'!$A$3:$A$500,$B20,'DADOS BRUTOS'!GL$3:GL$500)+IF($C20="",0,SUMIF('DADOS BRUTOS'!$A$3:$A$500,$C20,'DADOS BRUTOS'!GL$3:GL$500)))</f>
        <v/>
      </c>
      <c r="JM20" s="122">
        <f>IF(OR(JM$4="",$B20=""),0,SUMIF('DADOS BRUTOS'!$A$3:$A$500,$B20,'DADOS BRUTOS'!GM$3:GM$500)+IF($C20="",0,SUMIF('DADOS BRUTOS'!$A$3:$A$500,$C20,'DADOS BRUTOS'!GM$3:GM$500)))</f>
        <v/>
      </c>
      <c r="JN20" s="122">
        <f>IF(OR(JN$4="",$B20=""),0,SUMIF('DADOS BRUTOS'!$A$3:$A$500,$B20,'DADOS BRUTOS'!GN$3:GN$500)+IF($C20="",0,SUMIF('DADOS BRUTOS'!$A$3:$A$500,$C20,'DADOS BRUTOS'!GN$3:GN$500)))</f>
        <v/>
      </c>
      <c r="JO20" s="122">
        <f>IF(OR(JO$4="",$B20=""),0,SUMIF('DADOS BRUTOS'!$A$3:$A$500,$B20,'DADOS BRUTOS'!GO$3:GO$500)+IF($C20="",0,SUMIF('DADOS BRUTOS'!$A$3:$A$500,$C20,'DADOS BRUTOS'!GO$3:GO$500)))</f>
        <v/>
      </c>
      <c r="JP20" s="122">
        <f>IF(OR(JP$4="",$B20=""),0,SUMIF('DADOS BRUTOS'!$A$3:$A$500,$B20,'DADOS BRUTOS'!GP$3:GP$500)+IF($C20="",0,SUMIF('DADOS BRUTOS'!$A$3:$A$500,$C20,'DADOS BRUTOS'!GP$3:GP$500)))</f>
        <v/>
      </c>
      <c r="JQ20" s="122">
        <f>IF(OR(JQ$4="",$B20=""),0,SUMIF('DADOS BRUTOS'!$A$3:$A$500,$B20,'DADOS BRUTOS'!GQ$3:GQ$500)+IF($C20="",0,SUMIF('DADOS BRUTOS'!$A$3:$A$500,$C20,'DADOS BRUTOS'!GQ$3:GQ$500)))</f>
        <v/>
      </c>
      <c r="JR20" s="122">
        <f>IF(OR(JR$4="",$B20=""),0,SUMIF('DADOS BRUTOS'!$A$3:$A$500,$B20,'DADOS BRUTOS'!GR$3:GR$500)+IF($C20="",0,SUMIF('DADOS BRUTOS'!$A$3:$A$500,$C20,'DADOS BRUTOS'!GR$3:GR$500)))</f>
        <v/>
      </c>
      <c r="JS20" s="122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2">
        <f>IF(OR(CB$4="",$B21=""),0,SUMIF('DADOS BRUTOS'!$A$3:$A$500,$B21,'DADOS BRUTOS'!B$3:B$500)+IF($C21="",0,SUMIF('DADOS BRUTOS'!$A$3:$A$500,$C21,'DADOS BRUTOS'!B$3:B$500)))</f>
        <v/>
      </c>
      <c r="CC21" s="122">
        <f>IF(OR(CC$4="",$B21=""),0,SUMIF('DADOS BRUTOS'!$A$3:$A$500,$B21,'DADOS BRUTOS'!C$3:C$500)+IF($C21="",0,SUMIF('DADOS BRUTOS'!$A$3:$A$500,$C21,'DADOS BRUTOS'!C$3:C$500)))</f>
        <v/>
      </c>
      <c r="CD21" s="122">
        <f>IF(OR(CD$4="",$B21=""),0,SUMIF('DADOS BRUTOS'!$A$3:$A$500,$B21,'DADOS BRUTOS'!D$3:D$500)+IF($C21="",0,SUMIF('DADOS BRUTOS'!$A$3:$A$500,$C21,'DADOS BRUTOS'!D$3:D$500)))</f>
        <v/>
      </c>
      <c r="CE21" s="122">
        <f>IF(OR(CE$4="",$B21=""),0,SUMIF('DADOS BRUTOS'!$A$3:$A$500,$B21,'DADOS BRUTOS'!E$3:E$500)+IF($C21="",0,SUMIF('DADOS BRUTOS'!$A$3:$A$500,$C21,'DADOS BRUTOS'!E$3:E$500)))</f>
        <v/>
      </c>
      <c r="CF21" s="122">
        <f>IF(OR(CF$4="",$B21=""),0,SUMIF('DADOS BRUTOS'!$A$3:$A$500,$B21,'DADOS BRUTOS'!F$3:F$500)+IF($C21="",0,SUMIF('DADOS BRUTOS'!$A$3:$A$500,$C21,'DADOS BRUTOS'!F$3:F$500)))</f>
        <v/>
      </c>
      <c r="CG21" s="122">
        <f>IF(OR(CG$4="",$B21=""),0,SUMIF('DADOS BRUTOS'!$A$3:$A$500,$B21,'DADOS BRUTOS'!G$3:G$500)+IF($C21="",0,SUMIF('DADOS BRUTOS'!$A$3:$A$500,$C21,'DADOS BRUTOS'!G$3:G$500)))</f>
        <v/>
      </c>
      <c r="CH21" s="122">
        <f>IF(OR(CH$4="",$B21=""),0,SUMIF('DADOS BRUTOS'!$A$3:$A$500,$B21,'DADOS BRUTOS'!H$3:H$500)+IF($C21="",0,SUMIF('DADOS BRUTOS'!$A$3:$A$500,$C21,'DADOS BRUTOS'!H$3:H$500)))</f>
        <v/>
      </c>
      <c r="CI21" s="122">
        <f>IF(OR(CI$4="",$B21=""),0,SUMIF('DADOS BRUTOS'!$A$3:$A$500,$B21,'DADOS BRUTOS'!I$3:I$500)+IF($C21="",0,SUMIF('DADOS BRUTOS'!$A$3:$A$500,$C21,'DADOS BRUTOS'!I$3:I$500)))</f>
        <v/>
      </c>
      <c r="CJ21" s="122">
        <f>IF(OR(CJ$4="",$B21=""),0,SUMIF('DADOS BRUTOS'!$A$3:$A$500,$B21,'DADOS BRUTOS'!J$3:J$500)+IF($C21="",0,SUMIF('DADOS BRUTOS'!$A$3:$A$500,$C21,'DADOS BRUTOS'!J$3:J$500)))</f>
        <v/>
      </c>
      <c r="CK21" s="122">
        <f>IF(OR(CK$4="",$B21=""),0,SUMIF('DADOS BRUTOS'!$A$3:$A$500,$B21,'DADOS BRUTOS'!K$3:K$500)+IF($C21="",0,SUMIF('DADOS BRUTOS'!$A$3:$A$500,$C21,'DADOS BRUTOS'!K$3:K$500)))</f>
        <v/>
      </c>
      <c r="CL21" s="122">
        <f>IF(OR(CL$4="",$B21=""),0,SUMIF('DADOS BRUTOS'!$A$3:$A$500,$B21,'DADOS BRUTOS'!L$3:L$500)+IF($C21="",0,SUMIF('DADOS BRUTOS'!$A$3:$A$500,$C21,'DADOS BRUTOS'!L$3:L$500)))</f>
        <v/>
      </c>
      <c r="CM21" s="122">
        <f>IF(OR(CM$4="",$B21=""),0,SUMIF('DADOS BRUTOS'!$A$3:$A$500,$B21,'DADOS BRUTOS'!M$3:M$500)+IF($C21="",0,SUMIF('DADOS BRUTOS'!$A$3:$A$500,$C21,'DADOS BRUTOS'!M$3:M$500)))</f>
        <v/>
      </c>
      <c r="CN21" s="122">
        <f>IF(OR(CN$4="",$B21=""),0,SUMIF('DADOS BRUTOS'!$A$3:$A$500,$B21,'DADOS BRUTOS'!N$3:N$500)+IF($C21="",0,SUMIF('DADOS BRUTOS'!$A$3:$A$500,$C21,'DADOS BRUTOS'!N$3:N$500)))</f>
        <v/>
      </c>
      <c r="CO21" s="122">
        <f>IF(OR(CO$4="",$B21=""),0,SUMIF('DADOS BRUTOS'!$A$3:$A$500,$B21,'DADOS BRUTOS'!O$3:O$500)+IF($C21="",0,SUMIF('DADOS BRUTOS'!$A$3:$A$500,$C21,'DADOS BRUTOS'!O$3:O$500)))</f>
        <v/>
      </c>
      <c r="CP21" s="122">
        <f>IF(OR(CP$4="",$B21=""),0,SUMIF('DADOS BRUTOS'!$A$3:$A$500,$B21,'DADOS BRUTOS'!P$3:P$500)+IF($C21="",0,SUMIF('DADOS BRUTOS'!$A$3:$A$500,$C21,'DADOS BRUTOS'!P$3:P$500)))</f>
        <v/>
      </c>
      <c r="CQ21" s="122">
        <f>IF(OR(CQ$4="",$B21=""),0,SUMIF('DADOS BRUTOS'!$A$3:$A$500,$B21,'DADOS BRUTOS'!Q$3:Q$500)+IF($C21="",0,SUMIF('DADOS BRUTOS'!$A$3:$A$500,$C21,'DADOS BRUTOS'!Q$3:Q$500)))</f>
        <v/>
      </c>
      <c r="CR21" s="122">
        <f>IF(OR(CR$4="",$B21=""),0,SUMIF('DADOS BRUTOS'!$A$3:$A$500,$B21,'DADOS BRUTOS'!R$3:R$500)+IF($C21="",0,SUMIF('DADOS BRUTOS'!$A$3:$A$500,$C21,'DADOS BRUTOS'!R$3:R$500)))</f>
        <v/>
      </c>
      <c r="CS21" s="122">
        <f>IF(OR(CS$4="",$B21=""),0,SUMIF('DADOS BRUTOS'!$A$3:$A$500,$B21,'DADOS BRUTOS'!S$3:S$500)+IF($C21="",0,SUMIF('DADOS BRUTOS'!$A$3:$A$500,$C21,'DADOS BRUTOS'!S$3:S$500)))</f>
        <v/>
      </c>
      <c r="CT21" s="122">
        <f>IF(OR(CT$4="",$B21=""),0,SUMIF('DADOS BRUTOS'!$A$3:$A$500,$B21,'DADOS BRUTOS'!T$3:T$500)+IF($C21="",0,SUMIF('DADOS BRUTOS'!$A$3:$A$500,$C21,'DADOS BRUTOS'!T$3:T$500)))</f>
        <v/>
      </c>
      <c r="CU21" s="122">
        <f>IF(OR(CU$4="",$B21=""),0,SUMIF('DADOS BRUTOS'!$A$3:$A$500,$B21,'DADOS BRUTOS'!U$3:U$500)+IF($C21="",0,SUMIF('DADOS BRUTOS'!$A$3:$A$500,$C21,'DADOS BRUTOS'!U$3:U$500)))</f>
        <v/>
      </c>
      <c r="CV21" s="122">
        <f>IF(OR(CV$4="",$B21=""),0,SUMIF('DADOS BRUTOS'!$A$3:$A$500,$B21,'DADOS BRUTOS'!V$3:V$500)+IF($C21="",0,SUMIF('DADOS BRUTOS'!$A$3:$A$500,$C21,'DADOS BRUTOS'!V$3:V$500)))</f>
        <v/>
      </c>
      <c r="CW21" s="122">
        <f>IF(OR(CW$4="",$B21=""),0,SUMIF('DADOS BRUTOS'!$A$3:$A$500,$B21,'DADOS BRUTOS'!W$3:W$500)+IF($C21="",0,SUMIF('DADOS BRUTOS'!$A$3:$A$500,$C21,'DADOS BRUTOS'!W$3:W$500)))</f>
        <v/>
      </c>
      <c r="CX21" s="122">
        <f>IF(OR(CX$4="",$B21=""),0,SUMIF('DADOS BRUTOS'!$A$3:$A$500,$B21,'DADOS BRUTOS'!X$3:X$500)+IF($C21="",0,SUMIF('DADOS BRUTOS'!$A$3:$A$500,$C21,'DADOS BRUTOS'!X$3:X$500)))</f>
        <v/>
      </c>
      <c r="CY21" s="122">
        <f>IF(OR(CY$4="",$B21=""),0,SUMIF('DADOS BRUTOS'!$A$3:$A$500,$B21,'DADOS BRUTOS'!Y$3:Y$500)+IF($C21="",0,SUMIF('DADOS BRUTOS'!$A$3:$A$500,$C21,'DADOS BRUTOS'!Y$3:Y$500)))</f>
        <v/>
      </c>
      <c r="CZ21" s="122">
        <f>IF(OR(CZ$4="",$B21=""),0,SUMIF('DADOS BRUTOS'!$A$3:$A$500,$B21,'DADOS BRUTOS'!Z$3:Z$500)+IF($C21="",0,SUMIF('DADOS BRUTOS'!$A$3:$A$500,$C21,'DADOS BRUTOS'!Z$3:Z$500)))</f>
        <v/>
      </c>
      <c r="DA21" s="122">
        <f>IF(OR(DA$4="",$B21=""),0,SUMIF('DADOS BRUTOS'!$A$3:$A$500,$B21,'DADOS BRUTOS'!AA$3:AA$500)+IF($C21="",0,SUMIF('DADOS BRUTOS'!$A$3:$A$500,$C21,'DADOS BRUTOS'!AA$3:AA$500)))</f>
        <v/>
      </c>
      <c r="DB21" s="122">
        <f>IF(OR(DB$4="",$B21=""),0,SUMIF('DADOS BRUTOS'!$A$3:$A$500,$B21,'DADOS BRUTOS'!AB$3:AB$500)+IF($C21="",0,SUMIF('DADOS BRUTOS'!$A$3:$A$500,$C21,'DADOS BRUTOS'!AB$3:AB$500)))</f>
        <v/>
      </c>
      <c r="DC21" s="122">
        <f>IF(OR(DC$4="",$B21=""),0,SUMIF('DADOS BRUTOS'!$A$3:$A$500,$B21,'DADOS BRUTOS'!AC$3:AC$500)+IF($C21="",0,SUMIF('DADOS BRUTOS'!$A$3:$A$500,$C21,'DADOS BRUTOS'!AC$3:AC$500)))</f>
        <v/>
      </c>
      <c r="DD21" s="122">
        <f>IF(OR(DD$4="",$B21=""),0,SUMIF('DADOS BRUTOS'!$A$3:$A$500,$B21,'DADOS BRUTOS'!AD$3:AD$500)+IF($C21="",0,SUMIF('DADOS BRUTOS'!$A$3:$A$500,$C21,'DADOS BRUTOS'!AD$3:AD$500)))</f>
        <v/>
      </c>
      <c r="DE21" s="122">
        <f>IF(OR(DE$4="",$B21=""),0,SUMIF('DADOS BRUTOS'!$A$3:$A$500,$B21,'DADOS BRUTOS'!AE$3:AE$500)+IF($C21="",0,SUMIF('DADOS BRUTOS'!$A$3:$A$500,$C21,'DADOS BRUTOS'!AE$3:AE$500)))</f>
        <v/>
      </c>
      <c r="DF21" s="122">
        <f>IF(OR(DF$4="",$B21=""),0,SUMIF('DADOS BRUTOS'!$A$3:$A$500,$B21,'DADOS BRUTOS'!AF$3:AF$500)+IF($C21="",0,SUMIF('DADOS BRUTOS'!$A$3:$A$500,$C21,'DADOS BRUTOS'!AF$3:AF$500)))</f>
        <v/>
      </c>
      <c r="DG21" s="122">
        <f>IF(OR(DG$4="",$B21=""),0,SUMIF('DADOS BRUTOS'!$A$3:$A$500,$B21,'DADOS BRUTOS'!AG$3:AG$500)+IF($C21="",0,SUMIF('DADOS BRUTOS'!$A$3:$A$500,$C21,'DADOS BRUTOS'!AG$3:AG$500)))</f>
        <v/>
      </c>
      <c r="DH21" s="122">
        <f>IF(OR(DH$4="",$B21=""),0,SUMIF('DADOS BRUTOS'!$A$3:$A$500,$B21,'DADOS BRUTOS'!AH$3:AH$500)+IF($C21="",0,SUMIF('DADOS BRUTOS'!$A$3:$A$500,$C21,'DADOS BRUTOS'!AH$3:AH$500)))</f>
        <v/>
      </c>
      <c r="DI21" s="122">
        <f>IF(OR(DI$4="",$B21=""),0,SUMIF('DADOS BRUTOS'!$A$3:$A$500,$B21,'DADOS BRUTOS'!AI$3:AI$500)+IF($C21="",0,SUMIF('DADOS BRUTOS'!$A$3:$A$500,$C21,'DADOS BRUTOS'!AI$3:AI$500)))</f>
        <v/>
      </c>
      <c r="DJ21" s="122">
        <f>IF(OR(DJ$4="",$B21=""),0,SUMIF('DADOS BRUTOS'!$A$3:$A$500,$B21,'DADOS BRUTOS'!AJ$3:AJ$500)+IF($C21="",0,SUMIF('DADOS BRUTOS'!$A$3:$A$500,$C21,'DADOS BRUTOS'!AJ$3:AJ$500)))</f>
        <v/>
      </c>
      <c r="DK21" s="122">
        <f>IF(OR(DK$4="",$B21=""),0,SUMIF('DADOS BRUTOS'!$A$3:$A$500,$B21,'DADOS BRUTOS'!AK$3:AK$500)+IF($C21="",0,SUMIF('DADOS BRUTOS'!$A$3:$A$500,$C21,'DADOS BRUTOS'!AK$3:AK$500)))</f>
        <v/>
      </c>
      <c r="DL21" s="122">
        <f>IF(OR(DL$4="",$B21=""),0,SUMIF('DADOS BRUTOS'!$A$3:$A$500,$B21,'DADOS BRUTOS'!AL$3:AL$500)+IF($C21="",0,SUMIF('DADOS BRUTOS'!$A$3:$A$500,$C21,'DADOS BRUTOS'!AL$3:AL$500)))</f>
        <v/>
      </c>
      <c r="DM21" s="122">
        <f>IF(OR(DM$4="",$B21=""),0,SUMIF('DADOS BRUTOS'!$A$3:$A$500,$B21,'DADOS BRUTOS'!AM$3:AM$500)+IF($C21="",0,SUMIF('DADOS BRUTOS'!$A$3:$A$500,$C21,'DADOS BRUTOS'!AM$3:AM$500)))</f>
        <v/>
      </c>
      <c r="DN21" s="122">
        <f>IF(OR(DN$4="",$B21=""),0,SUMIF('DADOS BRUTOS'!$A$3:$A$500,$B21,'DADOS BRUTOS'!AN$3:AN$500)+IF($C21="",0,SUMIF('DADOS BRUTOS'!$A$3:$A$500,$C21,'DADOS BRUTOS'!AN$3:AN$500)))</f>
        <v/>
      </c>
      <c r="DO21" s="122">
        <f>IF(OR(DO$4="",$B21=""),0,SUMIF('DADOS BRUTOS'!$A$3:$A$500,$B21,'DADOS BRUTOS'!AO$3:AO$500)+IF($C21="",0,SUMIF('DADOS BRUTOS'!$A$3:$A$500,$C21,'DADOS BRUTOS'!AO$3:AO$500)))</f>
        <v/>
      </c>
      <c r="DP21" s="122">
        <f>IF(OR(DP$4="",$B21=""),0,SUMIF('DADOS BRUTOS'!$A$3:$A$500,$B21,'DADOS BRUTOS'!AP$3:AP$500)+IF($C21="",0,SUMIF('DADOS BRUTOS'!$A$3:$A$500,$C21,'DADOS BRUTOS'!AP$3:AP$500)))</f>
        <v/>
      </c>
      <c r="DQ21" s="122">
        <f>IF(OR(DQ$4="",$B21=""),0,SUMIF('DADOS BRUTOS'!$A$3:$A$500,$B21,'DADOS BRUTOS'!AQ$3:AQ$500)+IF($C21="",0,SUMIF('DADOS BRUTOS'!$A$3:$A$500,$C21,'DADOS BRUTOS'!AQ$3:AQ$500)))</f>
        <v/>
      </c>
      <c r="DR21" s="122">
        <f>IF(OR(DR$4="",$B21=""),0,SUMIF('DADOS BRUTOS'!$A$3:$A$500,$B21,'DADOS BRUTOS'!AR$3:AR$500)+IF($C21="",0,SUMIF('DADOS BRUTOS'!$A$3:$A$500,$C21,'DADOS BRUTOS'!AR$3:AR$500)))</f>
        <v/>
      </c>
      <c r="DS21" s="122">
        <f>IF(OR(DS$4="",$B21=""),0,SUMIF('DADOS BRUTOS'!$A$3:$A$500,$B21,'DADOS BRUTOS'!AS$3:AS$500)+IF($C21="",0,SUMIF('DADOS BRUTOS'!$A$3:$A$500,$C21,'DADOS BRUTOS'!AS$3:AS$500)))</f>
        <v/>
      </c>
      <c r="DT21" s="122">
        <f>IF(OR(DT$4="",$B21=""),0,SUMIF('DADOS BRUTOS'!$A$3:$A$500,$B21,'DADOS BRUTOS'!AT$3:AT$500)+IF($C21="",0,SUMIF('DADOS BRUTOS'!$A$3:$A$500,$C21,'DADOS BRUTOS'!AT$3:AT$500)))</f>
        <v/>
      </c>
      <c r="DU21" s="122">
        <f>IF(OR(DU$4="",$B21=""),0,SUMIF('DADOS BRUTOS'!$A$3:$A$500,$B21,'DADOS BRUTOS'!AU$3:AU$500)+IF($C21="",0,SUMIF('DADOS BRUTOS'!$A$3:$A$500,$C21,'DADOS BRUTOS'!AU$3:AU$500)))</f>
        <v/>
      </c>
      <c r="DV21" s="122">
        <f>IF(OR(DV$4="",$B21=""),0,SUMIF('DADOS BRUTOS'!$A$3:$A$500,$B21,'DADOS BRUTOS'!AV$3:AV$500)+IF($C21="",0,SUMIF('DADOS BRUTOS'!$A$3:$A$500,$C21,'DADOS BRUTOS'!AV$3:AV$500)))</f>
        <v/>
      </c>
      <c r="DW21" s="122">
        <f>IF(OR(DW$4="",$B21=""),0,SUMIF('DADOS BRUTOS'!$A$3:$A$500,$B21,'DADOS BRUTOS'!AW$3:AW$500)+IF($C21="",0,SUMIF('DADOS BRUTOS'!$A$3:$A$500,$C21,'DADOS BRUTOS'!AW$3:AW$500)))</f>
        <v/>
      </c>
      <c r="DX21" s="122">
        <f>IF(OR(DX$4="",$B21=""),0,SUMIF('DADOS BRUTOS'!$A$3:$A$500,$B21,'DADOS BRUTOS'!AX$3:AX$500)+IF($C21="",0,SUMIF('DADOS BRUTOS'!$A$3:$A$500,$C21,'DADOS BRUTOS'!AX$3:AX$500)))</f>
        <v/>
      </c>
      <c r="DY21" s="122">
        <f>IF(OR(DY$4="",$B21=""),0,SUMIF('DADOS BRUTOS'!$A$3:$A$500,$B21,'DADOS BRUTOS'!AY$3:AY$500)+IF($C21="",0,SUMIF('DADOS BRUTOS'!$A$3:$A$500,$C21,'DADOS BRUTOS'!AY$3:AY$500)))</f>
        <v/>
      </c>
      <c r="DZ21" s="122">
        <f>IF(OR(DZ$4="",$B21=""),0,SUMIF('DADOS BRUTOS'!$A$3:$A$500,$B21,'DADOS BRUTOS'!AZ$3:AZ$500)+IF($C21="",0,SUMIF('DADOS BRUTOS'!$A$3:$A$500,$C21,'DADOS BRUTOS'!AZ$3:AZ$500)))</f>
        <v/>
      </c>
      <c r="EA21" s="122">
        <f>IF(OR(EA$4="",$B21=""),0,SUMIF('DADOS BRUTOS'!$A$3:$A$500,$B21,'DADOS BRUTOS'!BA$3:BA$500)+IF($C21="",0,SUMIF('DADOS BRUTOS'!$A$3:$A$500,$C21,'DADOS BRUTOS'!BA$3:BA$500)))</f>
        <v/>
      </c>
      <c r="EB21" s="122">
        <f>IF(OR(EB$4="",$B21=""),0,SUMIF('DADOS BRUTOS'!$A$3:$A$500,$B21,'DADOS BRUTOS'!BB$3:BB$500)+IF($C21="",0,SUMIF('DADOS BRUTOS'!$A$3:$A$500,$C21,'DADOS BRUTOS'!BB$3:BB$500)))</f>
        <v/>
      </c>
      <c r="EC21" s="122">
        <f>IF(OR(EC$4="",$B21=""),0,SUMIF('DADOS BRUTOS'!$A$3:$A$500,$B21,'DADOS BRUTOS'!BC$3:BC$500)+IF($C21="",0,SUMIF('DADOS BRUTOS'!$A$3:$A$500,$C21,'DADOS BRUTOS'!BC$3:BC$500)))</f>
        <v/>
      </c>
      <c r="ED21" s="122">
        <f>IF(OR(ED$4="",$B21=""),0,SUMIF('DADOS BRUTOS'!$A$3:$A$500,$B21,'DADOS BRUTOS'!BD$3:BD$500)+IF($C21="",0,SUMIF('DADOS BRUTOS'!$A$3:$A$500,$C21,'DADOS BRUTOS'!BD$3:BD$500)))</f>
        <v/>
      </c>
      <c r="EE21" s="122">
        <f>IF(OR(EE$4="",$B21=""),0,SUMIF('DADOS BRUTOS'!$A$3:$A$500,$B21,'DADOS BRUTOS'!BE$3:BE$500)+IF($C21="",0,SUMIF('DADOS BRUTOS'!$A$3:$A$500,$C21,'DADOS BRUTOS'!BE$3:BE$500)))</f>
        <v/>
      </c>
      <c r="EF21" s="122">
        <f>IF(OR(EF$4="",$B21=""),0,SUMIF('DADOS BRUTOS'!$A$3:$A$500,$B21,'DADOS BRUTOS'!BF$3:BF$500)+IF($C21="",0,SUMIF('DADOS BRUTOS'!$A$3:$A$500,$C21,'DADOS BRUTOS'!BF$3:BF$500)))</f>
        <v/>
      </c>
      <c r="EG21" s="122">
        <f>IF(OR(EG$4="",$B21=""),0,SUMIF('DADOS BRUTOS'!$A$3:$A$500,$B21,'DADOS BRUTOS'!BG$3:BG$500)+IF($C21="",0,SUMIF('DADOS BRUTOS'!$A$3:$A$500,$C21,'DADOS BRUTOS'!BG$3:BG$500)))</f>
        <v/>
      </c>
      <c r="EH21" s="122">
        <f>IF(OR(EH$4="",$B21=""),0,SUMIF('DADOS BRUTOS'!$A$3:$A$500,$B21,'DADOS BRUTOS'!BH$3:BH$500)+IF($C21="",0,SUMIF('DADOS BRUTOS'!$A$3:$A$500,$C21,'DADOS BRUTOS'!BH$3:BH$500)))</f>
        <v/>
      </c>
      <c r="EI21" s="122">
        <f>IF(OR(EI$4="",$B21=""),0,SUMIF('DADOS BRUTOS'!$A$3:$A$500,$B21,'DADOS BRUTOS'!BI$3:BI$500)+IF($C21="",0,SUMIF('DADOS BRUTOS'!$A$3:$A$500,$C21,'DADOS BRUTOS'!BI$3:BI$500)))</f>
        <v/>
      </c>
      <c r="EJ21" s="122">
        <f>IF(OR(EJ$4="",$B21=""),0,SUMIF('DADOS BRUTOS'!$A$3:$A$500,$B21,'DADOS BRUTOS'!BJ$3:BJ$500)+IF($C21="",0,SUMIF('DADOS BRUTOS'!$A$3:$A$500,$C21,'DADOS BRUTOS'!BJ$3:BJ$500)))</f>
        <v/>
      </c>
      <c r="EK21" s="122">
        <f>IF(OR(EK$4="",$B21=""),0,SUMIF('DADOS BRUTOS'!$A$3:$A$500,$B21,'DADOS BRUTOS'!BK$3:BK$500)+IF($C21="",0,SUMIF('DADOS BRUTOS'!$A$3:$A$500,$C21,'DADOS BRUTOS'!BK$3:BK$500)))</f>
        <v/>
      </c>
      <c r="EL21" s="122">
        <f>IF(OR(EL$4="",$B21=""),0,SUMIF('DADOS BRUTOS'!$A$3:$A$500,$B21,'DADOS BRUTOS'!BL$3:BL$500)+IF($C21="",0,SUMIF('DADOS BRUTOS'!$A$3:$A$500,$C21,'DADOS BRUTOS'!BL$3:BL$500)))</f>
        <v/>
      </c>
      <c r="EM21" s="122">
        <f>IF(OR(EM$4="",$B21=""),0,SUMIF('DADOS BRUTOS'!$A$3:$A$500,$B21,'DADOS BRUTOS'!BM$3:BM$500)+IF($C21="",0,SUMIF('DADOS BRUTOS'!$A$3:$A$500,$C21,'DADOS BRUTOS'!BM$3:BM$500)))</f>
        <v/>
      </c>
      <c r="EN21" s="122">
        <f>IF(OR(EN$4="",$B21=""),0,SUMIF('DADOS BRUTOS'!$A$3:$A$500,$B21,'DADOS BRUTOS'!BN$3:BN$500)+IF($C21="",0,SUMIF('DADOS BRUTOS'!$A$3:$A$500,$C21,'DADOS BRUTOS'!BN$3:BN$500)))</f>
        <v/>
      </c>
      <c r="EO21" s="122">
        <f>IF(OR(EO$4="",$B21=""),0,SUMIF('DADOS BRUTOS'!$A$3:$A$500,$B21,'DADOS BRUTOS'!BO$3:BO$500)+IF($C21="",0,SUMIF('DADOS BRUTOS'!$A$3:$A$500,$C21,'DADOS BRUTOS'!BO$3:BO$500)))</f>
        <v/>
      </c>
      <c r="EP21" s="122">
        <f>IF(OR(EP$4="",$B21=""),0,SUMIF('DADOS BRUTOS'!$A$3:$A$500,$B21,'DADOS BRUTOS'!BP$3:BP$500)+IF($C21="",0,SUMIF('DADOS BRUTOS'!$A$3:$A$500,$C21,'DADOS BRUTOS'!BP$3:BP$500)))</f>
        <v/>
      </c>
      <c r="EQ21" s="122">
        <f>IF(OR(EQ$4="",$B21=""),0,SUMIF('DADOS BRUTOS'!$A$3:$A$500,$B21,'DADOS BRUTOS'!BQ$3:BQ$500)+IF($C21="",0,SUMIF('DADOS BRUTOS'!$A$3:$A$500,$C21,'DADOS BRUTOS'!BQ$3:BQ$500)))</f>
        <v/>
      </c>
      <c r="ER21" s="122">
        <f>IF(OR(ER$4="",$B21=""),0,SUMIF('DADOS BRUTOS'!$A$3:$A$500,$B21,'DADOS BRUTOS'!BR$3:BR$500)+IF($C21="",0,SUMIF('DADOS BRUTOS'!$A$3:$A$500,$C21,'DADOS BRUTOS'!BR$3:BR$500)))</f>
        <v/>
      </c>
      <c r="ES21" s="122">
        <f>IF(OR(ES$4="",$B21=""),0,SUMIF('DADOS BRUTOS'!$A$3:$A$500,$B21,'DADOS BRUTOS'!BS$3:BS$500)+IF($C21="",0,SUMIF('DADOS BRUTOS'!$A$3:$A$500,$C21,'DADOS BRUTOS'!BS$3:BS$500)))</f>
        <v/>
      </c>
      <c r="ET21" s="122">
        <f>IF(OR(ET$4="",$B21=""),0,SUMIF('DADOS BRUTOS'!$A$3:$A$500,$B21,'DADOS BRUTOS'!BT$3:BT$500)+IF($C21="",0,SUMIF('DADOS BRUTOS'!$A$3:$A$500,$C21,'DADOS BRUTOS'!BT$3:BT$500)))</f>
        <v/>
      </c>
      <c r="EU21" s="122">
        <f>IF(OR(EU$4="",$B21=""),0,SUMIF('DADOS BRUTOS'!$A$3:$A$500,$B21,'DADOS BRUTOS'!BU$3:BU$500)+IF($C21="",0,SUMIF('DADOS BRUTOS'!$A$3:$A$500,$C21,'DADOS BRUTOS'!BU$3:BU$500)))</f>
        <v/>
      </c>
      <c r="EV21" s="122">
        <f>IF(OR(EV$4="",$B21=""),0,SUMIF('DADOS BRUTOS'!$A$3:$A$500,$B21,'DADOS BRUTOS'!BV$3:BV$500)+IF($C21="",0,SUMIF('DADOS BRUTOS'!$A$3:$A$500,$C21,'DADOS BRUTOS'!BV$3:BV$500)))</f>
        <v/>
      </c>
      <c r="EW21" s="122">
        <f>IF(OR(EW$4="",$B21=""),0,SUMIF('DADOS BRUTOS'!$A$3:$A$500,$B21,'DADOS BRUTOS'!BW$3:BW$500)+IF($C21="",0,SUMIF('DADOS BRUTOS'!$A$3:$A$500,$C21,'DADOS BRUTOS'!BW$3:BW$500)))</f>
        <v/>
      </c>
      <c r="EX21" s="122">
        <f>IF(OR(EX$4="",$B21=""),0,SUMIF('DADOS BRUTOS'!$A$3:$A$500,$B21,'DADOS BRUTOS'!BX$3:BX$500)+IF($C21="",0,SUMIF('DADOS BRUTOS'!$A$3:$A$500,$C21,'DADOS BRUTOS'!BX$3:BX$500)))</f>
        <v/>
      </c>
      <c r="EY21" s="122">
        <f>IF(OR(EY$4="",$B21=""),0,SUMIF('DADOS BRUTOS'!$A$3:$A$500,$B21,'DADOS BRUTOS'!BY$3:BY$500)+IF($C21="",0,SUMIF('DADOS BRUTOS'!$A$3:$A$500,$C21,'DADOS BRUTOS'!BY$3:BY$500)))</f>
        <v/>
      </c>
      <c r="EZ21" s="122">
        <f>IF(OR(EZ$4="",$B21=""),0,SUMIF('DADOS BRUTOS'!$A$3:$A$500,$B21,'DADOS BRUTOS'!BZ$3:BZ$500)+IF($C21="",0,SUMIF('DADOS BRUTOS'!$A$3:$A$500,$C21,'DADOS BRUTOS'!BZ$3:BZ$500)))</f>
        <v/>
      </c>
      <c r="FA21" s="122">
        <f>IF(OR(FA$4="",$B21=""),0,SUMIF('DADOS BRUTOS'!$A$3:$A$500,$B21,'DADOS BRUTOS'!CA$3:CA$500)+IF($C21="",0,SUMIF('DADOS BRUTOS'!$A$3:$A$500,$C21,'DADOS BRUTOS'!CA$3:CA$500)))</f>
        <v/>
      </c>
      <c r="FB21" s="122">
        <f>IF(OR(FB$4="",$B21=""),0,SUMIF('DADOS BRUTOS'!$A$3:$A$500,$B21,'DADOS BRUTOS'!CB$3:CB$500)+IF($C21="",0,SUMIF('DADOS BRUTOS'!$A$3:$A$500,$C21,'DADOS BRUTOS'!CB$3:CB$500)))</f>
        <v/>
      </c>
      <c r="FC21" s="122">
        <f>IF(OR(FC$4="",$B21=""),0,SUMIF('DADOS BRUTOS'!$A$3:$A$500,$B21,'DADOS BRUTOS'!CC$3:CC$500)+IF($C21="",0,SUMIF('DADOS BRUTOS'!$A$3:$A$500,$C21,'DADOS BRUTOS'!CC$3:CC$500)))</f>
        <v/>
      </c>
      <c r="FD21" s="122">
        <f>IF(OR(FD$4="",$B21=""),0,SUMIF('DADOS BRUTOS'!$A$3:$A$500,$B21,'DADOS BRUTOS'!CD$3:CD$500)+IF($C21="",0,SUMIF('DADOS BRUTOS'!$A$3:$A$500,$C21,'DADOS BRUTOS'!CD$3:CD$500)))</f>
        <v/>
      </c>
      <c r="FE21" s="122">
        <f>IF(OR(FE$4="",$B21=""),0,SUMIF('DADOS BRUTOS'!$A$3:$A$500,$B21,'DADOS BRUTOS'!CE$3:CE$500)+IF($C21="",0,SUMIF('DADOS BRUTOS'!$A$3:$A$500,$C21,'DADOS BRUTOS'!CE$3:CE$500)))</f>
        <v/>
      </c>
      <c r="FF21" s="122">
        <f>IF(OR(FF$4="",$B21=""),0,SUMIF('DADOS BRUTOS'!$A$3:$A$500,$B21,'DADOS BRUTOS'!CF$3:CF$500)+IF($C21="",0,SUMIF('DADOS BRUTOS'!$A$3:$A$500,$C21,'DADOS BRUTOS'!CF$3:CF$500)))</f>
        <v/>
      </c>
      <c r="FG21" s="122">
        <f>IF(OR(FG$4="",$B21=""),0,SUMIF('DADOS BRUTOS'!$A$3:$A$500,$B21,'DADOS BRUTOS'!CG$3:CG$500)+IF($C21="",0,SUMIF('DADOS BRUTOS'!$A$3:$A$500,$C21,'DADOS BRUTOS'!CG$3:CG$500)))</f>
        <v/>
      </c>
      <c r="FH21" s="122">
        <f>IF(OR(FH$4="",$B21=""),0,SUMIF('DADOS BRUTOS'!$A$3:$A$500,$B21,'DADOS BRUTOS'!CH$3:CH$500)+IF($C21="",0,SUMIF('DADOS BRUTOS'!$A$3:$A$500,$C21,'DADOS BRUTOS'!CH$3:CH$500)))</f>
        <v/>
      </c>
      <c r="FI21" s="122">
        <f>IF(OR(FI$4="",$B21=""),0,SUMIF('DADOS BRUTOS'!$A$3:$A$500,$B21,'DADOS BRUTOS'!CI$3:CI$500)+IF($C21="",0,SUMIF('DADOS BRUTOS'!$A$3:$A$500,$C21,'DADOS BRUTOS'!CI$3:CI$500)))</f>
        <v/>
      </c>
      <c r="FJ21" s="122">
        <f>IF(OR(FJ$4="",$B21=""),0,SUMIF('DADOS BRUTOS'!$A$3:$A$500,$B21,'DADOS BRUTOS'!CJ$3:CJ$500)+IF($C21="",0,SUMIF('DADOS BRUTOS'!$A$3:$A$500,$C21,'DADOS BRUTOS'!CJ$3:CJ$500)))</f>
        <v/>
      </c>
      <c r="FK21" s="122">
        <f>IF(OR(FK$4="",$B21=""),0,SUMIF('DADOS BRUTOS'!$A$3:$A$500,$B21,'DADOS BRUTOS'!CK$3:CK$500)+IF($C21="",0,SUMIF('DADOS BRUTOS'!$A$3:$A$500,$C21,'DADOS BRUTOS'!CK$3:CK$500)))</f>
        <v/>
      </c>
      <c r="FL21" s="122">
        <f>IF(OR(FL$4="",$B21=""),0,SUMIF('DADOS BRUTOS'!$A$3:$A$500,$B21,'DADOS BRUTOS'!CL$3:CL$500)+IF($C21="",0,SUMIF('DADOS BRUTOS'!$A$3:$A$500,$C21,'DADOS BRUTOS'!CL$3:CL$500)))</f>
        <v/>
      </c>
      <c r="FM21" s="122">
        <f>IF(OR(FM$4="",$B21=""),0,SUMIF('DADOS BRUTOS'!$A$3:$A$500,$B21,'DADOS BRUTOS'!CM$3:CM$500)+IF($C21="",0,SUMIF('DADOS BRUTOS'!$A$3:$A$500,$C21,'DADOS BRUTOS'!CM$3:CM$500)))</f>
        <v/>
      </c>
      <c r="FN21" s="122">
        <f>IF(OR(FN$4="",$B21=""),0,SUMIF('DADOS BRUTOS'!$A$3:$A$500,$B21,'DADOS BRUTOS'!CN$3:CN$500)+IF($C21="",0,SUMIF('DADOS BRUTOS'!$A$3:$A$500,$C21,'DADOS BRUTOS'!CN$3:CN$500)))</f>
        <v/>
      </c>
      <c r="FO21" s="122">
        <f>IF(OR(FO$4="",$B21=""),0,SUMIF('DADOS BRUTOS'!$A$3:$A$500,$B21,'DADOS BRUTOS'!CO$3:CO$500)+IF($C21="",0,SUMIF('DADOS BRUTOS'!$A$3:$A$500,$C21,'DADOS BRUTOS'!CO$3:CO$500)))</f>
        <v/>
      </c>
      <c r="FP21" s="122">
        <f>IF(OR(FP$4="",$B21=""),0,SUMIF('DADOS BRUTOS'!$A$3:$A$500,$B21,'DADOS BRUTOS'!CP$3:CP$500)+IF($C21="",0,SUMIF('DADOS BRUTOS'!$A$3:$A$500,$C21,'DADOS BRUTOS'!CP$3:CP$500)))</f>
        <v/>
      </c>
      <c r="FQ21" s="122">
        <f>IF(OR(FQ$4="",$B21=""),0,SUMIF('DADOS BRUTOS'!$A$3:$A$500,$B21,'DADOS BRUTOS'!CQ$3:CQ$500)+IF($C21="",0,SUMIF('DADOS BRUTOS'!$A$3:$A$500,$C21,'DADOS BRUTOS'!CQ$3:CQ$500)))</f>
        <v/>
      </c>
      <c r="FR21" s="122">
        <f>IF(OR(FR$4="",$B21=""),0,SUMIF('DADOS BRUTOS'!$A$3:$A$500,$B21,'DADOS BRUTOS'!CR$3:CR$500)+IF($C21="",0,SUMIF('DADOS BRUTOS'!$A$3:$A$500,$C21,'DADOS BRUTOS'!CR$3:CR$500)))</f>
        <v/>
      </c>
      <c r="FS21" s="122">
        <f>IF(OR(FS$4="",$B21=""),0,SUMIF('DADOS BRUTOS'!$A$3:$A$500,$B21,'DADOS BRUTOS'!CS$3:CS$500)+IF($C21="",0,SUMIF('DADOS BRUTOS'!$A$3:$A$500,$C21,'DADOS BRUTOS'!CS$3:CS$500)))</f>
        <v/>
      </c>
      <c r="FT21" s="122">
        <f>IF(OR(FT$4="",$B21=""),0,SUMIF('DADOS BRUTOS'!$A$3:$A$500,$B21,'DADOS BRUTOS'!CT$3:CT$500)+IF($C21="",0,SUMIF('DADOS BRUTOS'!$A$3:$A$500,$C21,'DADOS BRUTOS'!CT$3:CT$500)))</f>
        <v/>
      </c>
      <c r="FU21" s="122">
        <f>IF(OR(FU$4="",$B21=""),0,SUMIF('DADOS BRUTOS'!$A$3:$A$500,$B21,'DADOS BRUTOS'!CU$3:CU$500)+IF($C21="",0,SUMIF('DADOS BRUTOS'!$A$3:$A$500,$C21,'DADOS BRUTOS'!CU$3:CU$500)))</f>
        <v/>
      </c>
      <c r="FV21" s="122">
        <f>IF(OR(FV$4="",$B21=""),0,SUMIF('DADOS BRUTOS'!$A$3:$A$500,$B21,'DADOS BRUTOS'!CV$3:CV$500)+IF($C21="",0,SUMIF('DADOS BRUTOS'!$A$3:$A$500,$C21,'DADOS BRUTOS'!CV$3:CV$500)))</f>
        <v/>
      </c>
      <c r="FW21" s="122">
        <f>IF(OR(FW$4="",$B21=""),0,SUMIF('DADOS BRUTOS'!$A$3:$A$500,$B21,'DADOS BRUTOS'!CW$3:CW$500)+IF($C21="",0,SUMIF('DADOS BRUTOS'!$A$3:$A$500,$C21,'DADOS BRUTOS'!CW$3:CW$500)))</f>
        <v/>
      </c>
      <c r="FX21" s="122">
        <f>IF(OR(FX$4="",$B21=""),0,SUMIF('DADOS BRUTOS'!$A$3:$A$500,$B21,'DADOS BRUTOS'!CX$3:CX$500)+IF($C21="",0,SUMIF('DADOS BRUTOS'!$A$3:$A$500,$C21,'DADOS BRUTOS'!CX$3:CX$500)))</f>
        <v/>
      </c>
      <c r="FY21" s="122">
        <f>IF(OR(FY$4="",$B21=""),0,SUMIF('DADOS BRUTOS'!$A$3:$A$500,$B21,'DADOS BRUTOS'!CY$3:CY$500)+IF($C21="",0,SUMIF('DADOS BRUTOS'!$A$3:$A$500,$C21,'DADOS BRUTOS'!CY$3:CY$500)))</f>
        <v/>
      </c>
      <c r="FZ21" s="122">
        <f>IF(OR(FZ$4="",$B21=""),0,SUMIF('DADOS BRUTOS'!$A$3:$A$500,$B21,'DADOS BRUTOS'!CZ$3:CZ$500)+IF($C21="",0,SUMIF('DADOS BRUTOS'!$A$3:$A$500,$C21,'DADOS BRUTOS'!CZ$3:CZ$500)))</f>
        <v/>
      </c>
      <c r="GA21" s="122">
        <f>IF(OR(GA$4="",$B21=""),0,SUMIF('DADOS BRUTOS'!$A$3:$A$500,$B21,'DADOS BRUTOS'!DA$3:DA$500)+IF($C21="",0,SUMIF('DADOS BRUTOS'!$A$3:$A$500,$C21,'DADOS BRUTOS'!DA$3:DA$500)))</f>
        <v/>
      </c>
      <c r="GB21" s="122">
        <f>IF(OR(GB$4="",$B21=""),0,SUMIF('DADOS BRUTOS'!$A$3:$A$500,$B21,'DADOS BRUTOS'!DB$3:DB$500)+IF($C21="",0,SUMIF('DADOS BRUTOS'!$A$3:$A$500,$C21,'DADOS BRUTOS'!DB$3:DB$500)))</f>
        <v/>
      </c>
      <c r="GC21" s="122">
        <f>IF(OR(GC$4="",$B21=""),0,SUMIF('DADOS BRUTOS'!$A$3:$A$500,$B21,'DADOS BRUTOS'!DC$3:DC$500)+IF($C21="",0,SUMIF('DADOS BRUTOS'!$A$3:$A$500,$C21,'DADOS BRUTOS'!DC$3:DC$500)))</f>
        <v/>
      </c>
      <c r="GD21" s="122">
        <f>IF(OR(GD$4="",$B21=""),0,SUMIF('DADOS BRUTOS'!$A$3:$A$500,$B21,'DADOS BRUTOS'!DD$3:DD$500)+IF($C21="",0,SUMIF('DADOS BRUTOS'!$A$3:$A$500,$C21,'DADOS BRUTOS'!DD$3:DD$500)))</f>
        <v/>
      </c>
      <c r="GE21" s="122">
        <f>IF(OR(GE$4="",$B21=""),0,SUMIF('DADOS BRUTOS'!$A$3:$A$500,$B21,'DADOS BRUTOS'!DE$3:DE$500)+IF($C21="",0,SUMIF('DADOS BRUTOS'!$A$3:$A$500,$C21,'DADOS BRUTOS'!DE$3:DE$500)))</f>
        <v/>
      </c>
      <c r="GF21" s="122">
        <f>IF(OR(GF$4="",$B21=""),0,SUMIF('DADOS BRUTOS'!$A$3:$A$500,$B21,'DADOS BRUTOS'!DF$3:DF$500)+IF($C21="",0,SUMIF('DADOS BRUTOS'!$A$3:$A$500,$C21,'DADOS BRUTOS'!DF$3:DF$500)))</f>
        <v/>
      </c>
      <c r="GG21" s="122">
        <f>IF(OR(GG$4="",$B21=""),0,SUMIF('DADOS BRUTOS'!$A$3:$A$500,$B21,'DADOS BRUTOS'!DG$3:DG$500)+IF($C21="",0,SUMIF('DADOS BRUTOS'!$A$3:$A$500,$C21,'DADOS BRUTOS'!DG$3:DG$500)))</f>
        <v/>
      </c>
      <c r="GH21" s="122">
        <f>IF(OR(GH$4="",$B21=""),0,SUMIF('DADOS BRUTOS'!$A$3:$A$500,$B21,'DADOS BRUTOS'!DH$3:DH$500)+IF($C21="",0,SUMIF('DADOS BRUTOS'!$A$3:$A$500,$C21,'DADOS BRUTOS'!DH$3:DH$500)))</f>
        <v/>
      </c>
      <c r="GI21" s="122">
        <f>IF(OR(GI$4="",$B21=""),0,SUMIF('DADOS BRUTOS'!$A$3:$A$500,$B21,'DADOS BRUTOS'!DI$3:DI$500)+IF($C21="",0,SUMIF('DADOS BRUTOS'!$A$3:$A$500,$C21,'DADOS BRUTOS'!DI$3:DI$500)))</f>
        <v/>
      </c>
      <c r="GJ21" s="122">
        <f>IF(OR(GJ$4="",$B21=""),0,SUMIF('DADOS BRUTOS'!$A$3:$A$500,$B21,'DADOS BRUTOS'!DJ$3:DJ$500)+IF($C21="",0,SUMIF('DADOS BRUTOS'!$A$3:$A$500,$C21,'DADOS BRUTOS'!DJ$3:DJ$500)))</f>
        <v/>
      </c>
      <c r="GK21" s="122">
        <f>IF(OR(GK$4="",$B21=""),0,SUMIF('DADOS BRUTOS'!$A$3:$A$500,$B21,'DADOS BRUTOS'!DK$3:DK$500)+IF($C21="",0,SUMIF('DADOS BRUTOS'!$A$3:$A$500,$C21,'DADOS BRUTOS'!DK$3:DK$500)))</f>
        <v/>
      </c>
      <c r="GL21" s="122">
        <f>IF(OR(GL$4="",$B21=""),0,SUMIF('DADOS BRUTOS'!$A$3:$A$500,$B21,'DADOS BRUTOS'!DL$3:DL$500)+IF($C21="",0,SUMIF('DADOS BRUTOS'!$A$3:$A$500,$C21,'DADOS BRUTOS'!DL$3:DL$500)))</f>
        <v/>
      </c>
      <c r="GM21" s="122">
        <f>IF(OR(GM$4="",$B21=""),0,SUMIF('DADOS BRUTOS'!$A$3:$A$500,$B21,'DADOS BRUTOS'!DM$3:DM$500)+IF($C21="",0,SUMIF('DADOS BRUTOS'!$A$3:$A$500,$C21,'DADOS BRUTOS'!DM$3:DM$500)))</f>
        <v/>
      </c>
      <c r="GN21" s="122">
        <f>IF(OR(GN$4="",$B21=""),0,SUMIF('DADOS BRUTOS'!$A$3:$A$500,$B21,'DADOS BRUTOS'!DN$3:DN$500)+IF($C21="",0,SUMIF('DADOS BRUTOS'!$A$3:$A$500,$C21,'DADOS BRUTOS'!DN$3:DN$500)))</f>
        <v/>
      </c>
      <c r="GO21" s="122">
        <f>IF(OR(GO$4="",$B21=""),0,SUMIF('DADOS BRUTOS'!$A$3:$A$500,$B21,'DADOS BRUTOS'!DO$3:DO$500)+IF($C21="",0,SUMIF('DADOS BRUTOS'!$A$3:$A$500,$C21,'DADOS BRUTOS'!DO$3:DO$500)))</f>
        <v/>
      </c>
      <c r="GP21" s="122">
        <f>IF(OR(GP$4="",$B21=""),0,SUMIF('DADOS BRUTOS'!$A$3:$A$500,$B21,'DADOS BRUTOS'!DP$3:DP$500)+IF($C21="",0,SUMIF('DADOS BRUTOS'!$A$3:$A$500,$C21,'DADOS BRUTOS'!DP$3:DP$500)))</f>
        <v/>
      </c>
      <c r="GQ21" s="122">
        <f>IF(OR(GQ$4="",$B21=""),0,SUMIF('DADOS BRUTOS'!$A$3:$A$500,$B21,'DADOS BRUTOS'!DQ$3:DQ$500)+IF($C21="",0,SUMIF('DADOS BRUTOS'!$A$3:$A$500,$C21,'DADOS BRUTOS'!DQ$3:DQ$500)))</f>
        <v/>
      </c>
      <c r="GR21" s="122">
        <f>IF(OR(GR$4="",$B21=""),0,SUMIF('DADOS BRUTOS'!$A$3:$A$500,$B21,'DADOS BRUTOS'!DR$3:DR$500)+IF($C21="",0,SUMIF('DADOS BRUTOS'!$A$3:$A$500,$C21,'DADOS BRUTOS'!DR$3:DR$500)))</f>
        <v/>
      </c>
      <c r="GS21" s="122">
        <f>IF(OR(GS$4="",$B21=""),0,SUMIF('DADOS BRUTOS'!$A$3:$A$500,$B21,'DADOS BRUTOS'!DS$3:DS$500)+IF($C21="",0,SUMIF('DADOS BRUTOS'!$A$3:$A$500,$C21,'DADOS BRUTOS'!DS$3:DS$500)))</f>
        <v/>
      </c>
      <c r="GT21" s="122">
        <f>IF(OR(GT$4="",$B21=""),0,SUMIF('DADOS BRUTOS'!$A$3:$A$500,$B21,'DADOS BRUTOS'!DT$3:DT$500)+IF($C21="",0,SUMIF('DADOS BRUTOS'!$A$3:$A$500,$C21,'DADOS BRUTOS'!DT$3:DT$500)))</f>
        <v/>
      </c>
      <c r="GU21" s="122">
        <f>IF(OR(GU$4="",$B21=""),0,SUMIF('DADOS BRUTOS'!$A$3:$A$500,$B21,'DADOS BRUTOS'!DU$3:DU$500)+IF($C21="",0,SUMIF('DADOS BRUTOS'!$A$3:$A$500,$C21,'DADOS BRUTOS'!DU$3:DU$500)))</f>
        <v/>
      </c>
      <c r="GV21" s="122">
        <f>IF(OR(GV$4="",$B21=""),0,SUMIF('DADOS BRUTOS'!$A$3:$A$500,$B21,'DADOS BRUTOS'!DV$3:DV$500)+IF($C21="",0,SUMIF('DADOS BRUTOS'!$A$3:$A$500,$C21,'DADOS BRUTOS'!DV$3:DV$500)))</f>
        <v/>
      </c>
      <c r="GW21" s="122">
        <f>IF(OR(GW$4="",$B21=""),0,SUMIF('DADOS BRUTOS'!$A$3:$A$500,$B21,'DADOS BRUTOS'!DW$3:DW$500)+IF($C21="",0,SUMIF('DADOS BRUTOS'!$A$3:$A$500,$C21,'DADOS BRUTOS'!DW$3:DW$500)))</f>
        <v/>
      </c>
      <c r="GX21" s="122">
        <f>IF(OR(GX$4="",$B21=""),0,SUMIF('DADOS BRUTOS'!$A$3:$A$500,$B21,'DADOS BRUTOS'!DX$3:DX$500)+IF($C21="",0,SUMIF('DADOS BRUTOS'!$A$3:$A$500,$C21,'DADOS BRUTOS'!DX$3:DX$500)))</f>
        <v/>
      </c>
      <c r="GY21" s="122">
        <f>IF(OR(GY$4="",$B21=""),0,SUMIF('DADOS BRUTOS'!$A$3:$A$500,$B21,'DADOS BRUTOS'!DY$3:DY$500)+IF($C21="",0,SUMIF('DADOS BRUTOS'!$A$3:$A$500,$C21,'DADOS BRUTOS'!DY$3:DY$500)))</f>
        <v/>
      </c>
      <c r="GZ21" s="122">
        <f>IF(OR(GZ$4="",$B21=""),0,SUMIF('DADOS BRUTOS'!$A$3:$A$500,$B21,'DADOS BRUTOS'!DZ$3:DZ$500)+IF($C21="",0,SUMIF('DADOS BRUTOS'!$A$3:$A$500,$C21,'DADOS BRUTOS'!DZ$3:DZ$500)))</f>
        <v/>
      </c>
      <c r="HA21" s="122">
        <f>IF(OR(HA$4="",$B21=""),0,SUMIF('DADOS BRUTOS'!$A$3:$A$500,$B21,'DADOS BRUTOS'!EA$3:EA$500)+IF($C21="",0,SUMIF('DADOS BRUTOS'!$A$3:$A$500,$C21,'DADOS BRUTOS'!EA$3:EA$500)))</f>
        <v/>
      </c>
      <c r="HB21" s="122">
        <f>IF(OR(HB$4="",$B21=""),0,SUMIF('DADOS BRUTOS'!$A$3:$A$500,$B21,'DADOS BRUTOS'!EB$3:EB$500)+IF($C21="",0,SUMIF('DADOS BRUTOS'!$A$3:$A$500,$C21,'DADOS BRUTOS'!EB$3:EB$500)))</f>
        <v/>
      </c>
      <c r="HC21" s="122">
        <f>IF(OR(HC$4="",$B21=""),0,SUMIF('DADOS BRUTOS'!$A$3:$A$500,$B21,'DADOS BRUTOS'!EC$3:EC$500)+IF($C21="",0,SUMIF('DADOS BRUTOS'!$A$3:$A$500,$C21,'DADOS BRUTOS'!EC$3:EC$500)))</f>
        <v/>
      </c>
      <c r="HD21" s="122">
        <f>IF(OR(HD$4="",$B21=""),0,SUMIF('DADOS BRUTOS'!$A$3:$A$500,$B21,'DADOS BRUTOS'!ED$3:ED$500)+IF($C21="",0,SUMIF('DADOS BRUTOS'!$A$3:$A$500,$C21,'DADOS BRUTOS'!ED$3:ED$500)))</f>
        <v/>
      </c>
      <c r="HE21" s="122">
        <f>IF(OR(HE$4="",$B21=""),0,SUMIF('DADOS BRUTOS'!$A$3:$A$500,$B21,'DADOS BRUTOS'!EE$3:EE$500)+IF($C21="",0,SUMIF('DADOS BRUTOS'!$A$3:$A$500,$C21,'DADOS BRUTOS'!EE$3:EE$500)))</f>
        <v/>
      </c>
      <c r="HF21" s="122">
        <f>IF(OR(HF$4="",$B21=""),0,SUMIF('DADOS BRUTOS'!$A$3:$A$500,$B21,'DADOS BRUTOS'!EF$3:EF$500)+IF($C21="",0,SUMIF('DADOS BRUTOS'!$A$3:$A$500,$C21,'DADOS BRUTOS'!EF$3:EF$500)))</f>
        <v/>
      </c>
      <c r="HG21" s="122">
        <f>IF(OR(HG$4="",$B21=""),0,SUMIF('DADOS BRUTOS'!$A$3:$A$500,$B21,'DADOS BRUTOS'!EG$3:EG$500)+IF($C21="",0,SUMIF('DADOS BRUTOS'!$A$3:$A$500,$C21,'DADOS BRUTOS'!EG$3:EG$500)))</f>
        <v/>
      </c>
      <c r="HH21" s="122">
        <f>IF(OR(HH$4="",$B21=""),0,SUMIF('DADOS BRUTOS'!$A$3:$A$500,$B21,'DADOS BRUTOS'!EH$3:EH$500)+IF($C21="",0,SUMIF('DADOS BRUTOS'!$A$3:$A$500,$C21,'DADOS BRUTOS'!EH$3:EH$500)))</f>
        <v/>
      </c>
      <c r="HI21" s="122">
        <f>IF(OR(HI$4="",$B21=""),0,SUMIF('DADOS BRUTOS'!$A$3:$A$500,$B21,'DADOS BRUTOS'!EI$3:EI$500)+IF($C21="",0,SUMIF('DADOS BRUTOS'!$A$3:$A$500,$C21,'DADOS BRUTOS'!EI$3:EI$500)))</f>
        <v/>
      </c>
      <c r="HJ21" s="122">
        <f>IF(OR(HJ$4="",$B21=""),0,SUMIF('DADOS BRUTOS'!$A$3:$A$500,$B21,'DADOS BRUTOS'!EJ$3:EJ$500)+IF($C21="",0,SUMIF('DADOS BRUTOS'!$A$3:$A$500,$C21,'DADOS BRUTOS'!EJ$3:EJ$500)))</f>
        <v/>
      </c>
      <c r="HK21" s="122">
        <f>IF(OR(HK$4="",$B21=""),0,SUMIF('DADOS BRUTOS'!$A$3:$A$500,$B21,'DADOS BRUTOS'!EK$3:EK$500)+IF($C21="",0,SUMIF('DADOS BRUTOS'!$A$3:$A$500,$C21,'DADOS BRUTOS'!EK$3:EK$500)))</f>
        <v/>
      </c>
      <c r="HL21" s="122">
        <f>IF(OR(HL$4="",$B21=""),0,SUMIF('DADOS BRUTOS'!$A$3:$A$500,$B21,'DADOS BRUTOS'!EL$3:EL$500)+IF($C21="",0,SUMIF('DADOS BRUTOS'!$A$3:$A$500,$C21,'DADOS BRUTOS'!EL$3:EL$500)))</f>
        <v/>
      </c>
      <c r="HM21" s="122">
        <f>IF(OR(HM$4="",$B21=""),0,SUMIF('DADOS BRUTOS'!$A$3:$A$500,$B21,'DADOS BRUTOS'!EM$3:EM$500)+IF($C21="",0,SUMIF('DADOS BRUTOS'!$A$3:$A$500,$C21,'DADOS BRUTOS'!EM$3:EM$500)))</f>
        <v/>
      </c>
      <c r="HN21" s="122">
        <f>IF(OR(HN$4="",$B21=""),0,SUMIF('DADOS BRUTOS'!$A$3:$A$500,$B21,'DADOS BRUTOS'!EN$3:EN$500)+IF($C21="",0,SUMIF('DADOS BRUTOS'!$A$3:$A$500,$C21,'DADOS BRUTOS'!EN$3:EN$500)))</f>
        <v/>
      </c>
      <c r="HO21" s="122">
        <f>IF(OR(HO$4="",$B21=""),0,SUMIF('DADOS BRUTOS'!$A$3:$A$500,$B21,'DADOS BRUTOS'!EO$3:EO$500)+IF($C21="",0,SUMIF('DADOS BRUTOS'!$A$3:$A$500,$C21,'DADOS BRUTOS'!EO$3:EO$500)))</f>
        <v/>
      </c>
      <c r="HP21" s="122">
        <f>IF(OR(HP$4="",$B21=""),0,SUMIF('DADOS BRUTOS'!$A$3:$A$500,$B21,'DADOS BRUTOS'!EP$3:EP$500)+IF($C21="",0,SUMIF('DADOS BRUTOS'!$A$3:$A$500,$C21,'DADOS BRUTOS'!EP$3:EP$500)))</f>
        <v/>
      </c>
      <c r="HQ21" s="122">
        <f>IF(OR(HQ$4="",$B21=""),0,SUMIF('DADOS BRUTOS'!$A$3:$A$500,$B21,'DADOS BRUTOS'!EQ$3:EQ$500)+IF($C21="",0,SUMIF('DADOS BRUTOS'!$A$3:$A$500,$C21,'DADOS BRUTOS'!EQ$3:EQ$500)))</f>
        <v/>
      </c>
      <c r="HR21" s="122">
        <f>IF(OR(HR$4="",$B21=""),0,SUMIF('DADOS BRUTOS'!$A$3:$A$500,$B21,'DADOS BRUTOS'!ER$3:ER$500)+IF($C21="",0,SUMIF('DADOS BRUTOS'!$A$3:$A$500,$C21,'DADOS BRUTOS'!ER$3:ER$500)))</f>
        <v/>
      </c>
      <c r="HS21" s="122">
        <f>IF(OR(HS$4="",$B21=""),0,SUMIF('DADOS BRUTOS'!$A$3:$A$500,$B21,'DADOS BRUTOS'!ES$3:ES$500)+IF($C21="",0,SUMIF('DADOS BRUTOS'!$A$3:$A$500,$C21,'DADOS BRUTOS'!ES$3:ES$500)))</f>
        <v/>
      </c>
      <c r="HT21" s="122">
        <f>IF(OR(HT$4="",$B21=""),0,SUMIF('DADOS BRUTOS'!$A$3:$A$500,$B21,'DADOS BRUTOS'!ET$3:ET$500)+IF($C21="",0,SUMIF('DADOS BRUTOS'!$A$3:$A$500,$C21,'DADOS BRUTOS'!ET$3:ET$500)))</f>
        <v/>
      </c>
      <c r="HU21" s="122">
        <f>IF(OR(HU$4="",$B21=""),0,SUMIF('DADOS BRUTOS'!$A$3:$A$500,$B21,'DADOS BRUTOS'!EU$3:EU$500)+IF($C21="",0,SUMIF('DADOS BRUTOS'!$A$3:$A$500,$C21,'DADOS BRUTOS'!EU$3:EU$500)))</f>
        <v/>
      </c>
      <c r="HV21" s="122">
        <f>IF(OR(HV$4="",$B21=""),0,SUMIF('DADOS BRUTOS'!$A$3:$A$500,$B21,'DADOS BRUTOS'!EV$3:EV$500)+IF($C21="",0,SUMIF('DADOS BRUTOS'!$A$3:$A$500,$C21,'DADOS BRUTOS'!EV$3:EV$500)))</f>
        <v/>
      </c>
      <c r="HW21" s="122">
        <f>IF(OR(HW$4="",$B21=""),0,SUMIF('DADOS BRUTOS'!$A$3:$A$500,$B21,'DADOS BRUTOS'!EW$3:EW$500)+IF($C21="",0,SUMIF('DADOS BRUTOS'!$A$3:$A$500,$C21,'DADOS BRUTOS'!EW$3:EW$500)))</f>
        <v/>
      </c>
      <c r="HX21" s="122">
        <f>IF(OR(HX$4="",$B21=""),0,SUMIF('DADOS BRUTOS'!$A$3:$A$500,$B21,'DADOS BRUTOS'!EX$3:EX$500)+IF($C21="",0,SUMIF('DADOS BRUTOS'!$A$3:$A$500,$C21,'DADOS BRUTOS'!EX$3:EX$500)))</f>
        <v/>
      </c>
      <c r="HY21" s="122">
        <f>IF(OR(HY$4="",$B21=""),0,SUMIF('DADOS BRUTOS'!$A$3:$A$500,$B21,'DADOS BRUTOS'!EY$3:EY$500)+IF($C21="",0,SUMIF('DADOS BRUTOS'!$A$3:$A$500,$C21,'DADOS BRUTOS'!EY$3:EY$500)))</f>
        <v/>
      </c>
      <c r="HZ21" s="122">
        <f>IF(OR(HZ$4="",$B21=""),0,SUMIF('DADOS BRUTOS'!$A$3:$A$500,$B21,'DADOS BRUTOS'!EZ$3:EZ$500)+IF($C21="",0,SUMIF('DADOS BRUTOS'!$A$3:$A$500,$C21,'DADOS BRUTOS'!EZ$3:EZ$500)))</f>
        <v/>
      </c>
      <c r="IA21" s="122">
        <f>IF(OR(IA$4="",$B21=""),0,SUMIF('DADOS BRUTOS'!$A$3:$A$500,$B21,'DADOS BRUTOS'!FA$3:FA$500)+IF($C21="",0,SUMIF('DADOS BRUTOS'!$A$3:$A$500,$C21,'DADOS BRUTOS'!FA$3:FA$500)))</f>
        <v/>
      </c>
      <c r="IB21" s="122">
        <f>IF(OR(IB$4="",$B21=""),0,SUMIF('DADOS BRUTOS'!$A$3:$A$500,$B21,'DADOS BRUTOS'!FB$3:FB$500)+IF($C21="",0,SUMIF('DADOS BRUTOS'!$A$3:$A$500,$C21,'DADOS BRUTOS'!FB$3:FB$500)))</f>
        <v/>
      </c>
      <c r="IC21" s="122">
        <f>IF(OR(IC$4="",$B21=""),0,SUMIF('DADOS BRUTOS'!$A$3:$A$500,$B21,'DADOS BRUTOS'!FC$3:FC$500)+IF($C21="",0,SUMIF('DADOS BRUTOS'!$A$3:$A$500,$C21,'DADOS BRUTOS'!FC$3:FC$500)))</f>
        <v/>
      </c>
      <c r="ID21" s="122">
        <f>IF(OR(ID$4="",$B21=""),0,SUMIF('DADOS BRUTOS'!$A$3:$A$500,$B21,'DADOS BRUTOS'!FD$3:FD$500)+IF($C21="",0,SUMIF('DADOS BRUTOS'!$A$3:$A$500,$C21,'DADOS BRUTOS'!FD$3:FD$500)))</f>
        <v/>
      </c>
      <c r="IE21" s="122">
        <f>IF(OR(IE$4="",$B21=""),0,SUMIF('DADOS BRUTOS'!$A$3:$A$500,$B21,'DADOS BRUTOS'!FE$3:FE$500)+IF($C21="",0,SUMIF('DADOS BRUTOS'!$A$3:$A$500,$C21,'DADOS BRUTOS'!FE$3:FE$500)))</f>
        <v/>
      </c>
      <c r="IF21" s="122">
        <f>IF(OR(IF$4="",$B21=""),0,SUMIF('DADOS BRUTOS'!$A$3:$A$500,$B21,'DADOS BRUTOS'!FF$3:FF$500)+IF($C21="",0,SUMIF('DADOS BRUTOS'!$A$3:$A$500,$C21,'DADOS BRUTOS'!FF$3:FF$500)))</f>
        <v/>
      </c>
      <c r="IG21" s="122">
        <f>IF(OR(IG$4="",$B21=""),0,SUMIF('DADOS BRUTOS'!$A$3:$A$500,$B21,'DADOS BRUTOS'!FG$3:FG$500)+IF($C21="",0,SUMIF('DADOS BRUTOS'!$A$3:$A$500,$C21,'DADOS BRUTOS'!FG$3:FG$500)))</f>
        <v/>
      </c>
      <c r="IH21" s="122">
        <f>IF(OR(IH$4="",$B21=""),0,SUMIF('DADOS BRUTOS'!$A$3:$A$500,$B21,'DADOS BRUTOS'!FH$3:FH$500)+IF($C21="",0,SUMIF('DADOS BRUTOS'!$A$3:$A$500,$C21,'DADOS BRUTOS'!FH$3:FH$500)))</f>
        <v/>
      </c>
      <c r="II21" s="122">
        <f>IF(OR(II$4="",$B21=""),0,SUMIF('DADOS BRUTOS'!$A$3:$A$500,$B21,'DADOS BRUTOS'!FI$3:FI$500)+IF($C21="",0,SUMIF('DADOS BRUTOS'!$A$3:$A$500,$C21,'DADOS BRUTOS'!FI$3:FI$500)))</f>
        <v/>
      </c>
      <c r="IJ21" s="122">
        <f>IF(OR(IJ$4="",$B21=""),0,SUMIF('DADOS BRUTOS'!$A$3:$A$500,$B21,'DADOS BRUTOS'!FJ$3:FJ$500)+IF($C21="",0,SUMIF('DADOS BRUTOS'!$A$3:$A$500,$C21,'DADOS BRUTOS'!FJ$3:FJ$500)))</f>
        <v/>
      </c>
      <c r="IK21" s="122">
        <f>IF(OR(IK$4="",$B21=""),0,SUMIF('DADOS BRUTOS'!$A$3:$A$500,$B21,'DADOS BRUTOS'!FK$3:FK$500)+IF($C21="",0,SUMIF('DADOS BRUTOS'!$A$3:$A$500,$C21,'DADOS BRUTOS'!FK$3:FK$500)))</f>
        <v/>
      </c>
      <c r="IL21" s="122">
        <f>IF(OR(IL$4="",$B21=""),0,SUMIF('DADOS BRUTOS'!$A$3:$A$500,$B21,'DADOS BRUTOS'!FL$3:FL$500)+IF($C21="",0,SUMIF('DADOS BRUTOS'!$A$3:$A$500,$C21,'DADOS BRUTOS'!FL$3:FL$500)))</f>
        <v/>
      </c>
      <c r="IM21" s="122">
        <f>IF(OR(IM$4="",$B21=""),0,SUMIF('DADOS BRUTOS'!$A$3:$A$500,$B21,'DADOS BRUTOS'!FM$3:FM$500)+IF($C21="",0,SUMIF('DADOS BRUTOS'!$A$3:$A$500,$C21,'DADOS BRUTOS'!FM$3:FM$500)))</f>
        <v/>
      </c>
      <c r="IN21" s="122">
        <f>IF(OR(IN$4="",$B21=""),0,SUMIF('DADOS BRUTOS'!$A$3:$A$500,$B21,'DADOS BRUTOS'!FN$3:FN$500)+IF($C21="",0,SUMIF('DADOS BRUTOS'!$A$3:$A$500,$C21,'DADOS BRUTOS'!FN$3:FN$500)))</f>
        <v/>
      </c>
      <c r="IO21" s="122">
        <f>IF(OR(IO$4="",$B21=""),0,SUMIF('DADOS BRUTOS'!$A$3:$A$500,$B21,'DADOS BRUTOS'!FO$3:FO$500)+IF($C21="",0,SUMIF('DADOS BRUTOS'!$A$3:$A$500,$C21,'DADOS BRUTOS'!FO$3:FO$500)))</f>
        <v/>
      </c>
      <c r="IP21" s="122">
        <f>IF(OR(IP$4="",$B21=""),0,SUMIF('DADOS BRUTOS'!$A$3:$A$500,$B21,'DADOS BRUTOS'!FP$3:FP$500)+IF($C21="",0,SUMIF('DADOS BRUTOS'!$A$3:$A$500,$C21,'DADOS BRUTOS'!FP$3:FP$500)))</f>
        <v/>
      </c>
      <c r="IQ21" s="122">
        <f>IF(OR(IQ$4="",$B21=""),0,SUMIF('DADOS BRUTOS'!$A$3:$A$500,$B21,'DADOS BRUTOS'!FQ$3:FQ$500)+IF($C21="",0,SUMIF('DADOS BRUTOS'!$A$3:$A$500,$C21,'DADOS BRUTOS'!FQ$3:FQ$500)))</f>
        <v/>
      </c>
      <c r="IR21" s="122">
        <f>IF(OR(IR$4="",$B21=""),0,SUMIF('DADOS BRUTOS'!$A$3:$A$500,$B21,'DADOS BRUTOS'!FR$3:FR$500)+IF($C21="",0,SUMIF('DADOS BRUTOS'!$A$3:$A$500,$C21,'DADOS BRUTOS'!FR$3:FR$500)))</f>
        <v/>
      </c>
      <c r="IS21" s="122">
        <f>IF(OR(IS$4="",$B21=""),0,SUMIF('DADOS BRUTOS'!$A$3:$A$500,$B21,'DADOS BRUTOS'!FS$3:FS$500)+IF($C21="",0,SUMIF('DADOS BRUTOS'!$A$3:$A$500,$C21,'DADOS BRUTOS'!FS$3:FS$500)))</f>
        <v/>
      </c>
      <c r="IT21" s="122">
        <f>IF(OR(IT$4="",$B21=""),0,SUMIF('DADOS BRUTOS'!$A$3:$A$500,$B21,'DADOS BRUTOS'!FT$3:FT$500)+IF($C21="",0,SUMIF('DADOS BRUTOS'!$A$3:$A$500,$C21,'DADOS BRUTOS'!FT$3:FT$500)))</f>
        <v/>
      </c>
      <c r="IU21" s="122">
        <f>IF(OR(IU$4="",$B21=""),0,SUMIF('DADOS BRUTOS'!$A$3:$A$500,$B21,'DADOS BRUTOS'!FU$3:FU$500)+IF($C21="",0,SUMIF('DADOS BRUTOS'!$A$3:$A$500,$C21,'DADOS BRUTOS'!FU$3:FU$500)))</f>
        <v/>
      </c>
      <c r="IV21" s="122">
        <f>IF(OR(IV$4="",$B21=""),0,SUMIF('DADOS BRUTOS'!$A$3:$A$500,$B21,'DADOS BRUTOS'!FV$3:FV$500)+IF($C21="",0,SUMIF('DADOS BRUTOS'!$A$3:$A$500,$C21,'DADOS BRUTOS'!FV$3:FV$500)))</f>
        <v/>
      </c>
      <c r="IW21" s="122">
        <f>IF(OR(IW$4="",$B21=""),0,SUMIF('DADOS BRUTOS'!$A$3:$A$500,$B21,'DADOS BRUTOS'!FW$3:FW$500)+IF($C21="",0,SUMIF('DADOS BRUTOS'!$A$3:$A$500,$C21,'DADOS BRUTOS'!FW$3:FW$500)))</f>
        <v/>
      </c>
      <c r="IX21" s="122">
        <f>IF(OR(IX$4="",$B21=""),0,SUMIF('DADOS BRUTOS'!$A$3:$A$500,$B21,'DADOS BRUTOS'!FX$3:FX$500)+IF($C21="",0,SUMIF('DADOS BRUTOS'!$A$3:$A$500,$C21,'DADOS BRUTOS'!FX$3:FX$500)))</f>
        <v/>
      </c>
      <c r="IY21" s="122">
        <f>IF(OR(IY$4="",$B21=""),0,SUMIF('DADOS BRUTOS'!$A$3:$A$500,$B21,'DADOS BRUTOS'!FY$3:FY$500)+IF($C21="",0,SUMIF('DADOS BRUTOS'!$A$3:$A$500,$C21,'DADOS BRUTOS'!FY$3:FY$500)))</f>
        <v/>
      </c>
      <c r="IZ21" s="122">
        <f>IF(OR(IZ$4="",$B21=""),0,SUMIF('DADOS BRUTOS'!$A$3:$A$500,$B21,'DADOS BRUTOS'!FZ$3:FZ$500)+IF($C21="",0,SUMIF('DADOS BRUTOS'!$A$3:$A$500,$C21,'DADOS BRUTOS'!FZ$3:FZ$500)))</f>
        <v/>
      </c>
      <c r="JA21" s="122">
        <f>IF(OR(JA$4="",$B21=""),0,SUMIF('DADOS BRUTOS'!$A$3:$A$500,$B21,'DADOS BRUTOS'!GA$3:GA$500)+IF($C21="",0,SUMIF('DADOS BRUTOS'!$A$3:$A$500,$C21,'DADOS BRUTOS'!GA$3:GA$500)))</f>
        <v/>
      </c>
      <c r="JB21" s="122">
        <f>IF(OR(JB$4="",$B21=""),0,SUMIF('DADOS BRUTOS'!$A$3:$A$500,$B21,'DADOS BRUTOS'!GB$3:GB$500)+IF($C21="",0,SUMIF('DADOS BRUTOS'!$A$3:$A$500,$C21,'DADOS BRUTOS'!GB$3:GB$500)))</f>
        <v/>
      </c>
      <c r="JC21" s="122">
        <f>IF(OR(JC$4="",$B21=""),0,SUMIF('DADOS BRUTOS'!$A$3:$A$500,$B21,'DADOS BRUTOS'!GC$3:GC$500)+IF($C21="",0,SUMIF('DADOS BRUTOS'!$A$3:$A$500,$C21,'DADOS BRUTOS'!GC$3:GC$500)))</f>
        <v/>
      </c>
      <c r="JD21" s="122">
        <f>IF(OR(JD$4="",$B21=""),0,SUMIF('DADOS BRUTOS'!$A$3:$A$500,$B21,'DADOS BRUTOS'!GD$3:GD$500)+IF($C21="",0,SUMIF('DADOS BRUTOS'!$A$3:$A$500,$C21,'DADOS BRUTOS'!GD$3:GD$500)))</f>
        <v/>
      </c>
      <c r="JE21" s="122">
        <f>IF(OR(JE$4="",$B21=""),0,SUMIF('DADOS BRUTOS'!$A$3:$A$500,$B21,'DADOS BRUTOS'!GE$3:GE$500)+IF($C21="",0,SUMIF('DADOS BRUTOS'!$A$3:$A$500,$C21,'DADOS BRUTOS'!GE$3:GE$500)))</f>
        <v/>
      </c>
      <c r="JF21" s="122">
        <f>IF(OR(JF$4="",$B21=""),0,SUMIF('DADOS BRUTOS'!$A$3:$A$500,$B21,'DADOS BRUTOS'!GF$3:GF$500)+IF($C21="",0,SUMIF('DADOS BRUTOS'!$A$3:$A$500,$C21,'DADOS BRUTOS'!GF$3:GF$500)))</f>
        <v/>
      </c>
      <c r="JG21" s="122">
        <f>IF(OR(JG$4="",$B21=""),0,SUMIF('DADOS BRUTOS'!$A$3:$A$500,$B21,'DADOS BRUTOS'!GG$3:GG$500)+IF($C21="",0,SUMIF('DADOS BRUTOS'!$A$3:$A$500,$C21,'DADOS BRUTOS'!GG$3:GG$500)))</f>
        <v/>
      </c>
      <c r="JH21" s="122">
        <f>IF(OR(JH$4="",$B21=""),0,SUMIF('DADOS BRUTOS'!$A$3:$A$500,$B21,'DADOS BRUTOS'!GH$3:GH$500)+IF($C21="",0,SUMIF('DADOS BRUTOS'!$A$3:$A$500,$C21,'DADOS BRUTOS'!GH$3:GH$500)))</f>
        <v/>
      </c>
      <c r="JI21" s="122">
        <f>IF(OR(JI$4="",$B21=""),0,SUMIF('DADOS BRUTOS'!$A$3:$A$500,$B21,'DADOS BRUTOS'!GI$3:GI$500)+IF($C21="",0,SUMIF('DADOS BRUTOS'!$A$3:$A$500,$C21,'DADOS BRUTOS'!GI$3:GI$500)))</f>
        <v/>
      </c>
      <c r="JJ21" s="122">
        <f>IF(OR(JJ$4="",$B21=""),0,SUMIF('DADOS BRUTOS'!$A$3:$A$500,$B21,'DADOS BRUTOS'!GJ$3:GJ$500)+IF($C21="",0,SUMIF('DADOS BRUTOS'!$A$3:$A$500,$C21,'DADOS BRUTOS'!GJ$3:GJ$500)))</f>
        <v/>
      </c>
      <c r="JK21" s="122">
        <f>IF(OR(JK$4="",$B21=""),0,SUMIF('DADOS BRUTOS'!$A$3:$A$500,$B21,'DADOS BRUTOS'!GK$3:GK$500)+IF($C21="",0,SUMIF('DADOS BRUTOS'!$A$3:$A$500,$C21,'DADOS BRUTOS'!GK$3:GK$500)))</f>
        <v/>
      </c>
      <c r="JL21" s="122">
        <f>IF(OR(JL$4="",$B21=""),0,SUMIF('DADOS BRUTOS'!$A$3:$A$500,$B21,'DADOS BRUTOS'!GL$3:GL$500)+IF($C21="",0,SUMIF('DADOS BRUTOS'!$A$3:$A$500,$C21,'DADOS BRUTOS'!GL$3:GL$500)))</f>
        <v/>
      </c>
      <c r="JM21" s="122">
        <f>IF(OR(JM$4="",$B21=""),0,SUMIF('DADOS BRUTOS'!$A$3:$A$500,$B21,'DADOS BRUTOS'!GM$3:GM$500)+IF($C21="",0,SUMIF('DADOS BRUTOS'!$A$3:$A$500,$C21,'DADOS BRUTOS'!GM$3:GM$500)))</f>
        <v/>
      </c>
      <c r="JN21" s="122">
        <f>IF(OR(JN$4="",$B21=""),0,SUMIF('DADOS BRUTOS'!$A$3:$A$500,$B21,'DADOS BRUTOS'!GN$3:GN$500)+IF($C21="",0,SUMIF('DADOS BRUTOS'!$A$3:$A$500,$C21,'DADOS BRUTOS'!GN$3:GN$500)))</f>
        <v/>
      </c>
      <c r="JO21" s="122">
        <f>IF(OR(JO$4="",$B21=""),0,SUMIF('DADOS BRUTOS'!$A$3:$A$500,$B21,'DADOS BRUTOS'!GO$3:GO$500)+IF($C21="",0,SUMIF('DADOS BRUTOS'!$A$3:$A$500,$C21,'DADOS BRUTOS'!GO$3:GO$500)))</f>
        <v/>
      </c>
      <c r="JP21" s="122">
        <f>IF(OR(JP$4="",$B21=""),0,SUMIF('DADOS BRUTOS'!$A$3:$A$500,$B21,'DADOS BRUTOS'!GP$3:GP$500)+IF($C21="",0,SUMIF('DADOS BRUTOS'!$A$3:$A$500,$C21,'DADOS BRUTOS'!GP$3:GP$500)))</f>
        <v/>
      </c>
      <c r="JQ21" s="122">
        <f>IF(OR(JQ$4="",$B21=""),0,SUMIF('DADOS BRUTOS'!$A$3:$A$500,$B21,'DADOS BRUTOS'!GQ$3:GQ$500)+IF($C21="",0,SUMIF('DADOS BRUTOS'!$A$3:$A$500,$C21,'DADOS BRUTOS'!GQ$3:GQ$500)))</f>
        <v/>
      </c>
      <c r="JR21" s="122">
        <f>IF(OR(JR$4="",$B21=""),0,SUMIF('DADOS BRUTOS'!$A$3:$A$500,$B21,'DADOS BRUTOS'!GR$3:GR$500)+IF($C21="",0,SUMIF('DADOS BRUTOS'!$A$3:$A$500,$C21,'DADOS BRUTOS'!GR$3:GR$500)))</f>
        <v/>
      </c>
      <c r="JS21" s="122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2">
        <f>IF(OR(CB$4="",$B22=""),0,SUMIF('DADOS BRUTOS'!$A$3:$A$500,$B22,'DADOS BRUTOS'!B$3:B$500)+IF($C22="",0,SUMIF('DADOS BRUTOS'!$A$3:$A$500,$C22,'DADOS BRUTOS'!B$3:B$500)))</f>
        <v/>
      </c>
      <c r="CC22" s="122">
        <f>IF(OR(CC$4="",$B22=""),0,SUMIF('DADOS BRUTOS'!$A$3:$A$500,$B22,'DADOS BRUTOS'!C$3:C$500)+IF($C22="",0,SUMIF('DADOS BRUTOS'!$A$3:$A$500,$C22,'DADOS BRUTOS'!C$3:C$500)))</f>
        <v/>
      </c>
      <c r="CD22" s="122">
        <f>IF(OR(CD$4="",$B22=""),0,SUMIF('DADOS BRUTOS'!$A$3:$A$500,$B22,'DADOS BRUTOS'!D$3:D$500)+IF($C22="",0,SUMIF('DADOS BRUTOS'!$A$3:$A$500,$C22,'DADOS BRUTOS'!D$3:D$500)))</f>
        <v/>
      </c>
      <c r="CE22" s="122">
        <f>IF(OR(CE$4="",$B22=""),0,SUMIF('DADOS BRUTOS'!$A$3:$A$500,$B22,'DADOS BRUTOS'!E$3:E$500)+IF($C22="",0,SUMIF('DADOS BRUTOS'!$A$3:$A$500,$C22,'DADOS BRUTOS'!E$3:E$500)))</f>
        <v/>
      </c>
      <c r="CF22" s="122">
        <f>IF(OR(CF$4="",$B22=""),0,SUMIF('DADOS BRUTOS'!$A$3:$A$500,$B22,'DADOS BRUTOS'!F$3:F$500)+IF($C22="",0,SUMIF('DADOS BRUTOS'!$A$3:$A$500,$C22,'DADOS BRUTOS'!F$3:F$500)))</f>
        <v/>
      </c>
      <c r="CG22" s="122">
        <f>IF(OR(CG$4="",$B22=""),0,SUMIF('DADOS BRUTOS'!$A$3:$A$500,$B22,'DADOS BRUTOS'!G$3:G$500)+IF($C22="",0,SUMIF('DADOS BRUTOS'!$A$3:$A$500,$C22,'DADOS BRUTOS'!G$3:G$500)))</f>
        <v/>
      </c>
      <c r="CH22" s="122">
        <f>IF(OR(CH$4="",$B22=""),0,SUMIF('DADOS BRUTOS'!$A$3:$A$500,$B22,'DADOS BRUTOS'!H$3:H$500)+IF($C22="",0,SUMIF('DADOS BRUTOS'!$A$3:$A$500,$C22,'DADOS BRUTOS'!H$3:H$500)))</f>
        <v/>
      </c>
      <c r="CI22" s="122">
        <f>IF(OR(CI$4="",$B22=""),0,SUMIF('DADOS BRUTOS'!$A$3:$A$500,$B22,'DADOS BRUTOS'!I$3:I$500)+IF($C22="",0,SUMIF('DADOS BRUTOS'!$A$3:$A$500,$C22,'DADOS BRUTOS'!I$3:I$500)))</f>
        <v/>
      </c>
      <c r="CJ22" s="122">
        <f>IF(OR(CJ$4="",$B22=""),0,SUMIF('DADOS BRUTOS'!$A$3:$A$500,$B22,'DADOS BRUTOS'!J$3:J$500)+IF($C22="",0,SUMIF('DADOS BRUTOS'!$A$3:$A$500,$C22,'DADOS BRUTOS'!J$3:J$500)))</f>
        <v/>
      </c>
      <c r="CK22" s="122">
        <f>IF(OR(CK$4="",$B22=""),0,SUMIF('DADOS BRUTOS'!$A$3:$A$500,$B22,'DADOS BRUTOS'!K$3:K$500)+IF($C22="",0,SUMIF('DADOS BRUTOS'!$A$3:$A$500,$C22,'DADOS BRUTOS'!K$3:K$500)))</f>
        <v/>
      </c>
      <c r="CL22" s="122">
        <f>IF(OR(CL$4="",$B22=""),0,SUMIF('DADOS BRUTOS'!$A$3:$A$500,$B22,'DADOS BRUTOS'!L$3:L$500)+IF($C22="",0,SUMIF('DADOS BRUTOS'!$A$3:$A$500,$C22,'DADOS BRUTOS'!L$3:L$500)))</f>
        <v/>
      </c>
      <c r="CM22" s="122">
        <f>IF(OR(CM$4="",$B22=""),0,SUMIF('DADOS BRUTOS'!$A$3:$A$500,$B22,'DADOS BRUTOS'!M$3:M$500)+IF($C22="",0,SUMIF('DADOS BRUTOS'!$A$3:$A$500,$C22,'DADOS BRUTOS'!M$3:M$500)))</f>
        <v/>
      </c>
      <c r="CN22" s="122">
        <f>IF(OR(CN$4="",$B22=""),0,SUMIF('DADOS BRUTOS'!$A$3:$A$500,$B22,'DADOS BRUTOS'!N$3:N$500)+IF($C22="",0,SUMIF('DADOS BRUTOS'!$A$3:$A$500,$C22,'DADOS BRUTOS'!N$3:N$500)))</f>
        <v/>
      </c>
      <c r="CO22" s="122">
        <f>IF(OR(CO$4="",$B22=""),0,SUMIF('DADOS BRUTOS'!$A$3:$A$500,$B22,'DADOS BRUTOS'!O$3:O$500)+IF($C22="",0,SUMIF('DADOS BRUTOS'!$A$3:$A$500,$C22,'DADOS BRUTOS'!O$3:O$500)))</f>
        <v/>
      </c>
      <c r="CP22" s="122">
        <f>IF(OR(CP$4="",$B22=""),0,SUMIF('DADOS BRUTOS'!$A$3:$A$500,$B22,'DADOS BRUTOS'!P$3:P$500)+IF($C22="",0,SUMIF('DADOS BRUTOS'!$A$3:$A$500,$C22,'DADOS BRUTOS'!P$3:P$500)))</f>
        <v/>
      </c>
      <c r="CQ22" s="122">
        <f>IF(OR(CQ$4="",$B22=""),0,SUMIF('DADOS BRUTOS'!$A$3:$A$500,$B22,'DADOS BRUTOS'!Q$3:Q$500)+IF($C22="",0,SUMIF('DADOS BRUTOS'!$A$3:$A$500,$C22,'DADOS BRUTOS'!Q$3:Q$500)))</f>
        <v/>
      </c>
      <c r="CR22" s="122">
        <f>IF(OR(CR$4="",$B22=""),0,SUMIF('DADOS BRUTOS'!$A$3:$A$500,$B22,'DADOS BRUTOS'!R$3:R$500)+IF($C22="",0,SUMIF('DADOS BRUTOS'!$A$3:$A$500,$C22,'DADOS BRUTOS'!R$3:R$500)))</f>
        <v/>
      </c>
      <c r="CS22" s="122">
        <f>IF(OR(CS$4="",$B22=""),0,SUMIF('DADOS BRUTOS'!$A$3:$A$500,$B22,'DADOS BRUTOS'!S$3:S$500)+IF($C22="",0,SUMIF('DADOS BRUTOS'!$A$3:$A$500,$C22,'DADOS BRUTOS'!S$3:S$500)))</f>
        <v/>
      </c>
      <c r="CT22" s="122">
        <f>IF(OR(CT$4="",$B22=""),0,SUMIF('DADOS BRUTOS'!$A$3:$A$500,$B22,'DADOS BRUTOS'!T$3:T$500)+IF($C22="",0,SUMIF('DADOS BRUTOS'!$A$3:$A$500,$C22,'DADOS BRUTOS'!T$3:T$500)))</f>
        <v/>
      </c>
      <c r="CU22" s="122">
        <f>IF(OR(CU$4="",$B22=""),0,SUMIF('DADOS BRUTOS'!$A$3:$A$500,$B22,'DADOS BRUTOS'!U$3:U$500)+IF($C22="",0,SUMIF('DADOS BRUTOS'!$A$3:$A$500,$C22,'DADOS BRUTOS'!U$3:U$500)))</f>
        <v/>
      </c>
      <c r="CV22" s="122">
        <f>IF(OR(CV$4="",$B22=""),0,SUMIF('DADOS BRUTOS'!$A$3:$A$500,$B22,'DADOS BRUTOS'!V$3:V$500)+IF($C22="",0,SUMIF('DADOS BRUTOS'!$A$3:$A$500,$C22,'DADOS BRUTOS'!V$3:V$500)))</f>
        <v/>
      </c>
      <c r="CW22" s="122">
        <f>IF(OR(CW$4="",$B22=""),0,SUMIF('DADOS BRUTOS'!$A$3:$A$500,$B22,'DADOS BRUTOS'!W$3:W$500)+IF($C22="",0,SUMIF('DADOS BRUTOS'!$A$3:$A$500,$C22,'DADOS BRUTOS'!W$3:W$500)))</f>
        <v/>
      </c>
      <c r="CX22" s="122">
        <f>IF(OR(CX$4="",$B22=""),0,SUMIF('DADOS BRUTOS'!$A$3:$A$500,$B22,'DADOS BRUTOS'!X$3:X$500)+IF($C22="",0,SUMIF('DADOS BRUTOS'!$A$3:$A$500,$C22,'DADOS BRUTOS'!X$3:X$500)))</f>
        <v/>
      </c>
      <c r="CY22" s="122">
        <f>IF(OR(CY$4="",$B22=""),0,SUMIF('DADOS BRUTOS'!$A$3:$A$500,$B22,'DADOS BRUTOS'!Y$3:Y$500)+IF($C22="",0,SUMIF('DADOS BRUTOS'!$A$3:$A$500,$C22,'DADOS BRUTOS'!Y$3:Y$500)))</f>
        <v/>
      </c>
      <c r="CZ22" s="122">
        <f>IF(OR(CZ$4="",$B22=""),0,SUMIF('DADOS BRUTOS'!$A$3:$A$500,$B22,'DADOS BRUTOS'!Z$3:Z$500)+IF($C22="",0,SUMIF('DADOS BRUTOS'!$A$3:$A$500,$C22,'DADOS BRUTOS'!Z$3:Z$500)))</f>
        <v/>
      </c>
      <c r="DA22" s="122">
        <f>IF(OR(DA$4="",$B22=""),0,SUMIF('DADOS BRUTOS'!$A$3:$A$500,$B22,'DADOS BRUTOS'!AA$3:AA$500)+IF($C22="",0,SUMIF('DADOS BRUTOS'!$A$3:$A$500,$C22,'DADOS BRUTOS'!AA$3:AA$500)))</f>
        <v/>
      </c>
      <c r="DB22" s="122">
        <f>IF(OR(DB$4="",$B22=""),0,SUMIF('DADOS BRUTOS'!$A$3:$A$500,$B22,'DADOS BRUTOS'!AB$3:AB$500)+IF($C22="",0,SUMIF('DADOS BRUTOS'!$A$3:$A$500,$C22,'DADOS BRUTOS'!AB$3:AB$500)))</f>
        <v/>
      </c>
      <c r="DC22" s="122">
        <f>IF(OR(DC$4="",$B22=""),0,SUMIF('DADOS BRUTOS'!$A$3:$A$500,$B22,'DADOS BRUTOS'!AC$3:AC$500)+IF($C22="",0,SUMIF('DADOS BRUTOS'!$A$3:$A$500,$C22,'DADOS BRUTOS'!AC$3:AC$500)))</f>
        <v/>
      </c>
      <c r="DD22" s="122">
        <f>IF(OR(DD$4="",$B22=""),0,SUMIF('DADOS BRUTOS'!$A$3:$A$500,$B22,'DADOS BRUTOS'!AD$3:AD$500)+IF($C22="",0,SUMIF('DADOS BRUTOS'!$A$3:$A$500,$C22,'DADOS BRUTOS'!AD$3:AD$500)))</f>
        <v/>
      </c>
      <c r="DE22" s="122">
        <f>IF(OR(DE$4="",$B22=""),0,SUMIF('DADOS BRUTOS'!$A$3:$A$500,$B22,'DADOS BRUTOS'!AE$3:AE$500)+IF($C22="",0,SUMIF('DADOS BRUTOS'!$A$3:$A$500,$C22,'DADOS BRUTOS'!AE$3:AE$500)))</f>
        <v/>
      </c>
      <c r="DF22" s="122">
        <f>IF(OR(DF$4="",$B22=""),0,SUMIF('DADOS BRUTOS'!$A$3:$A$500,$B22,'DADOS BRUTOS'!AF$3:AF$500)+IF($C22="",0,SUMIF('DADOS BRUTOS'!$A$3:$A$500,$C22,'DADOS BRUTOS'!AF$3:AF$500)))</f>
        <v/>
      </c>
      <c r="DG22" s="122">
        <f>IF(OR(DG$4="",$B22=""),0,SUMIF('DADOS BRUTOS'!$A$3:$A$500,$B22,'DADOS BRUTOS'!AG$3:AG$500)+IF($C22="",0,SUMIF('DADOS BRUTOS'!$A$3:$A$500,$C22,'DADOS BRUTOS'!AG$3:AG$500)))</f>
        <v/>
      </c>
      <c r="DH22" s="122">
        <f>IF(OR(DH$4="",$B22=""),0,SUMIF('DADOS BRUTOS'!$A$3:$A$500,$B22,'DADOS BRUTOS'!AH$3:AH$500)+IF($C22="",0,SUMIF('DADOS BRUTOS'!$A$3:$A$500,$C22,'DADOS BRUTOS'!AH$3:AH$500)))</f>
        <v/>
      </c>
      <c r="DI22" s="122">
        <f>IF(OR(DI$4="",$B22=""),0,SUMIF('DADOS BRUTOS'!$A$3:$A$500,$B22,'DADOS BRUTOS'!AI$3:AI$500)+IF($C22="",0,SUMIF('DADOS BRUTOS'!$A$3:$A$500,$C22,'DADOS BRUTOS'!AI$3:AI$500)))</f>
        <v/>
      </c>
      <c r="DJ22" s="122">
        <f>IF(OR(DJ$4="",$B22=""),0,SUMIF('DADOS BRUTOS'!$A$3:$A$500,$B22,'DADOS BRUTOS'!AJ$3:AJ$500)+IF($C22="",0,SUMIF('DADOS BRUTOS'!$A$3:$A$500,$C22,'DADOS BRUTOS'!AJ$3:AJ$500)))</f>
        <v/>
      </c>
      <c r="DK22" s="122">
        <f>IF(OR(DK$4="",$B22=""),0,SUMIF('DADOS BRUTOS'!$A$3:$A$500,$B22,'DADOS BRUTOS'!AK$3:AK$500)+IF($C22="",0,SUMIF('DADOS BRUTOS'!$A$3:$A$500,$C22,'DADOS BRUTOS'!AK$3:AK$500)))</f>
        <v/>
      </c>
      <c r="DL22" s="122">
        <f>IF(OR(DL$4="",$B22=""),0,SUMIF('DADOS BRUTOS'!$A$3:$A$500,$B22,'DADOS BRUTOS'!AL$3:AL$500)+IF($C22="",0,SUMIF('DADOS BRUTOS'!$A$3:$A$500,$C22,'DADOS BRUTOS'!AL$3:AL$500)))</f>
        <v/>
      </c>
      <c r="DM22" s="122">
        <f>IF(OR(DM$4="",$B22=""),0,SUMIF('DADOS BRUTOS'!$A$3:$A$500,$B22,'DADOS BRUTOS'!AM$3:AM$500)+IF($C22="",0,SUMIF('DADOS BRUTOS'!$A$3:$A$500,$C22,'DADOS BRUTOS'!AM$3:AM$500)))</f>
        <v/>
      </c>
      <c r="DN22" s="122">
        <f>IF(OR(DN$4="",$B22=""),0,SUMIF('DADOS BRUTOS'!$A$3:$A$500,$B22,'DADOS BRUTOS'!AN$3:AN$500)+IF($C22="",0,SUMIF('DADOS BRUTOS'!$A$3:$A$500,$C22,'DADOS BRUTOS'!AN$3:AN$500)))</f>
        <v/>
      </c>
      <c r="DO22" s="122">
        <f>IF(OR(DO$4="",$B22=""),0,SUMIF('DADOS BRUTOS'!$A$3:$A$500,$B22,'DADOS BRUTOS'!AO$3:AO$500)+IF($C22="",0,SUMIF('DADOS BRUTOS'!$A$3:$A$500,$C22,'DADOS BRUTOS'!AO$3:AO$500)))</f>
        <v/>
      </c>
      <c r="DP22" s="122">
        <f>IF(OR(DP$4="",$B22=""),0,SUMIF('DADOS BRUTOS'!$A$3:$A$500,$B22,'DADOS BRUTOS'!AP$3:AP$500)+IF($C22="",0,SUMIF('DADOS BRUTOS'!$A$3:$A$500,$C22,'DADOS BRUTOS'!AP$3:AP$500)))</f>
        <v/>
      </c>
      <c r="DQ22" s="122">
        <f>IF(OR(DQ$4="",$B22=""),0,SUMIF('DADOS BRUTOS'!$A$3:$A$500,$B22,'DADOS BRUTOS'!AQ$3:AQ$500)+IF($C22="",0,SUMIF('DADOS BRUTOS'!$A$3:$A$500,$C22,'DADOS BRUTOS'!AQ$3:AQ$500)))</f>
        <v/>
      </c>
      <c r="DR22" s="122">
        <f>IF(OR(DR$4="",$B22=""),0,SUMIF('DADOS BRUTOS'!$A$3:$A$500,$B22,'DADOS BRUTOS'!AR$3:AR$500)+IF($C22="",0,SUMIF('DADOS BRUTOS'!$A$3:$A$500,$C22,'DADOS BRUTOS'!AR$3:AR$500)))</f>
        <v/>
      </c>
      <c r="DS22" s="122">
        <f>IF(OR(DS$4="",$B22=""),0,SUMIF('DADOS BRUTOS'!$A$3:$A$500,$B22,'DADOS BRUTOS'!AS$3:AS$500)+IF($C22="",0,SUMIF('DADOS BRUTOS'!$A$3:$A$500,$C22,'DADOS BRUTOS'!AS$3:AS$500)))</f>
        <v/>
      </c>
      <c r="DT22" s="122">
        <f>IF(OR(DT$4="",$B22=""),0,SUMIF('DADOS BRUTOS'!$A$3:$A$500,$B22,'DADOS BRUTOS'!AT$3:AT$500)+IF($C22="",0,SUMIF('DADOS BRUTOS'!$A$3:$A$500,$C22,'DADOS BRUTOS'!AT$3:AT$500)))</f>
        <v/>
      </c>
      <c r="DU22" s="122">
        <f>IF(OR(DU$4="",$B22=""),0,SUMIF('DADOS BRUTOS'!$A$3:$A$500,$B22,'DADOS BRUTOS'!AU$3:AU$500)+IF($C22="",0,SUMIF('DADOS BRUTOS'!$A$3:$A$500,$C22,'DADOS BRUTOS'!AU$3:AU$500)))</f>
        <v/>
      </c>
      <c r="DV22" s="122">
        <f>IF(OR(DV$4="",$B22=""),0,SUMIF('DADOS BRUTOS'!$A$3:$A$500,$B22,'DADOS BRUTOS'!AV$3:AV$500)+IF($C22="",0,SUMIF('DADOS BRUTOS'!$A$3:$A$500,$C22,'DADOS BRUTOS'!AV$3:AV$500)))</f>
        <v/>
      </c>
      <c r="DW22" s="122">
        <f>IF(OR(DW$4="",$B22=""),0,SUMIF('DADOS BRUTOS'!$A$3:$A$500,$B22,'DADOS BRUTOS'!AW$3:AW$500)+IF($C22="",0,SUMIF('DADOS BRUTOS'!$A$3:$A$500,$C22,'DADOS BRUTOS'!AW$3:AW$500)))</f>
        <v/>
      </c>
      <c r="DX22" s="122">
        <f>IF(OR(DX$4="",$B22=""),0,SUMIF('DADOS BRUTOS'!$A$3:$A$500,$B22,'DADOS BRUTOS'!AX$3:AX$500)+IF($C22="",0,SUMIF('DADOS BRUTOS'!$A$3:$A$500,$C22,'DADOS BRUTOS'!AX$3:AX$500)))</f>
        <v/>
      </c>
      <c r="DY22" s="122">
        <f>IF(OR(DY$4="",$B22=""),0,SUMIF('DADOS BRUTOS'!$A$3:$A$500,$B22,'DADOS BRUTOS'!AY$3:AY$500)+IF($C22="",0,SUMIF('DADOS BRUTOS'!$A$3:$A$500,$C22,'DADOS BRUTOS'!AY$3:AY$500)))</f>
        <v/>
      </c>
      <c r="DZ22" s="122">
        <f>IF(OR(DZ$4="",$B22=""),0,SUMIF('DADOS BRUTOS'!$A$3:$A$500,$B22,'DADOS BRUTOS'!AZ$3:AZ$500)+IF($C22="",0,SUMIF('DADOS BRUTOS'!$A$3:$A$500,$C22,'DADOS BRUTOS'!AZ$3:AZ$500)))</f>
        <v/>
      </c>
      <c r="EA22" s="122">
        <f>IF(OR(EA$4="",$B22=""),0,SUMIF('DADOS BRUTOS'!$A$3:$A$500,$B22,'DADOS BRUTOS'!BA$3:BA$500)+IF($C22="",0,SUMIF('DADOS BRUTOS'!$A$3:$A$500,$C22,'DADOS BRUTOS'!BA$3:BA$500)))</f>
        <v/>
      </c>
      <c r="EB22" s="122">
        <f>IF(OR(EB$4="",$B22=""),0,SUMIF('DADOS BRUTOS'!$A$3:$A$500,$B22,'DADOS BRUTOS'!BB$3:BB$500)+IF($C22="",0,SUMIF('DADOS BRUTOS'!$A$3:$A$500,$C22,'DADOS BRUTOS'!BB$3:BB$500)))</f>
        <v/>
      </c>
      <c r="EC22" s="122">
        <f>IF(OR(EC$4="",$B22=""),0,SUMIF('DADOS BRUTOS'!$A$3:$A$500,$B22,'DADOS BRUTOS'!BC$3:BC$500)+IF($C22="",0,SUMIF('DADOS BRUTOS'!$A$3:$A$500,$C22,'DADOS BRUTOS'!BC$3:BC$500)))</f>
        <v/>
      </c>
      <c r="ED22" s="122">
        <f>IF(OR(ED$4="",$B22=""),0,SUMIF('DADOS BRUTOS'!$A$3:$A$500,$B22,'DADOS BRUTOS'!BD$3:BD$500)+IF($C22="",0,SUMIF('DADOS BRUTOS'!$A$3:$A$500,$C22,'DADOS BRUTOS'!BD$3:BD$500)))</f>
        <v/>
      </c>
      <c r="EE22" s="122">
        <f>IF(OR(EE$4="",$B22=""),0,SUMIF('DADOS BRUTOS'!$A$3:$A$500,$B22,'DADOS BRUTOS'!BE$3:BE$500)+IF($C22="",0,SUMIF('DADOS BRUTOS'!$A$3:$A$500,$C22,'DADOS BRUTOS'!BE$3:BE$500)))</f>
        <v/>
      </c>
      <c r="EF22" s="122">
        <f>IF(OR(EF$4="",$B22=""),0,SUMIF('DADOS BRUTOS'!$A$3:$A$500,$B22,'DADOS BRUTOS'!BF$3:BF$500)+IF($C22="",0,SUMIF('DADOS BRUTOS'!$A$3:$A$500,$C22,'DADOS BRUTOS'!BF$3:BF$500)))</f>
        <v/>
      </c>
      <c r="EG22" s="122">
        <f>IF(OR(EG$4="",$B22=""),0,SUMIF('DADOS BRUTOS'!$A$3:$A$500,$B22,'DADOS BRUTOS'!BG$3:BG$500)+IF($C22="",0,SUMIF('DADOS BRUTOS'!$A$3:$A$500,$C22,'DADOS BRUTOS'!BG$3:BG$500)))</f>
        <v/>
      </c>
      <c r="EH22" s="122">
        <f>IF(OR(EH$4="",$B22=""),0,SUMIF('DADOS BRUTOS'!$A$3:$A$500,$B22,'DADOS BRUTOS'!BH$3:BH$500)+IF($C22="",0,SUMIF('DADOS BRUTOS'!$A$3:$A$500,$C22,'DADOS BRUTOS'!BH$3:BH$500)))</f>
        <v/>
      </c>
      <c r="EI22" s="122">
        <f>IF(OR(EI$4="",$B22=""),0,SUMIF('DADOS BRUTOS'!$A$3:$A$500,$B22,'DADOS BRUTOS'!BI$3:BI$500)+IF($C22="",0,SUMIF('DADOS BRUTOS'!$A$3:$A$500,$C22,'DADOS BRUTOS'!BI$3:BI$500)))</f>
        <v/>
      </c>
      <c r="EJ22" s="122">
        <f>IF(OR(EJ$4="",$B22=""),0,SUMIF('DADOS BRUTOS'!$A$3:$A$500,$B22,'DADOS BRUTOS'!BJ$3:BJ$500)+IF($C22="",0,SUMIF('DADOS BRUTOS'!$A$3:$A$500,$C22,'DADOS BRUTOS'!BJ$3:BJ$500)))</f>
        <v/>
      </c>
      <c r="EK22" s="122">
        <f>IF(OR(EK$4="",$B22=""),0,SUMIF('DADOS BRUTOS'!$A$3:$A$500,$B22,'DADOS BRUTOS'!BK$3:BK$500)+IF($C22="",0,SUMIF('DADOS BRUTOS'!$A$3:$A$500,$C22,'DADOS BRUTOS'!BK$3:BK$500)))</f>
        <v/>
      </c>
      <c r="EL22" s="122">
        <f>IF(OR(EL$4="",$B22=""),0,SUMIF('DADOS BRUTOS'!$A$3:$A$500,$B22,'DADOS BRUTOS'!BL$3:BL$500)+IF($C22="",0,SUMIF('DADOS BRUTOS'!$A$3:$A$500,$C22,'DADOS BRUTOS'!BL$3:BL$500)))</f>
        <v/>
      </c>
      <c r="EM22" s="122">
        <f>IF(OR(EM$4="",$B22=""),0,SUMIF('DADOS BRUTOS'!$A$3:$A$500,$B22,'DADOS BRUTOS'!BM$3:BM$500)+IF($C22="",0,SUMIF('DADOS BRUTOS'!$A$3:$A$500,$C22,'DADOS BRUTOS'!BM$3:BM$500)))</f>
        <v/>
      </c>
      <c r="EN22" s="122">
        <f>IF(OR(EN$4="",$B22=""),0,SUMIF('DADOS BRUTOS'!$A$3:$A$500,$B22,'DADOS BRUTOS'!BN$3:BN$500)+IF($C22="",0,SUMIF('DADOS BRUTOS'!$A$3:$A$500,$C22,'DADOS BRUTOS'!BN$3:BN$500)))</f>
        <v/>
      </c>
      <c r="EO22" s="122">
        <f>IF(OR(EO$4="",$B22=""),0,SUMIF('DADOS BRUTOS'!$A$3:$A$500,$B22,'DADOS BRUTOS'!BO$3:BO$500)+IF($C22="",0,SUMIF('DADOS BRUTOS'!$A$3:$A$500,$C22,'DADOS BRUTOS'!BO$3:BO$500)))</f>
        <v/>
      </c>
      <c r="EP22" s="122">
        <f>IF(OR(EP$4="",$B22=""),0,SUMIF('DADOS BRUTOS'!$A$3:$A$500,$B22,'DADOS BRUTOS'!BP$3:BP$500)+IF($C22="",0,SUMIF('DADOS BRUTOS'!$A$3:$A$500,$C22,'DADOS BRUTOS'!BP$3:BP$500)))</f>
        <v/>
      </c>
      <c r="EQ22" s="122">
        <f>IF(OR(EQ$4="",$B22=""),0,SUMIF('DADOS BRUTOS'!$A$3:$A$500,$B22,'DADOS BRUTOS'!BQ$3:BQ$500)+IF($C22="",0,SUMIF('DADOS BRUTOS'!$A$3:$A$500,$C22,'DADOS BRUTOS'!BQ$3:BQ$500)))</f>
        <v/>
      </c>
      <c r="ER22" s="122">
        <f>IF(OR(ER$4="",$B22=""),0,SUMIF('DADOS BRUTOS'!$A$3:$A$500,$B22,'DADOS BRUTOS'!BR$3:BR$500)+IF($C22="",0,SUMIF('DADOS BRUTOS'!$A$3:$A$500,$C22,'DADOS BRUTOS'!BR$3:BR$500)))</f>
        <v/>
      </c>
      <c r="ES22" s="122">
        <f>IF(OR(ES$4="",$B22=""),0,SUMIF('DADOS BRUTOS'!$A$3:$A$500,$B22,'DADOS BRUTOS'!BS$3:BS$500)+IF($C22="",0,SUMIF('DADOS BRUTOS'!$A$3:$A$500,$C22,'DADOS BRUTOS'!BS$3:BS$500)))</f>
        <v/>
      </c>
      <c r="ET22" s="122">
        <f>IF(OR(ET$4="",$B22=""),0,SUMIF('DADOS BRUTOS'!$A$3:$A$500,$B22,'DADOS BRUTOS'!BT$3:BT$500)+IF($C22="",0,SUMIF('DADOS BRUTOS'!$A$3:$A$500,$C22,'DADOS BRUTOS'!BT$3:BT$500)))</f>
        <v/>
      </c>
      <c r="EU22" s="122">
        <f>IF(OR(EU$4="",$B22=""),0,SUMIF('DADOS BRUTOS'!$A$3:$A$500,$B22,'DADOS BRUTOS'!BU$3:BU$500)+IF($C22="",0,SUMIF('DADOS BRUTOS'!$A$3:$A$500,$C22,'DADOS BRUTOS'!BU$3:BU$500)))</f>
        <v/>
      </c>
      <c r="EV22" s="122">
        <f>IF(OR(EV$4="",$B22=""),0,SUMIF('DADOS BRUTOS'!$A$3:$A$500,$B22,'DADOS BRUTOS'!BV$3:BV$500)+IF($C22="",0,SUMIF('DADOS BRUTOS'!$A$3:$A$500,$C22,'DADOS BRUTOS'!BV$3:BV$500)))</f>
        <v/>
      </c>
      <c r="EW22" s="122">
        <f>IF(OR(EW$4="",$B22=""),0,SUMIF('DADOS BRUTOS'!$A$3:$A$500,$B22,'DADOS BRUTOS'!BW$3:BW$500)+IF($C22="",0,SUMIF('DADOS BRUTOS'!$A$3:$A$500,$C22,'DADOS BRUTOS'!BW$3:BW$500)))</f>
        <v/>
      </c>
      <c r="EX22" s="122">
        <f>IF(OR(EX$4="",$B22=""),0,SUMIF('DADOS BRUTOS'!$A$3:$A$500,$B22,'DADOS BRUTOS'!BX$3:BX$500)+IF($C22="",0,SUMIF('DADOS BRUTOS'!$A$3:$A$500,$C22,'DADOS BRUTOS'!BX$3:BX$500)))</f>
        <v/>
      </c>
      <c r="EY22" s="122">
        <f>IF(OR(EY$4="",$B22=""),0,SUMIF('DADOS BRUTOS'!$A$3:$A$500,$B22,'DADOS BRUTOS'!BY$3:BY$500)+IF($C22="",0,SUMIF('DADOS BRUTOS'!$A$3:$A$500,$C22,'DADOS BRUTOS'!BY$3:BY$500)))</f>
        <v/>
      </c>
      <c r="EZ22" s="122">
        <f>IF(OR(EZ$4="",$B22=""),0,SUMIF('DADOS BRUTOS'!$A$3:$A$500,$B22,'DADOS BRUTOS'!BZ$3:BZ$500)+IF($C22="",0,SUMIF('DADOS BRUTOS'!$A$3:$A$500,$C22,'DADOS BRUTOS'!BZ$3:BZ$500)))</f>
        <v/>
      </c>
      <c r="FA22" s="122">
        <f>IF(OR(FA$4="",$B22=""),0,SUMIF('DADOS BRUTOS'!$A$3:$A$500,$B22,'DADOS BRUTOS'!CA$3:CA$500)+IF($C22="",0,SUMIF('DADOS BRUTOS'!$A$3:$A$500,$C22,'DADOS BRUTOS'!CA$3:CA$500)))</f>
        <v/>
      </c>
      <c r="FB22" s="122">
        <f>IF(OR(FB$4="",$B22=""),0,SUMIF('DADOS BRUTOS'!$A$3:$A$500,$B22,'DADOS BRUTOS'!CB$3:CB$500)+IF($C22="",0,SUMIF('DADOS BRUTOS'!$A$3:$A$500,$C22,'DADOS BRUTOS'!CB$3:CB$500)))</f>
        <v/>
      </c>
      <c r="FC22" s="122">
        <f>IF(OR(FC$4="",$B22=""),0,SUMIF('DADOS BRUTOS'!$A$3:$A$500,$B22,'DADOS BRUTOS'!CC$3:CC$500)+IF($C22="",0,SUMIF('DADOS BRUTOS'!$A$3:$A$500,$C22,'DADOS BRUTOS'!CC$3:CC$500)))</f>
        <v/>
      </c>
      <c r="FD22" s="122">
        <f>IF(OR(FD$4="",$B22=""),0,SUMIF('DADOS BRUTOS'!$A$3:$A$500,$B22,'DADOS BRUTOS'!CD$3:CD$500)+IF($C22="",0,SUMIF('DADOS BRUTOS'!$A$3:$A$500,$C22,'DADOS BRUTOS'!CD$3:CD$500)))</f>
        <v/>
      </c>
      <c r="FE22" s="122">
        <f>IF(OR(FE$4="",$B22=""),0,SUMIF('DADOS BRUTOS'!$A$3:$A$500,$B22,'DADOS BRUTOS'!CE$3:CE$500)+IF($C22="",0,SUMIF('DADOS BRUTOS'!$A$3:$A$500,$C22,'DADOS BRUTOS'!CE$3:CE$500)))</f>
        <v/>
      </c>
      <c r="FF22" s="122">
        <f>IF(OR(FF$4="",$B22=""),0,SUMIF('DADOS BRUTOS'!$A$3:$A$500,$B22,'DADOS BRUTOS'!CF$3:CF$500)+IF($C22="",0,SUMIF('DADOS BRUTOS'!$A$3:$A$500,$C22,'DADOS BRUTOS'!CF$3:CF$500)))</f>
        <v/>
      </c>
      <c r="FG22" s="122">
        <f>IF(OR(FG$4="",$B22=""),0,SUMIF('DADOS BRUTOS'!$A$3:$A$500,$B22,'DADOS BRUTOS'!CG$3:CG$500)+IF($C22="",0,SUMIF('DADOS BRUTOS'!$A$3:$A$500,$C22,'DADOS BRUTOS'!CG$3:CG$500)))</f>
        <v/>
      </c>
      <c r="FH22" s="122">
        <f>IF(OR(FH$4="",$B22=""),0,SUMIF('DADOS BRUTOS'!$A$3:$A$500,$B22,'DADOS BRUTOS'!CH$3:CH$500)+IF($C22="",0,SUMIF('DADOS BRUTOS'!$A$3:$A$500,$C22,'DADOS BRUTOS'!CH$3:CH$500)))</f>
        <v/>
      </c>
      <c r="FI22" s="122">
        <f>IF(OR(FI$4="",$B22=""),0,SUMIF('DADOS BRUTOS'!$A$3:$A$500,$B22,'DADOS BRUTOS'!CI$3:CI$500)+IF($C22="",0,SUMIF('DADOS BRUTOS'!$A$3:$A$500,$C22,'DADOS BRUTOS'!CI$3:CI$500)))</f>
        <v/>
      </c>
      <c r="FJ22" s="122">
        <f>IF(OR(FJ$4="",$B22=""),0,SUMIF('DADOS BRUTOS'!$A$3:$A$500,$B22,'DADOS BRUTOS'!CJ$3:CJ$500)+IF($C22="",0,SUMIF('DADOS BRUTOS'!$A$3:$A$500,$C22,'DADOS BRUTOS'!CJ$3:CJ$500)))</f>
        <v/>
      </c>
      <c r="FK22" s="122">
        <f>IF(OR(FK$4="",$B22=""),0,SUMIF('DADOS BRUTOS'!$A$3:$A$500,$B22,'DADOS BRUTOS'!CK$3:CK$500)+IF($C22="",0,SUMIF('DADOS BRUTOS'!$A$3:$A$500,$C22,'DADOS BRUTOS'!CK$3:CK$500)))</f>
        <v/>
      </c>
      <c r="FL22" s="122">
        <f>IF(OR(FL$4="",$B22=""),0,SUMIF('DADOS BRUTOS'!$A$3:$A$500,$B22,'DADOS BRUTOS'!CL$3:CL$500)+IF($C22="",0,SUMIF('DADOS BRUTOS'!$A$3:$A$500,$C22,'DADOS BRUTOS'!CL$3:CL$500)))</f>
        <v/>
      </c>
      <c r="FM22" s="122">
        <f>IF(OR(FM$4="",$B22=""),0,SUMIF('DADOS BRUTOS'!$A$3:$A$500,$B22,'DADOS BRUTOS'!CM$3:CM$500)+IF($C22="",0,SUMIF('DADOS BRUTOS'!$A$3:$A$500,$C22,'DADOS BRUTOS'!CM$3:CM$500)))</f>
        <v/>
      </c>
      <c r="FN22" s="122">
        <f>IF(OR(FN$4="",$B22=""),0,SUMIF('DADOS BRUTOS'!$A$3:$A$500,$B22,'DADOS BRUTOS'!CN$3:CN$500)+IF($C22="",0,SUMIF('DADOS BRUTOS'!$A$3:$A$500,$C22,'DADOS BRUTOS'!CN$3:CN$500)))</f>
        <v/>
      </c>
      <c r="FO22" s="122">
        <f>IF(OR(FO$4="",$B22=""),0,SUMIF('DADOS BRUTOS'!$A$3:$A$500,$B22,'DADOS BRUTOS'!CO$3:CO$500)+IF($C22="",0,SUMIF('DADOS BRUTOS'!$A$3:$A$500,$C22,'DADOS BRUTOS'!CO$3:CO$500)))</f>
        <v/>
      </c>
      <c r="FP22" s="122">
        <f>IF(OR(FP$4="",$B22=""),0,SUMIF('DADOS BRUTOS'!$A$3:$A$500,$B22,'DADOS BRUTOS'!CP$3:CP$500)+IF($C22="",0,SUMIF('DADOS BRUTOS'!$A$3:$A$500,$C22,'DADOS BRUTOS'!CP$3:CP$500)))</f>
        <v/>
      </c>
      <c r="FQ22" s="122">
        <f>IF(OR(FQ$4="",$B22=""),0,SUMIF('DADOS BRUTOS'!$A$3:$A$500,$B22,'DADOS BRUTOS'!CQ$3:CQ$500)+IF($C22="",0,SUMIF('DADOS BRUTOS'!$A$3:$A$500,$C22,'DADOS BRUTOS'!CQ$3:CQ$500)))</f>
        <v/>
      </c>
      <c r="FR22" s="122">
        <f>IF(OR(FR$4="",$B22=""),0,SUMIF('DADOS BRUTOS'!$A$3:$A$500,$B22,'DADOS BRUTOS'!CR$3:CR$500)+IF($C22="",0,SUMIF('DADOS BRUTOS'!$A$3:$A$500,$C22,'DADOS BRUTOS'!CR$3:CR$500)))</f>
        <v/>
      </c>
      <c r="FS22" s="122">
        <f>IF(OR(FS$4="",$B22=""),0,SUMIF('DADOS BRUTOS'!$A$3:$A$500,$B22,'DADOS BRUTOS'!CS$3:CS$500)+IF($C22="",0,SUMIF('DADOS BRUTOS'!$A$3:$A$500,$C22,'DADOS BRUTOS'!CS$3:CS$500)))</f>
        <v/>
      </c>
      <c r="FT22" s="122">
        <f>IF(OR(FT$4="",$B22=""),0,SUMIF('DADOS BRUTOS'!$A$3:$A$500,$B22,'DADOS BRUTOS'!CT$3:CT$500)+IF($C22="",0,SUMIF('DADOS BRUTOS'!$A$3:$A$500,$C22,'DADOS BRUTOS'!CT$3:CT$500)))</f>
        <v/>
      </c>
      <c r="FU22" s="122">
        <f>IF(OR(FU$4="",$B22=""),0,SUMIF('DADOS BRUTOS'!$A$3:$A$500,$B22,'DADOS BRUTOS'!CU$3:CU$500)+IF($C22="",0,SUMIF('DADOS BRUTOS'!$A$3:$A$500,$C22,'DADOS BRUTOS'!CU$3:CU$500)))</f>
        <v/>
      </c>
      <c r="FV22" s="122">
        <f>IF(OR(FV$4="",$B22=""),0,SUMIF('DADOS BRUTOS'!$A$3:$A$500,$B22,'DADOS BRUTOS'!CV$3:CV$500)+IF($C22="",0,SUMIF('DADOS BRUTOS'!$A$3:$A$500,$C22,'DADOS BRUTOS'!CV$3:CV$500)))</f>
        <v/>
      </c>
      <c r="FW22" s="122">
        <f>IF(OR(FW$4="",$B22=""),0,SUMIF('DADOS BRUTOS'!$A$3:$A$500,$B22,'DADOS BRUTOS'!CW$3:CW$500)+IF($C22="",0,SUMIF('DADOS BRUTOS'!$A$3:$A$500,$C22,'DADOS BRUTOS'!CW$3:CW$500)))</f>
        <v/>
      </c>
      <c r="FX22" s="122">
        <f>IF(OR(FX$4="",$B22=""),0,SUMIF('DADOS BRUTOS'!$A$3:$A$500,$B22,'DADOS BRUTOS'!CX$3:CX$500)+IF($C22="",0,SUMIF('DADOS BRUTOS'!$A$3:$A$500,$C22,'DADOS BRUTOS'!CX$3:CX$500)))</f>
        <v/>
      </c>
      <c r="FY22" s="122">
        <f>IF(OR(FY$4="",$B22=""),0,SUMIF('DADOS BRUTOS'!$A$3:$A$500,$B22,'DADOS BRUTOS'!CY$3:CY$500)+IF($C22="",0,SUMIF('DADOS BRUTOS'!$A$3:$A$500,$C22,'DADOS BRUTOS'!CY$3:CY$500)))</f>
        <v/>
      </c>
      <c r="FZ22" s="122">
        <f>IF(OR(FZ$4="",$B22=""),0,SUMIF('DADOS BRUTOS'!$A$3:$A$500,$B22,'DADOS BRUTOS'!CZ$3:CZ$500)+IF($C22="",0,SUMIF('DADOS BRUTOS'!$A$3:$A$500,$C22,'DADOS BRUTOS'!CZ$3:CZ$500)))</f>
        <v/>
      </c>
      <c r="GA22" s="122">
        <f>IF(OR(GA$4="",$B22=""),0,SUMIF('DADOS BRUTOS'!$A$3:$A$500,$B22,'DADOS BRUTOS'!DA$3:DA$500)+IF($C22="",0,SUMIF('DADOS BRUTOS'!$A$3:$A$500,$C22,'DADOS BRUTOS'!DA$3:DA$500)))</f>
        <v/>
      </c>
      <c r="GB22" s="122">
        <f>IF(OR(GB$4="",$B22=""),0,SUMIF('DADOS BRUTOS'!$A$3:$A$500,$B22,'DADOS BRUTOS'!DB$3:DB$500)+IF($C22="",0,SUMIF('DADOS BRUTOS'!$A$3:$A$500,$C22,'DADOS BRUTOS'!DB$3:DB$500)))</f>
        <v/>
      </c>
      <c r="GC22" s="122">
        <f>IF(OR(GC$4="",$B22=""),0,SUMIF('DADOS BRUTOS'!$A$3:$A$500,$B22,'DADOS BRUTOS'!DC$3:DC$500)+IF($C22="",0,SUMIF('DADOS BRUTOS'!$A$3:$A$500,$C22,'DADOS BRUTOS'!DC$3:DC$500)))</f>
        <v/>
      </c>
      <c r="GD22" s="122">
        <f>IF(OR(GD$4="",$B22=""),0,SUMIF('DADOS BRUTOS'!$A$3:$A$500,$B22,'DADOS BRUTOS'!DD$3:DD$500)+IF($C22="",0,SUMIF('DADOS BRUTOS'!$A$3:$A$500,$C22,'DADOS BRUTOS'!DD$3:DD$500)))</f>
        <v/>
      </c>
      <c r="GE22" s="122">
        <f>IF(OR(GE$4="",$B22=""),0,SUMIF('DADOS BRUTOS'!$A$3:$A$500,$B22,'DADOS BRUTOS'!DE$3:DE$500)+IF($C22="",0,SUMIF('DADOS BRUTOS'!$A$3:$A$500,$C22,'DADOS BRUTOS'!DE$3:DE$500)))</f>
        <v/>
      </c>
      <c r="GF22" s="122">
        <f>IF(OR(GF$4="",$B22=""),0,SUMIF('DADOS BRUTOS'!$A$3:$A$500,$B22,'DADOS BRUTOS'!DF$3:DF$500)+IF($C22="",0,SUMIF('DADOS BRUTOS'!$A$3:$A$500,$C22,'DADOS BRUTOS'!DF$3:DF$500)))</f>
        <v/>
      </c>
      <c r="GG22" s="122">
        <f>IF(OR(GG$4="",$B22=""),0,SUMIF('DADOS BRUTOS'!$A$3:$A$500,$B22,'DADOS BRUTOS'!DG$3:DG$500)+IF($C22="",0,SUMIF('DADOS BRUTOS'!$A$3:$A$500,$C22,'DADOS BRUTOS'!DG$3:DG$500)))</f>
        <v/>
      </c>
      <c r="GH22" s="122">
        <f>IF(OR(GH$4="",$B22=""),0,SUMIF('DADOS BRUTOS'!$A$3:$A$500,$B22,'DADOS BRUTOS'!DH$3:DH$500)+IF($C22="",0,SUMIF('DADOS BRUTOS'!$A$3:$A$500,$C22,'DADOS BRUTOS'!DH$3:DH$500)))</f>
        <v/>
      </c>
      <c r="GI22" s="122">
        <f>IF(OR(GI$4="",$B22=""),0,SUMIF('DADOS BRUTOS'!$A$3:$A$500,$B22,'DADOS BRUTOS'!DI$3:DI$500)+IF($C22="",0,SUMIF('DADOS BRUTOS'!$A$3:$A$500,$C22,'DADOS BRUTOS'!DI$3:DI$500)))</f>
        <v/>
      </c>
      <c r="GJ22" s="122">
        <f>IF(OR(GJ$4="",$B22=""),0,SUMIF('DADOS BRUTOS'!$A$3:$A$500,$B22,'DADOS BRUTOS'!DJ$3:DJ$500)+IF($C22="",0,SUMIF('DADOS BRUTOS'!$A$3:$A$500,$C22,'DADOS BRUTOS'!DJ$3:DJ$500)))</f>
        <v/>
      </c>
      <c r="GK22" s="122">
        <f>IF(OR(GK$4="",$B22=""),0,SUMIF('DADOS BRUTOS'!$A$3:$A$500,$B22,'DADOS BRUTOS'!DK$3:DK$500)+IF($C22="",0,SUMIF('DADOS BRUTOS'!$A$3:$A$500,$C22,'DADOS BRUTOS'!DK$3:DK$500)))</f>
        <v/>
      </c>
      <c r="GL22" s="122">
        <f>IF(OR(GL$4="",$B22=""),0,SUMIF('DADOS BRUTOS'!$A$3:$A$500,$B22,'DADOS BRUTOS'!DL$3:DL$500)+IF($C22="",0,SUMIF('DADOS BRUTOS'!$A$3:$A$500,$C22,'DADOS BRUTOS'!DL$3:DL$500)))</f>
        <v/>
      </c>
      <c r="GM22" s="122">
        <f>IF(OR(GM$4="",$B22=""),0,SUMIF('DADOS BRUTOS'!$A$3:$A$500,$B22,'DADOS BRUTOS'!DM$3:DM$500)+IF($C22="",0,SUMIF('DADOS BRUTOS'!$A$3:$A$500,$C22,'DADOS BRUTOS'!DM$3:DM$500)))</f>
        <v/>
      </c>
      <c r="GN22" s="122">
        <f>IF(OR(GN$4="",$B22=""),0,SUMIF('DADOS BRUTOS'!$A$3:$A$500,$B22,'DADOS BRUTOS'!DN$3:DN$500)+IF($C22="",0,SUMIF('DADOS BRUTOS'!$A$3:$A$500,$C22,'DADOS BRUTOS'!DN$3:DN$500)))</f>
        <v/>
      </c>
      <c r="GO22" s="122">
        <f>IF(OR(GO$4="",$B22=""),0,SUMIF('DADOS BRUTOS'!$A$3:$A$500,$B22,'DADOS BRUTOS'!DO$3:DO$500)+IF($C22="",0,SUMIF('DADOS BRUTOS'!$A$3:$A$500,$C22,'DADOS BRUTOS'!DO$3:DO$500)))</f>
        <v/>
      </c>
      <c r="GP22" s="122">
        <f>IF(OR(GP$4="",$B22=""),0,SUMIF('DADOS BRUTOS'!$A$3:$A$500,$B22,'DADOS BRUTOS'!DP$3:DP$500)+IF($C22="",0,SUMIF('DADOS BRUTOS'!$A$3:$A$500,$C22,'DADOS BRUTOS'!DP$3:DP$500)))</f>
        <v/>
      </c>
      <c r="GQ22" s="122">
        <f>IF(OR(GQ$4="",$B22=""),0,SUMIF('DADOS BRUTOS'!$A$3:$A$500,$B22,'DADOS BRUTOS'!DQ$3:DQ$500)+IF($C22="",0,SUMIF('DADOS BRUTOS'!$A$3:$A$500,$C22,'DADOS BRUTOS'!DQ$3:DQ$500)))</f>
        <v/>
      </c>
      <c r="GR22" s="122">
        <f>IF(OR(GR$4="",$B22=""),0,SUMIF('DADOS BRUTOS'!$A$3:$A$500,$B22,'DADOS BRUTOS'!DR$3:DR$500)+IF($C22="",0,SUMIF('DADOS BRUTOS'!$A$3:$A$500,$C22,'DADOS BRUTOS'!DR$3:DR$500)))</f>
        <v/>
      </c>
      <c r="GS22" s="122">
        <f>IF(OR(GS$4="",$B22=""),0,SUMIF('DADOS BRUTOS'!$A$3:$A$500,$B22,'DADOS BRUTOS'!DS$3:DS$500)+IF($C22="",0,SUMIF('DADOS BRUTOS'!$A$3:$A$500,$C22,'DADOS BRUTOS'!DS$3:DS$500)))</f>
        <v/>
      </c>
      <c r="GT22" s="122">
        <f>IF(OR(GT$4="",$B22=""),0,SUMIF('DADOS BRUTOS'!$A$3:$A$500,$B22,'DADOS BRUTOS'!DT$3:DT$500)+IF($C22="",0,SUMIF('DADOS BRUTOS'!$A$3:$A$500,$C22,'DADOS BRUTOS'!DT$3:DT$500)))</f>
        <v/>
      </c>
      <c r="GU22" s="122">
        <f>IF(OR(GU$4="",$B22=""),0,SUMIF('DADOS BRUTOS'!$A$3:$A$500,$B22,'DADOS BRUTOS'!DU$3:DU$500)+IF($C22="",0,SUMIF('DADOS BRUTOS'!$A$3:$A$500,$C22,'DADOS BRUTOS'!DU$3:DU$500)))</f>
        <v/>
      </c>
      <c r="GV22" s="122">
        <f>IF(OR(GV$4="",$B22=""),0,SUMIF('DADOS BRUTOS'!$A$3:$A$500,$B22,'DADOS BRUTOS'!DV$3:DV$500)+IF($C22="",0,SUMIF('DADOS BRUTOS'!$A$3:$A$500,$C22,'DADOS BRUTOS'!DV$3:DV$500)))</f>
        <v/>
      </c>
      <c r="GW22" s="122">
        <f>IF(OR(GW$4="",$B22=""),0,SUMIF('DADOS BRUTOS'!$A$3:$A$500,$B22,'DADOS BRUTOS'!DW$3:DW$500)+IF($C22="",0,SUMIF('DADOS BRUTOS'!$A$3:$A$500,$C22,'DADOS BRUTOS'!DW$3:DW$500)))</f>
        <v/>
      </c>
      <c r="GX22" s="122">
        <f>IF(OR(GX$4="",$B22=""),0,SUMIF('DADOS BRUTOS'!$A$3:$A$500,$B22,'DADOS BRUTOS'!DX$3:DX$500)+IF($C22="",0,SUMIF('DADOS BRUTOS'!$A$3:$A$500,$C22,'DADOS BRUTOS'!DX$3:DX$500)))</f>
        <v/>
      </c>
      <c r="GY22" s="122">
        <f>IF(OR(GY$4="",$B22=""),0,SUMIF('DADOS BRUTOS'!$A$3:$A$500,$B22,'DADOS BRUTOS'!DY$3:DY$500)+IF($C22="",0,SUMIF('DADOS BRUTOS'!$A$3:$A$500,$C22,'DADOS BRUTOS'!DY$3:DY$500)))</f>
        <v/>
      </c>
      <c r="GZ22" s="122">
        <f>IF(OR(GZ$4="",$B22=""),0,SUMIF('DADOS BRUTOS'!$A$3:$A$500,$B22,'DADOS BRUTOS'!DZ$3:DZ$500)+IF($C22="",0,SUMIF('DADOS BRUTOS'!$A$3:$A$500,$C22,'DADOS BRUTOS'!DZ$3:DZ$500)))</f>
        <v/>
      </c>
      <c r="HA22" s="122">
        <f>IF(OR(HA$4="",$B22=""),0,SUMIF('DADOS BRUTOS'!$A$3:$A$500,$B22,'DADOS BRUTOS'!EA$3:EA$500)+IF($C22="",0,SUMIF('DADOS BRUTOS'!$A$3:$A$500,$C22,'DADOS BRUTOS'!EA$3:EA$500)))</f>
        <v/>
      </c>
      <c r="HB22" s="122">
        <f>IF(OR(HB$4="",$B22=""),0,SUMIF('DADOS BRUTOS'!$A$3:$A$500,$B22,'DADOS BRUTOS'!EB$3:EB$500)+IF($C22="",0,SUMIF('DADOS BRUTOS'!$A$3:$A$500,$C22,'DADOS BRUTOS'!EB$3:EB$500)))</f>
        <v/>
      </c>
      <c r="HC22" s="122">
        <f>IF(OR(HC$4="",$B22=""),0,SUMIF('DADOS BRUTOS'!$A$3:$A$500,$B22,'DADOS BRUTOS'!EC$3:EC$500)+IF($C22="",0,SUMIF('DADOS BRUTOS'!$A$3:$A$500,$C22,'DADOS BRUTOS'!EC$3:EC$500)))</f>
        <v/>
      </c>
      <c r="HD22" s="122">
        <f>IF(OR(HD$4="",$B22=""),0,SUMIF('DADOS BRUTOS'!$A$3:$A$500,$B22,'DADOS BRUTOS'!ED$3:ED$500)+IF($C22="",0,SUMIF('DADOS BRUTOS'!$A$3:$A$500,$C22,'DADOS BRUTOS'!ED$3:ED$500)))</f>
        <v/>
      </c>
      <c r="HE22" s="122">
        <f>IF(OR(HE$4="",$B22=""),0,SUMIF('DADOS BRUTOS'!$A$3:$A$500,$B22,'DADOS BRUTOS'!EE$3:EE$500)+IF($C22="",0,SUMIF('DADOS BRUTOS'!$A$3:$A$500,$C22,'DADOS BRUTOS'!EE$3:EE$500)))</f>
        <v/>
      </c>
      <c r="HF22" s="122">
        <f>IF(OR(HF$4="",$B22=""),0,SUMIF('DADOS BRUTOS'!$A$3:$A$500,$B22,'DADOS BRUTOS'!EF$3:EF$500)+IF($C22="",0,SUMIF('DADOS BRUTOS'!$A$3:$A$500,$C22,'DADOS BRUTOS'!EF$3:EF$500)))</f>
        <v/>
      </c>
      <c r="HG22" s="122">
        <f>IF(OR(HG$4="",$B22=""),0,SUMIF('DADOS BRUTOS'!$A$3:$A$500,$B22,'DADOS BRUTOS'!EG$3:EG$500)+IF($C22="",0,SUMIF('DADOS BRUTOS'!$A$3:$A$500,$C22,'DADOS BRUTOS'!EG$3:EG$500)))</f>
        <v/>
      </c>
      <c r="HH22" s="122">
        <f>IF(OR(HH$4="",$B22=""),0,SUMIF('DADOS BRUTOS'!$A$3:$A$500,$B22,'DADOS BRUTOS'!EH$3:EH$500)+IF($C22="",0,SUMIF('DADOS BRUTOS'!$A$3:$A$500,$C22,'DADOS BRUTOS'!EH$3:EH$500)))</f>
        <v/>
      </c>
      <c r="HI22" s="122">
        <f>IF(OR(HI$4="",$B22=""),0,SUMIF('DADOS BRUTOS'!$A$3:$A$500,$B22,'DADOS BRUTOS'!EI$3:EI$500)+IF($C22="",0,SUMIF('DADOS BRUTOS'!$A$3:$A$500,$C22,'DADOS BRUTOS'!EI$3:EI$500)))</f>
        <v/>
      </c>
      <c r="HJ22" s="122">
        <f>IF(OR(HJ$4="",$B22=""),0,SUMIF('DADOS BRUTOS'!$A$3:$A$500,$B22,'DADOS BRUTOS'!EJ$3:EJ$500)+IF($C22="",0,SUMIF('DADOS BRUTOS'!$A$3:$A$500,$C22,'DADOS BRUTOS'!EJ$3:EJ$500)))</f>
        <v/>
      </c>
      <c r="HK22" s="122">
        <f>IF(OR(HK$4="",$B22=""),0,SUMIF('DADOS BRUTOS'!$A$3:$A$500,$B22,'DADOS BRUTOS'!EK$3:EK$500)+IF($C22="",0,SUMIF('DADOS BRUTOS'!$A$3:$A$500,$C22,'DADOS BRUTOS'!EK$3:EK$500)))</f>
        <v/>
      </c>
      <c r="HL22" s="122">
        <f>IF(OR(HL$4="",$B22=""),0,SUMIF('DADOS BRUTOS'!$A$3:$A$500,$B22,'DADOS BRUTOS'!EL$3:EL$500)+IF($C22="",0,SUMIF('DADOS BRUTOS'!$A$3:$A$500,$C22,'DADOS BRUTOS'!EL$3:EL$500)))</f>
        <v/>
      </c>
      <c r="HM22" s="122">
        <f>IF(OR(HM$4="",$B22=""),0,SUMIF('DADOS BRUTOS'!$A$3:$A$500,$B22,'DADOS BRUTOS'!EM$3:EM$500)+IF($C22="",0,SUMIF('DADOS BRUTOS'!$A$3:$A$500,$C22,'DADOS BRUTOS'!EM$3:EM$500)))</f>
        <v/>
      </c>
      <c r="HN22" s="122">
        <f>IF(OR(HN$4="",$B22=""),0,SUMIF('DADOS BRUTOS'!$A$3:$A$500,$B22,'DADOS BRUTOS'!EN$3:EN$500)+IF($C22="",0,SUMIF('DADOS BRUTOS'!$A$3:$A$500,$C22,'DADOS BRUTOS'!EN$3:EN$500)))</f>
        <v/>
      </c>
      <c r="HO22" s="122">
        <f>IF(OR(HO$4="",$B22=""),0,SUMIF('DADOS BRUTOS'!$A$3:$A$500,$B22,'DADOS BRUTOS'!EO$3:EO$500)+IF($C22="",0,SUMIF('DADOS BRUTOS'!$A$3:$A$500,$C22,'DADOS BRUTOS'!EO$3:EO$500)))</f>
        <v/>
      </c>
      <c r="HP22" s="122">
        <f>IF(OR(HP$4="",$B22=""),0,SUMIF('DADOS BRUTOS'!$A$3:$A$500,$B22,'DADOS BRUTOS'!EP$3:EP$500)+IF($C22="",0,SUMIF('DADOS BRUTOS'!$A$3:$A$500,$C22,'DADOS BRUTOS'!EP$3:EP$500)))</f>
        <v/>
      </c>
      <c r="HQ22" s="122">
        <f>IF(OR(HQ$4="",$B22=""),0,SUMIF('DADOS BRUTOS'!$A$3:$A$500,$B22,'DADOS BRUTOS'!EQ$3:EQ$500)+IF($C22="",0,SUMIF('DADOS BRUTOS'!$A$3:$A$500,$C22,'DADOS BRUTOS'!EQ$3:EQ$500)))</f>
        <v/>
      </c>
      <c r="HR22" s="122">
        <f>IF(OR(HR$4="",$B22=""),0,SUMIF('DADOS BRUTOS'!$A$3:$A$500,$B22,'DADOS BRUTOS'!ER$3:ER$500)+IF($C22="",0,SUMIF('DADOS BRUTOS'!$A$3:$A$500,$C22,'DADOS BRUTOS'!ER$3:ER$500)))</f>
        <v/>
      </c>
      <c r="HS22" s="122">
        <f>IF(OR(HS$4="",$B22=""),0,SUMIF('DADOS BRUTOS'!$A$3:$A$500,$B22,'DADOS BRUTOS'!ES$3:ES$500)+IF($C22="",0,SUMIF('DADOS BRUTOS'!$A$3:$A$500,$C22,'DADOS BRUTOS'!ES$3:ES$500)))</f>
        <v/>
      </c>
      <c r="HT22" s="122">
        <f>IF(OR(HT$4="",$B22=""),0,SUMIF('DADOS BRUTOS'!$A$3:$A$500,$B22,'DADOS BRUTOS'!ET$3:ET$500)+IF($C22="",0,SUMIF('DADOS BRUTOS'!$A$3:$A$500,$C22,'DADOS BRUTOS'!ET$3:ET$500)))</f>
        <v/>
      </c>
      <c r="HU22" s="122">
        <f>IF(OR(HU$4="",$B22=""),0,SUMIF('DADOS BRUTOS'!$A$3:$A$500,$B22,'DADOS BRUTOS'!EU$3:EU$500)+IF($C22="",0,SUMIF('DADOS BRUTOS'!$A$3:$A$500,$C22,'DADOS BRUTOS'!EU$3:EU$500)))</f>
        <v/>
      </c>
      <c r="HV22" s="122">
        <f>IF(OR(HV$4="",$B22=""),0,SUMIF('DADOS BRUTOS'!$A$3:$A$500,$B22,'DADOS BRUTOS'!EV$3:EV$500)+IF($C22="",0,SUMIF('DADOS BRUTOS'!$A$3:$A$500,$C22,'DADOS BRUTOS'!EV$3:EV$500)))</f>
        <v/>
      </c>
      <c r="HW22" s="122">
        <f>IF(OR(HW$4="",$B22=""),0,SUMIF('DADOS BRUTOS'!$A$3:$A$500,$B22,'DADOS BRUTOS'!EW$3:EW$500)+IF($C22="",0,SUMIF('DADOS BRUTOS'!$A$3:$A$500,$C22,'DADOS BRUTOS'!EW$3:EW$500)))</f>
        <v/>
      </c>
      <c r="HX22" s="122">
        <f>IF(OR(HX$4="",$B22=""),0,SUMIF('DADOS BRUTOS'!$A$3:$A$500,$B22,'DADOS BRUTOS'!EX$3:EX$500)+IF($C22="",0,SUMIF('DADOS BRUTOS'!$A$3:$A$500,$C22,'DADOS BRUTOS'!EX$3:EX$500)))</f>
        <v/>
      </c>
      <c r="HY22" s="122">
        <f>IF(OR(HY$4="",$B22=""),0,SUMIF('DADOS BRUTOS'!$A$3:$A$500,$B22,'DADOS BRUTOS'!EY$3:EY$500)+IF($C22="",0,SUMIF('DADOS BRUTOS'!$A$3:$A$500,$C22,'DADOS BRUTOS'!EY$3:EY$500)))</f>
        <v/>
      </c>
      <c r="HZ22" s="122">
        <f>IF(OR(HZ$4="",$B22=""),0,SUMIF('DADOS BRUTOS'!$A$3:$A$500,$B22,'DADOS BRUTOS'!EZ$3:EZ$500)+IF($C22="",0,SUMIF('DADOS BRUTOS'!$A$3:$A$500,$C22,'DADOS BRUTOS'!EZ$3:EZ$500)))</f>
        <v/>
      </c>
      <c r="IA22" s="122">
        <f>IF(OR(IA$4="",$B22=""),0,SUMIF('DADOS BRUTOS'!$A$3:$A$500,$B22,'DADOS BRUTOS'!FA$3:FA$500)+IF($C22="",0,SUMIF('DADOS BRUTOS'!$A$3:$A$500,$C22,'DADOS BRUTOS'!FA$3:FA$500)))</f>
        <v/>
      </c>
      <c r="IB22" s="122">
        <f>IF(OR(IB$4="",$B22=""),0,SUMIF('DADOS BRUTOS'!$A$3:$A$500,$B22,'DADOS BRUTOS'!FB$3:FB$500)+IF($C22="",0,SUMIF('DADOS BRUTOS'!$A$3:$A$500,$C22,'DADOS BRUTOS'!FB$3:FB$500)))</f>
        <v/>
      </c>
      <c r="IC22" s="122">
        <f>IF(OR(IC$4="",$B22=""),0,SUMIF('DADOS BRUTOS'!$A$3:$A$500,$B22,'DADOS BRUTOS'!FC$3:FC$500)+IF($C22="",0,SUMIF('DADOS BRUTOS'!$A$3:$A$500,$C22,'DADOS BRUTOS'!FC$3:FC$500)))</f>
        <v/>
      </c>
      <c r="ID22" s="122">
        <f>IF(OR(ID$4="",$B22=""),0,SUMIF('DADOS BRUTOS'!$A$3:$A$500,$B22,'DADOS BRUTOS'!FD$3:FD$500)+IF($C22="",0,SUMIF('DADOS BRUTOS'!$A$3:$A$500,$C22,'DADOS BRUTOS'!FD$3:FD$500)))</f>
        <v/>
      </c>
      <c r="IE22" s="122">
        <f>IF(OR(IE$4="",$B22=""),0,SUMIF('DADOS BRUTOS'!$A$3:$A$500,$B22,'DADOS BRUTOS'!FE$3:FE$500)+IF($C22="",0,SUMIF('DADOS BRUTOS'!$A$3:$A$500,$C22,'DADOS BRUTOS'!FE$3:FE$500)))</f>
        <v/>
      </c>
      <c r="IF22" s="122">
        <f>IF(OR(IF$4="",$B22=""),0,SUMIF('DADOS BRUTOS'!$A$3:$A$500,$B22,'DADOS BRUTOS'!FF$3:FF$500)+IF($C22="",0,SUMIF('DADOS BRUTOS'!$A$3:$A$500,$C22,'DADOS BRUTOS'!FF$3:FF$500)))</f>
        <v/>
      </c>
      <c r="IG22" s="122">
        <f>IF(OR(IG$4="",$B22=""),0,SUMIF('DADOS BRUTOS'!$A$3:$A$500,$B22,'DADOS BRUTOS'!FG$3:FG$500)+IF($C22="",0,SUMIF('DADOS BRUTOS'!$A$3:$A$500,$C22,'DADOS BRUTOS'!FG$3:FG$500)))</f>
        <v/>
      </c>
      <c r="IH22" s="122">
        <f>IF(OR(IH$4="",$B22=""),0,SUMIF('DADOS BRUTOS'!$A$3:$A$500,$B22,'DADOS BRUTOS'!FH$3:FH$500)+IF($C22="",0,SUMIF('DADOS BRUTOS'!$A$3:$A$500,$C22,'DADOS BRUTOS'!FH$3:FH$500)))</f>
        <v/>
      </c>
      <c r="II22" s="122">
        <f>IF(OR(II$4="",$B22=""),0,SUMIF('DADOS BRUTOS'!$A$3:$A$500,$B22,'DADOS BRUTOS'!FI$3:FI$500)+IF($C22="",0,SUMIF('DADOS BRUTOS'!$A$3:$A$500,$C22,'DADOS BRUTOS'!FI$3:FI$500)))</f>
        <v/>
      </c>
      <c r="IJ22" s="122">
        <f>IF(OR(IJ$4="",$B22=""),0,SUMIF('DADOS BRUTOS'!$A$3:$A$500,$B22,'DADOS BRUTOS'!FJ$3:FJ$500)+IF($C22="",0,SUMIF('DADOS BRUTOS'!$A$3:$A$500,$C22,'DADOS BRUTOS'!FJ$3:FJ$500)))</f>
        <v/>
      </c>
      <c r="IK22" s="122">
        <f>IF(OR(IK$4="",$B22=""),0,SUMIF('DADOS BRUTOS'!$A$3:$A$500,$B22,'DADOS BRUTOS'!FK$3:FK$500)+IF($C22="",0,SUMIF('DADOS BRUTOS'!$A$3:$A$500,$C22,'DADOS BRUTOS'!FK$3:FK$500)))</f>
        <v/>
      </c>
      <c r="IL22" s="122">
        <f>IF(OR(IL$4="",$B22=""),0,SUMIF('DADOS BRUTOS'!$A$3:$A$500,$B22,'DADOS BRUTOS'!FL$3:FL$500)+IF($C22="",0,SUMIF('DADOS BRUTOS'!$A$3:$A$500,$C22,'DADOS BRUTOS'!FL$3:FL$500)))</f>
        <v/>
      </c>
      <c r="IM22" s="122">
        <f>IF(OR(IM$4="",$B22=""),0,SUMIF('DADOS BRUTOS'!$A$3:$A$500,$B22,'DADOS BRUTOS'!FM$3:FM$500)+IF($C22="",0,SUMIF('DADOS BRUTOS'!$A$3:$A$500,$C22,'DADOS BRUTOS'!FM$3:FM$500)))</f>
        <v/>
      </c>
      <c r="IN22" s="122">
        <f>IF(OR(IN$4="",$B22=""),0,SUMIF('DADOS BRUTOS'!$A$3:$A$500,$B22,'DADOS BRUTOS'!FN$3:FN$500)+IF($C22="",0,SUMIF('DADOS BRUTOS'!$A$3:$A$500,$C22,'DADOS BRUTOS'!FN$3:FN$500)))</f>
        <v/>
      </c>
      <c r="IO22" s="122">
        <f>IF(OR(IO$4="",$B22=""),0,SUMIF('DADOS BRUTOS'!$A$3:$A$500,$B22,'DADOS BRUTOS'!FO$3:FO$500)+IF($C22="",0,SUMIF('DADOS BRUTOS'!$A$3:$A$500,$C22,'DADOS BRUTOS'!FO$3:FO$500)))</f>
        <v/>
      </c>
      <c r="IP22" s="122">
        <f>IF(OR(IP$4="",$B22=""),0,SUMIF('DADOS BRUTOS'!$A$3:$A$500,$B22,'DADOS BRUTOS'!FP$3:FP$500)+IF($C22="",0,SUMIF('DADOS BRUTOS'!$A$3:$A$500,$C22,'DADOS BRUTOS'!FP$3:FP$500)))</f>
        <v/>
      </c>
      <c r="IQ22" s="122">
        <f>IF(OR(IQ$4="",$B22=""),0,SUMIF('DADOS BRUTOS'!$A$3:$A$500,$B22,'DADOS BRUTOS'!FQ$3:FQ$500)+IF($C22="",0,SUMIF('DADOS BRUTOS'!$A$3:$A$500,$C22,'DADOS BRUTOS'!FQ$3:FQ$500)))</f>
        <v/>
      </c>
      <c r="IR22" s="122">
        <f>IF(OR(IR$4="",$B22=""),0,SUMIF('DADOS BRUTOS'!$A$3:$A$500,$B22,'DADOS BRUTOS'!FR$3:FR$500)+IF($C22="",0,SUMIF('DADOS BRUTOS'!$A$3:$A$500,$C22,'DADOS BRUTOS'!FR$3:FR$500)))</f>
        <v/>
      </c>
      <c r="IS22" s="122">
        <f>IF(OR(IS$4="",$B22=""),0,SUMIF('DADOS BRUTOS'!$A$3:$A$500,$B22,'DADOS BRUTOS'!FS$3:FS$500)+IF($C22="",0,SUMIF('DADOS BRUTOS'!$A$3:$A$500,$C22,'DADOS BRUTOS'!FS$3:FS$500)))</f>
        <v/>
      </c>
      <c r="IT22" s="122">
        <f>IF(OR(IT$4="",$B22=""),0,SUMIF('DADOS BRUTOS'!$A$3:$A$500,$B22,'DADOS BRUTOS'!FT$3:FT$500)+IF($C22="",0,SUMIF('DADOS BRUTOS'!$A$3:$A$500,$C22,'DADOS BRUTOS'!FT$3:FT$500)))</f>
        <v/>
      </c>
      <c r="IU22" s="122">
        <f>IF(OR(IU$4="",$B22=""),0,SUMIF('DADOS BRUTOS'!$A$3:$A$500,$B22,'DADOS BRUTOS'!FU$3:FU$500)+IF($C22="",0,SUMIF('DADOS BRUTOS'!$A$3:$A$500,$C22,'DADOS BRUTOS'!FU$3:FU$500)))</f>
        <v/>
      </c>
      <c r="IV22" s="122">
        <f>IF(OR(IV$4="",$B22=""),0,SUMIF('DADOS BRUTOS'!$A$3:$A$500,$B22,'DADOS BRUTOS'!FV$3:FV$500)+IF($C22="",0,SUMIF('DADOS BRUTOS'!$A$3:$A$500,$C22,'DADOS BRUTOS'!FV$3:FV$500)))</f>
        <v/>
      </c>
      <c r="IW22" s="122">
        <f>IF(OR(IW$4="",$B22=""),0,SUMIF('DADOS BRUTOS'!$A$3:$A$500,$B22,'DADOS BRUTOS'!FW$3:FW$500)+IF($C22="",0,SUMIF('DADOS BRUTOS'!$A$3:$A$500,$C22,'DADOS BRUTOS'!FW$3:FW$500)))</f>
        <v/>
      </c>
      <c r="IX22" s="122">
        <f>IF(OR(IX$4="",$B22=""),0,SUMIF('DADOS BRUTOS'!$A$3:$A$500,$B22,'DADOS BRUTOS'!FX$3:FX$500)+IF($C22="",0,SUMIF('DADOS BRUTOS'!$A$3:$A$500,$C22,'DADOS BRUTOS'!FX$3:FX$500)))</f>
        <v/>
      </c>
      <c r="IY22" s="122">
        <f>IF(OR(IY$4="",$B22=""),0,SUMIF('DADOS BRUTOS'!$A$3:$A$500,$B22,'DADOS BRUTOS'!FY$3:FY$500)+IF($C22="",0,SUMIF('DADOS BRUTOS'!$A$3:$A$500,$C22,'DADOS BRUTOS'!FY$3:FY$500)))</f>
        <v/>
      </c>
      <c r="IZ22" s="122">
        <f>IF(OR(IZ$4="",$B22=""),0,SUMIF('DADOS BRUTOS'!$A$3:$A$500,$B22,'DADOS BRUTOS'!FZ$3:FZ$500)+IF($C22="",0,SUMIF('DADOS BRUTOS'!$A$3:$A$500,$C22,'DADOS BRUTOS'!FZ$3:FZ$500)))</f>
        <v/>
      </c>
      <c r="JA22" s="122">
        <f>IF(OR(JA$4="",$B22=""),0,SUMIF('DADOS BRUTOS'!$A$3:$A$500,$B22,'DADOS BRUTOS'!GA$3:GA$500)+IF($C22="",0,SUMIF('DADOS BRUTOS'!$A$3:$A$500,$C22,'DADOS BRUTOS'!GA$3:GA$500)))</f>
        <v/>
      </c>
      <c r="JB22" s="122">
        <f>IF(OR(JB$4="",$B22=""),0,SUMIF('DADOS BRUTOS'!$A$3:$A$500,$B22,'DADOS BRUTOS'!GB$3:GB$500)+IF($C22="",0,SUMIF('DADOS BRUTOS'!$A$3:$A$500,$C22,'DADOS BRUTOS'!GB$3:GB$500)))</f>
        <v/>
      </c>
      <c r="JC22" s="122">
        <f>IF(OR(JC$4="",$B22=""),0,SUMIF('DADOS BRUTOS'!$A$3:$A$500,$B22,'DADOS BRUTOS'!GC$3:GC$500)+IF($C22="",0,SUMIF('DADOS BRUTOS'!$A$3:$A$500,$C22,'DADOS BRUTOS'!GC$3:GC$500)))</f>
        <v/>
      </c>
      <c r="JD22" s="122">
        <f>IF(OR(JD$4="",$B22=""),0,SUMIF('DADOS BRUTOS'!$A$3:$A$500,$B22,'DADOS BRUTOS'!GD$3:GD$500)+IF($C22="",0,SUMIF('DADOS BRUTOS'!$A$3:$A$500,$C22,'DADOS BRUTOS'!GD$3:GD$500)))</f>
        <v/>
      </c>
      <c r="JE22" s="122">
        <f>IF(OR(JE$4="",$B22=""),0,SUMIF('DADOS BRUTOS'!$A$3:$A$500,$B22,'DADOS BRUTOS'!GE$3:GE$500)+IF($C22="",0,SUMIF('DADOS BRUTOS'!$A$3:$A$500,$C22,'DADOS BRUTOS'!GE$3:GE$500)))</f>
        <v/>
      </c>
      <c r="JF22" s="122">
        <f>IF(OR(JF$4="",$B22=""),0,SUMIF('DADOS BRUTOS'!$A$3:$A$500,$B22,'DADOS BRUTOS'!GF$3:GF$500)+IF($C22="",0,SUMIF('DADOS BRUTOS'!$A$3:$A$500,$C22,'DADOS BRUTOS'!GF$3:GF$500)))</f>
        <v/>
      </c>
      <c r="JG22" s="122">
        <f>IF(OR(JG$4="",$B22=""),0,SUMIF('DADOS BRUTOS'!$A$3:$A$500,$B22,'DADOS BRUTOS'!GG$3:GG$500)+IF($C22="",0,SUMIF('DADOS BRUTOS'!$A$3:$A$500,$C22,'DADOS BRUTOS'!GG$3:GG$500)))</f>
        <v/>
      </c>
      <c r="JH22" s="122">
        <f>IF(OR(JH$4="",$B22=""),0,SUMIF('DADOS BRUTOS'!$A$3:$A$500,$B22,'DADOS BRUTOS'!GH$3:GH$500)+IF($C22="",0,SUMIF('DADOS BRUTOS'!$A$3:$A$500,$C22,'DADOS BRUTOS'!GH$3:GH$500)))</f>
        <v/>
      </c>
      <c r="JI22" s="122">
        <f>IF(OR(JI$4="",$B22=""),0,SUMIF('DADOS BRUTOS'!$A$3:$A$500,$B22,'DADOS BRUTOS'!GI$3:GI$500)+IF($C22="",0,SUMIF('DADOS BRUTOS'!$A$3:$A$500,$C22,'DADOS BRUTOS'!GI$3:GI$500)))</f>
        <v/>
      </c>
      <c r="JJ22" s="122">
        <f>IF(OR(JJ$4="",$B22=""),0,SUMIF('DADOS BRUTOS'!$A$3:$A$500,$B22,'DADOS BRUTOS'!GJ$3:GJ$500)+IF($C22="",0,SUMIF('DADOS BRUTOS'!$A$3:$A$500,$C22,'DADOS BRUTOS'!GJ$3:GJ$500)))</f>
        <v/>
      </c>
      <c r="JK22" s="122">
        <f>IF(OR(JK$4="",$B22=""),0,SUMIF('DADOS BRUTOS'!$A$3:$A$500,$B22,'DADOS BRUTOS'!GK$3:GK$500)+IF($C22="",0,SUMIF('DADOS BRUTOS'!$A$3:$A$500,$C22,'DADOS BRUTOS'!GK$3:GK$500)))</f>
        <v/>
      </c>
      <c r="JL22" s="122">
        <f>IF(OR(JL$4="",$B22=""),0,SUMIF('DADOS BRUTOS'!$A$3:$A$500,$B22,'DADOS BRUTOS'!GL$3:GL$500)+IF($C22="",0,SUMIF('DADOS BRUTOS'!$A$3:$A$500,$C22,'DADOS BRUTOS'!GL$3:GL$500)))</f>
        <v/>
      </c>
      <c r="JM22" s="122">
        <f>IF(OR(JM$4="",$B22=""),0,SUMIF('DADOS BRUTOS'!$A$3:$A$500,$B22,'DADOS BRUTOS'!GM$3:GM$500)+IF($C22="",0,SUMIF('DADOS BRUTOS'!$A$3:$A$500,$C22,'DADOS BRUTOS'!GM$3:GM$500)))</f>
        <v/>
      </c>
      <c r="JN22" s="122">
        <f>IF(OR(JN$4="",$B22=""),0,SUMIF('DADOS BRUTOS'!$A$3:$A$500,$B22,'DADOS BRUTOS'!GN$3:GN$500)+IF($C22="",0,SUMIF('DADOS BRUTOS'!$A$3:$A$500,$C22,'DADOS BRUTOS'!GN$3:GN$500)))</f>
        <v/>
      </c>
      <c r="JO22" s="122">
        <f>IF(OR(JO$4="",$B22=""),0,SUMIF('DADOS BRUTOS'!$A$3:$A$500,$B22,'DADOS BRUTOS'!GO$3:GO$500)+IF($C22="",0,SUMIF('DADOS BRUTOS'!$A$3:$A$500,$C22,'DADOS BRUTOS'!GO$3:GO$500)))</f>
        <v/>
      </c>
      <c r="JP22" s="122">
        <f>IF(OR(JP$4="",$B22=""),0,SUMIF('DADOS BRUTOS'!$A$3:$A$500,$B22,'DADOS BRUTOS'!GP$3:GP$500)+IF($C22="",0,SUMIF('DADOS BRUTOS'!$A$3:$A$500,$C22,'DADOS BRUTOS'!GP$3:GP$500)))</f>
        <v/>
      </c>
      <c r="JQ22" s="122">
        <f>IF(OR(JQ$4="",$B22=""),0,SUMIF('DADOS BRUTOS'!$A$3:$A$500,$B22,'DADOS BRUTOS'!GQ$3:GQ$500)+IF($C22="",0,SUMIF('DADOS BRUTOS'!$A$3:$A$500,$C22,'DADOS BRUTOS'!GQ$3:GQ$500)))</f>
        <v/>
      </c>
      <c r="JR22" s="122">
        <f>IF(OR(JR$4="",$B22=""),0,SUMIF('DADOS BRUTOS'!$A$3:$A$500,$B22,'DADOS BRUTOS'!GR$3:GR$500)+IF($C22="",0,SUMIF('DADOS BRUTOS'!$A$3:$A$500,$C22,'DADOS BRUTOS'!GR$3:GR$500)))</f>
        <v/>
      </c>
      <c r="JS22" s="122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2">
        <f>IF(OR(CB$4="",$B23=""),0,SUMIF('DADOS BRUTOS'!$A$3:$A$500,$B23,'DADOS BRUTOS'!B$3:B$500)+IF($C23="",0,SUMIF('DADOS BRUTOS'!$A$3:$A$500,$C23,'DADOS BRUTOS'!B$3:B$500)))</f>
        <v/>
      </c>
      <c r="CC23" s="122">
        <f>IF(OR(CC$4="",$B23=""),0,SUMIF('DADOS BRUTOS'!$A$3:$A$500,$B23,'DADOS BRUTOS'!C$3:C$500)+IF($C23="",0,SUMIF('DADOS BRUTOS'!$A$3:$A$500,$C23,'DADOS BRUTOS'!C$3:C$500)))</f>
        <v/>
      </c>
      <c r="CD23" s="122">
        <f>IF(OR(CD$4="",$B23=""),0,SUMIF('DADOS BRUTOS'!$A$3:$A$500,$B23,'DADOS BRUTOS'!D$3:D$500)+IF($C23="",0,SUMIF('DADOS BRUTOS'!$A$3:$A$500,$C23,'DADOS BRUTOS'!D$3:D$500)))</f>
        <v/>
      </c>
      <c r="CE23" s="122">
        <f>IF(OR(CE$4="",$B23=""),0,SUMIF('DADOS BRUTOS'!$A$3:$A$500,$B23,'DADOS BRUTOS'!E$3:E$500)+IF($C23="",0,SUMIF('DADOS BRUTOS'!$A$3:$A$500,$C23,'DADOS BRUTOS'!E$3:E$500)))</f>
        <v/>
      </c>
      <c r="CF23" s="122">
        <f>IF(OR(CF$4="",$B23=""),0,SUMIF('DADOS BRUTOS'!$A$3:$A$500,$B23,'DADOS BRUTOS'!F$3:F$500)+IF($C23="",0,SUMIF('DADOS BRUTOS'!$A$3:$A$500,$C23,'DADOS BRUTOS'!F$3:F$500)))</f>
        <v/>
      </c>
      <c r="CG23" s="122">
        <f>IF(OR(CG$4="",$B23=""),0,SUMIF('DADOS BRUTOS'!$A$3:$A$500,$B23,'DADOS BRUTOS'!G$3:G$500)+IF($C23="",0,SUMIF('DADOS BRUTOS'!$A$3:$A$500,$C23,'DADOS BRUTOS'!G$3:G$500)))</f>
        <v/>
      </c>
      <c r="CH23" s="122">
        <f>IF(OR(CH$4="",$B23=""),0,SUMIF('DADOS BRUTOS'!$A$3:$A$500,$B23,'DADOS BRUTOS'!H$3:H$500)+IF($C23="",0,SUMIF('DADOS BRUTOS'!$A$3:$A$500,$C23,'DADOS BRUTOS'!H$3:H$500)))</f>
        <v/>
      </c>
      <c r="CI23" s="122">
        <f>IF(OR(CI$4="",$B23=""),0,SUMIF('DADOS BRUTOS'!$A$3:$A$500,$B23,'DADOS BRUTOS'!I$3:I$500)+IF($C23="",0,SUMIF('DADOS BRUTOS'!$A$3:$A$500,$C23,'DADOS BRUTOS'!I$3:I$500)))</f>
        <v/>
      </c>
      <c r="CJ23" s="122">
        <f>IF(OR(CJ$4="",$B23=""),0,SUMIF('DADOS BRUTOS'!$A$3:$A$500,$B23,'DADOS BRUTOS'!J$3:J$500)+IF($C23="",0,SUMIF('DADOS BRUTOS'!$A$3:$A$500,$C23,'DADOS BRUTOS'!J$3:J$500)))</f>
        <v/>
      </c>
      <c r="CK23" s="122">
        <f>IF(OR(CK$4="",$B23=""),0,SUMIF('DADOS BRUTOS'!$A$3:$A$500,$B23,'DADOS BRUTOS'!K$3:K$500)+IF($C23="",0,SUMIF('DADOS BRUTOS'!$A$3:$A$500,$C23,'DADOS BRUTOS'!K$3:K$500)))</f>
        <v/>
      </c>
      <c r="CL23" s="122">
        <f>IF(OR(CL$4="",$B23=""),0,SUMIF('DADOS BRUTOS'!$A$3:$A$500,$B23,'DADOS BRUTOS'!L$3:L$500)+IF($C23="",0,SUMIF('DADOS BRUTOS'!$A$3:$A$500,$C23,'DADOS BRUTOS'!L$3:L$500)))</f>
        <v/>
      </c>
      <c r="CM23" s="122">
        <f>IF(OR(CM$4="",$B23=""),0,SUMIF('DADOS BRUTOS'!$A$3:$A$500,$B23,'DADOS BRUTOS'!M$3:M$500)+IF($C23="",0,SUMIF('DADOS BRUTOS'!$A$3:$A$500,$C23,'DADOS BRUTOS'!M$3:M$500)))</f>
        <v/>
      </c>
      <c r="CN23" s="122">
        <f>IF(OR(CN$4="",$B23=""),0,SUMIF('DADOS BRUTOS'!$A$3:$A$500,$B23,'DADOS BRUTOS'!N$3:N$500)+IF($C23="",0,SUMIF('DADOS BRUTOS'!$A$3:$A$500,$C23,'DADOS BRUTOS'!N$3:N$500)))</f>
        <v/>
      </c>
      <c r="CO23" s="122">
        <f>IF(OR(CO$4="",$B23=""),0,SUMIF('DADOS BRUTOS'!$A$3:$A$500,$B23,'DADOS BRUTOS'!O$3:O$500)+IF($C23="",0,SUMIF('DADOS BRUTOS'!$A$3:$A$500,$C23,'DADOS BRUTOS'!O$3:O$500)))</f>
        <v/>
      </c>
      <c r="CP23" s="122">
        <f>IF(OR(CP$4="",$B23=""),0,SUMIF('DADOS BRUTOS'!$A$3:$A$500,$B23,'DADOS BRUTOS'!P$3:P$500)+IF($C23="",0,SUMIF('DADOS BRUTOS'!$A$3:$A$500,$C23,'DADOS BRUTOS'!P$3:P$500)))</f>
        <v/>
      </c>
      <c r="CQ23" s="122">
        <f>IF(OR(CQ$4="",$B23=""),0,SUMIF('DADOS BRUTOS'!$A$3:$A$500,$B23,'DADOS BRUTOS'!Q$3:Q$500)+IF($C23="",0,SUMIF('DADOS BRUTOS'!$A$3:$A$500,$C23,'DADOS BRUTOS'!Q$3:Q$500)))</f>
        <v/>
      </c>
      <c r="CR23" s="122">
        <f>IF(OR(CR$4="",$B23=""),0,SUMIF('DADOS BRUTOS'!$A$3:$A$500,$B23,'DADOS BRUTOS'!R$3:R$500)+IF($C23="",0,SUMIF('DADOS BRUTOS'!$A$3:$A$500,$C23,'DADOS BRUTOS'!R$3:R$500)))</f>
        <v/>
      </c>
      <c r="CS23" s="122">
        <f>IF(OR(CS$4="",$B23=""),0,SUMIF('DADOS BRUTOS'!$A$3:$A$500,$B23,'DADOS BRUTOS'!S$3:S$500)+IF($C23="",0,SUMIF('DADOS BRUTOS'!$A$3:$A$500,$C23,'DADOS BRUTOS'!S$3:S$500)))</f>
        <v/>
      </c>
      <c r="CT23" s="122">
        <f>IF(OR(CT$4="",$B23=""),0,SUMIF('DADOS BRUTOS'!$A$3:$A$500,$B23,'DADOS BRUTOS'!T$3:T$500)+IF($C23="",0,SUMIF('DADOS BRUTOS'!$A$3:$A$500,$C23,'DADOS BRUTOS'!T$3:T$500)))</f>
        <v/>
      </c>
      <c r="CU23" s="122">
        <f>IF(OR(CU$4="",$B23=""),0,SUMIF('DADOS BRUTOS'!$A$3:$A$500,$B23,'DADOS BRUTOS'!U$3:U$500)+IF($C23="",0,SUMIF('DADOS BRUTOS'!$A$3:$A$500,$C23,'DADOS BRUTOS'!U$3:U$500)))</f>
        <v/>
      </c>
      <c r="CV23" s="122">
        <f>IF(OR(CV$4="",$B23=""),0,SUMIF('DADOS BRUTOS'!$A$3:$A$500,$B23,'DADOS BRUTOS'!V$3:V$500)+IF($C23="",0,SUMIF('DADOS BRUTOS'!$A$3:$A$500,$C23,'DADOS BRUTOS'!V$3:V$500)))</f>
        <v/>
      </c>
      <c r="CW23" s="122">
        <f>IF(OR(CW$4="",$B23=""),0,SUMIF('DADOS BRUTOS'!$A$3:$A$500,$B23,'DADOS BRUTOS'!W$3:W$500)+IF($C23="",0,SUMIF('DADOS BRUTOS'!$A$3:$A$500,$C23,'DADOS BRUTOS'!W$3:W$500)))</f>
        <v/>
      </c>
      <c r="CX23" s="122">
        <f>IF(OR(CX$4="",$B23=""),0,SUMIF('DADOS BRUTOS'!$A$3:$A$500,$B23,'DADOS BRUTOS'!X$3:X$500)+IF($C23="",0,SUMIF('DADOS BRUTOS'!$A$3:$A$500,$C23,'DADOS BRUTOS'!X$3:X$500)))</f>
        <v/>
      </c>
      <c r="CY23" s="122">
        <f>IF(OR(CY$4="",$B23=""),0,SUMIF('DADOS BRUTOS'!$A$3:$A$500,$B23,'DADOS BRUTOS'!Y$3:Y$500)+IF($C23="",0,SUMIF('DADOS BRUTOS'!$A$3:$A$500,$C23,'DADOS BRUTOS'!Y$3:Y$500)))</f>
        <v/>
      </c>
      <c r="CZ23" s="122">
        <f>IF(OR(CZ$4="",$B23=""),0,SUMIF('DADOS BRUTOS'!$A$3:$A$500,$B23,'DADOS BRUTOS'!Z$3:Z$500)+IF($C23="",0,SUMIF('DADOS BRUTOS'!$A$3:$A$500,$C23,'DADOS BRUTOS'!Z$3:Z$500)))</f>
        <v/>
      </c>
      <c r="DA23" s="122">
        <f>IF(OR(DA$4="",$B23=""),0,SUMIF('DADOS BRUTOS'!$A$3:$A$500,$B23,'DADOS BRUTOS'!AA$3:AA$500)+IF($C23="",0,SUMIF('DADOS BRUTOS'!$A$3:$A$500,$C23,'DADOS BRUTOS'!AA$3:AA$500)))</f>
        <v/>
      </c>
      <c r="DB23" s="122">
        <f>IF(OR(DB$4="",$B23=""),0,SUMIF('DADOS BRUTOS'!$A$3:$A$500,$B23,'DADOS BRUTOS'!AB$3:AB$500)+IF($C23="",0,SUMIF('DADOS BRUTOS'!$A$3:$A$500,$C23,'DADOS BRUTOS'!AB$3:AB$500)))</f>
        <v/>
      </c>
      <c r="DC23" s="122">
        <f>IF(OR(DC$4="",$B23=""),0,SUMIF('DADOS BRUTOS'!$A$3:$A$500,$B23,'DADOS BRUTOS'!AC$3:AC$500)+IF($C23="",0,SUMIF('DADOS BRUTOS'!$A$3:$A$500,$C23,'DADOS BRUTOS'!AC$3:AC$500)))</f>
        <v/>
      </c>
      <c r="DD23" s="122">
        <f>IF(OR(DD$4="",$B23=""),0,SUMIF('DADOS BRUTOS'!$A$3:$A$500,$B23,'DADOS BRUTOS'!AD$3:AD$500)+IF($C23="",0,SUMIF('DADOS BRUTOS'!$A$3:$A$500,$C23,'DADOS BRUTOS'!AD$3:AD$500)))</f>
        <v/>
      </c>
      <c r="DE23" s="122">
        <f>IF(OR(DE$4="",$B23=""),0,SUMIF('DADOS BRUTOS'!$A$3:$A$500,$B23,'DADOS BRUTOS'!AE$3:AE$500)+IF($C23="",0,SUMIF('DADOS BRUTOS'!$A$3:$A$500,$C23,'DADOS BRUTOS'!AE$3:AE$500)))</f>
        <v/>
      </c>
      <c r="DF23" s="122">
        <f>IF(OR(DF$4="",$B23=""),0,SUMIF('DADOS BRUTOS'!$A$3:$A$500,$B23,'DADOS BRUTOS'!AF$3:AF$500)+IF($C23="",0,SUMIF('DADOS BRUTOS'!$A$3:$A$500,$C23,'DADOS BRUTOS'!AF$3:AF$500)))</f>
        <v/>
      </c>
      <c r="DG23" s="122">
        <f>IF(OR(DG$4="",$B23=""),0,SUMIF('DADOS BRUTOS'!$A$3:$A$500,$B23,'DADOS BRUTOS'!AG$3:AG$500)+IF($C23="",0,SUMIF('DADOS BRUTOS'!$A$3:$A$500,$C23,'DADOS BRUTOS'!AG$3:AG$500)))</f>
        <v/>
      </c>
      <c r="DH23" s="122">
        <f>IF(OR(DH$4="",$B23=""),0,SUMIF('DADOS BRUTOS'!$A$3:$A$500,$B23,'DADOS BRUTOS'!AH$3:AH$500)+IF($C23="",0,SUMIF('DADOS BRUTOS'!$A$3:$A$500,$C23,'DADOS BRUTOS'!AH$3:AH$500)))</f>
        <v/>
      </c>
      <c r="DI23" s="122">
        <f>IF(OR(DI$4="",$B23=""),0,SUMIF('DADOS BRUTOS'!$A$3:$A$500,$B23,'DADOS BRUTOS'!AI$3:AI$500)+IF($C23="",0,SUMIF('DADOS BRUTOS'!$A$3:$A$500,$C23,'DADOS BRUTOS'!AI$3:AI$500)))</f>
        <v/>
      </c>
      <c r="DJ23" s="122">
        <f>IF(OR(DJ$4="",$B23=""),0,SUMIF('DADOS BRUTOS'!$A$3:$A$500,$B23,'DADOS BRUTOS'!AJ$3:AJ$500)+IF($C23="",0,SUMIF('DADOS BRUTOS'!$A$3:$A$500,$C23,'DADOS BRUTOS'!AJ$3:AJ$500)))</f>
        <v/>
      </c>
      <c r="DK23" s="122">
        <f>IF(OR(DK$4="",$B23=""),0,SUMIF('DADOS BRUTOS'!$A$3:$A$500,$B23,'DADOS BRUTOS'!AK$3:AK$500)+IF($C23="",0,SUMIF('DADOS BRUTOS'!$A$3:$A$500,$C23,'DADOS BRUTOS'!AK$3:AK$500)))</f>
        <v/>
      </c>
      <c r="DL23" s="122">
        <f>IF(OR(DL$4="",$B23=""),0,SUMIF('DADOS BRUTOS'!$A$3:$A$500,$B23,'DADOS BRUTOS'!AL$3:AL$500)+IF($C23="",0,SUMIF('DADOS BRUTOS'!$A$3:$A$500,$C23,'DADOS BRUTOS'!AL$3:AL$500)))</f>
        <v/>
      </c>
      <c r="DM23" s="122">
        <f>IF(OR(DM$4="",$B23=""),0,SUMIF('DADOS BRUTOS'!$A$3:$A$500,$B23,'DADOS BRUTOS'!AM$3:AM$500)+IF($C23="",0,SUMIF('DADOS BRUTOS'!$A$3:$A$500,$C23,'DADOS BRUTOS'!AM$3:AM$500)))</f>
        <v/>
      </c>
      <c r="DN23" s="122">
        <f>IF(OR(DN$4="",$B23=""),0,SUMIF('DADOS BRUTOS'!$A$3:$A$500,$B23,'DADOS BRUTOS'!AN$3:AN$500)+IF($C23="",0,SUMIF('DADOS BRUTOS'!$A$3:$A$500,$C23,'DADOS BRUTOS'!AN$3:AN$500)))</f>
        <v/>
      </c>
      <c r="DO23" s="122">
        <f>IF(OR(DO$4="",$B23=""),0,SUMIF('DADOS BRUTOS'!$A$3:$A$500,$B23,'DADOS BRUTOS'!AO$3:AO$500)+IF($C23="",0,SUMIF('DADOS BRUTOS'!$A$3:$A$500,$C23,'DADOS BRUTOS'!AO$3:AO$500)))</f>
        <v/>
      </c>
      <c r="DP23" s="122">
        <f>IF(OR(DP$4="",$B23=""),0,SUMIF('DADOS BRUTOS'!$A$3:$A$500,$B23,'DADOS BRUTOS'!AP$3:AP$500)+IF($C23="",0,SUMIF('DADOS BRUTOS'!$A$3:$A$500,$C23,'DADOS BRUTOS'!AP$3:AP$500)))</f>
        <v/>
      </c>
      <c r="DQ23" s="122">
        <f>IF(OR(DQ$4="",$B23=""),0,SUMIF('DADOS BRUTOS'!$A$3:$A$500,$B23,'DADOS BRUTOS'!AQ$3:AQ$500)+IF($C23="",0,SUMIF('DADOS BRUTOS'!$A$3:$A$500,$C23,'DADOS BRUTOS'!AQ$3:AQ$500)))</f>
        <v/>
      </c>
      <c r="DR23" s="122">
        <f>IF(OR(DR$4="",$B23=""),0,SUMIF('DADOS BRUTOS'!$A$3:$A$500,$B23,'DADOS BRUTOS'!AR$3:AR$500)+IF($C23="",0,SUMIF('DADOS BRUTOS'!$A$3:$A$500,$C23,'DADOS BRUTOS'!AR$3:AR$500)))</f>
        <v/>
      </c>
      <c r="DS23" s="122">
        <f>IF(OR(DS$4="",$B23=""),0,SUMIF('DADOS BRUTOS'!$A$3:$A$500,$B23,'DADOS BRUTOS'!AS$3:AS$500)+IF($C23="",0,SUMIF('DADOS BRUTOS'!$A$3:$A$500,$C23,'DADOS BRUTOS'!AS$3:AS$500)))</f>
        <v/>
      </c>
      <c r="DT23" s="122">
        <f>IF(OR(DT$4="",$B23=""),0,SUMIF('DADOS BRUTOS'!$A$3:$A$500,$B23,'DADOS BRUTOS'!AT$3:AT$500)+IF($C23="",0,SUMIF('DADOS BRUTOS'!$A$3:$A$500,$C23,'DADOS BRUTOS'!AT$3:AT$500)))</f>
        <v/>
      </c>
      <c r="DU23" s="122">
        <f>IF(OR(DU$4="",$B23=""),0,SUMIF('DADOS BRUTOS'!$A$3:$A$500,$B23,'DADOS BRUTOS'!AU$3:AU$500)+IF($C23="",0,SUMIF('DADOS BRUTOS'!$A$3:$A$500,$C23,'DADOS BRUTOS'!AU$3:AU$500)))</f>
        <v/>
      </c>
      <c r="DV23" s="122">
        <f>IF(OR(DV$4="",$B23=""),0,SUMIF('DADOS BRUTOS'!$A$3:$A$500,$B23,'DADOS BRUTOS'!AV$3:AV$500)+IF($C23="",0,SUMIF('DADOS BRUTOS'!$A$3:$A$500,$C23,'DADOS BRUTOS'!AV$3:AV$500)))</f>
        <v/>
      </c>
      <c r="DW23" s="122">
        <f>IF(OR(DW$4="",$B23=""),0,SUMIF('DADOS BRUTOS'!$A$3:$A$500,$B23,'DADOS BRUTOS'!AW$3:AW$500)+IF($C23="",0,SUMIF('DADOS BRUTOS'!$A$3:$A$500,$C23,'DADOS BRUTOS'!AW$3:AW$500)))</f>
        <v/>
      </c>
      <c r="DX23" s="122">
        <f>IF(OR(DX$4="",$B23=""),0,SUMIF('DADOS BRUTOS'!$A$3:$A$500,$B23,'DADOS BRUTOS'!AX$3:AX$500)+IF($C23="",0,SUMIF('DADOS BRUTOS'!$A$3:$A$500,$C23,'DADOS BRUTOS'!AX$3:AX$500)))</f>
        <v/>
      </c>
      <c r="DY23" s="122">
        <f>IF(OR(DY$4="",$B23=""),0,SUMIF('DADOS BRUTOS'!$A$3:$A$500,$B23,'DADOS BRUTOS'!AY$3:AY$500)+IF($C23="",0,SUMIF('DADOS BRUTOS'!$A$3:$A$500,$C23,'DADOS BRUTOS'!AY$3:AY$500)))</f>
        <v/>
      </c>
      <c r="DZ23" s="122">
        <f>IF(OR(DZ$4="",$B23=""),0,SUMIF('DADOS BRUTOS'!$A$3:$A$500,$B23,'DADOS BRUTOS'!AZ$3:AZ$500)+IF($C23="",0,SUMIF('DADOS BRUTOS'!$A$3:$A$500,$C23,'DADOS BRUTOS'!AZ$3:AZ$500)))</f>
        <v/>
      </c>
      <c r="EA23" s="122">
        <f>IF(OR(EA$4="",$B23=""),0,SUMIF('DADOS BRUTOS'!$A$3:$A$500,$B23,'DADOS BRUTOS'!BA$3:BA$500)+IF($C23="",0,SUMIF('DADOS BRUTOS'!$A$3:$A$500,$C23,'DADOS BRUTOS'!BA$3:BA$500)))</f>
        <v/>
      </c>
      <c r="EB23" s="122">
        <f>IF(OR(EB$4="",$B23=""),0,SUMIF('DADOS BRUTOS'!$A$3:$A$500,$B23,'DADOS BRUTOS'!BB$3:BB$500)+IF($C23="",0,SUMIF('DADOS BRUTOS'!$A$3:$A$500,$C23,'DADOS BRUTOS'!BB$3:BB$500)))</f>
        <v/>
      </c>
      <c r="EC23" s="122">
        <f>IF(OR(EC$4="",$B23=""),0,SUMIF('DADOS BRUTOS'!$A$3:$A$500,$B23,'DADOS BRUTOS'!BC$3:BC$500)+IF($C23="",0,SUMIF('DADOS BRUTOS'!$A$3:$A$500,$C23,'DADOS BRUTOS'!BC$3:BC$500)))</f>
        <v/>
      </c>
      <c r="ED23" s="122">
        <f>IF(OR(ED$4="",$B23=""),0,SUMIF('DADOS BRUTOS'!$A$3:$A$500,$B23,'DADOS BRUTOS'!BD$3:BD$500)+IF($C23="",0,SUMIF('DADOS BRUTOS'!$A$3:$A$500,$C23,'DADOS BRUTOS'!BD$3:BD$500)))</f>
        <v/>
      </c>
      <c r="EE23" s="122">
        <f>IF(OR(EE$4="",$B23=""),0,SUMIF('DADOS BRUTOS'!$A$3:$A$500,$B23,'DADOS BRUTOS'!BE$3:BE$500)+IF($C23="",0,SUMIF('DADOS BRUTOS'!$A$3:$A$500,$C23,'DADOS BRUTOS'!BE$3:BE$500)))</f>
        <v/>
      </c>
      <c r="EF23" s="122">
        <f>IF(OR(EF$4="",$B23=""),0,SUMIF('DADOS BRUTOS'!$A$3:$A$500,$B23,'DADOS BRUTOS'!BF$3:BF$500)+IF($C23="",0,SUMIF('DADOS BRUTOS'!$A$3:$A$500,$C23,'DADOS BRUTOS'!BF$3:BF$500)))</f>
        <v/>
      </c>
      <c r="EG23" s="122">
        <f>IF(OR(EG$4="",$B23=""),0,SUMIF('DADOS BRUTOS'!$A$3:$A$500,$B23,'DADOS BRUTOS'!BG$3:BG$500)+IF($C23="",0,SUMIF('DADOS BRUTOS'!$A$3:$A$500,$C23,'DADOS BRUTOS'!BG$3:BG$500)))</f>
        <v/>
      </c>
      <c r="EH23" s="122">
        <f>IF(OR(EH$4="",$B23=""),0,SUMIF('DADOS BRUTOS'!$A$3:$A$500,$B23,'DADOS BRUTOS'!BH$3:BH$500)+IF($C23="",0,SUMIF('DADOS BRUTOS'!$A$3:$A$500,$C23,'DADOS BRUTOS'!BH$3:BH$500)))</f>
        <v/>
      </c>
      <c r="EI23" s="122">
        <f>IF(OR(EI$4="",$B23=""),0,SUMIF('DADOS BRUTOS'!$A$3:$A$500,$B23,'DADOS BRUTOS'!BI$3:BI$500)+IF($C23="",0,SUMIF('DADOS BRUTOS'!$A$3:$A$500,$C23,'DADOS BRUTOS'!BI$3:BI$500)))</f>
        <v/>
      </c>
      <c r="EJ23" s="122">
        <f>IF(OR(EJ$4="",$B23=""),0,SUMIF('DADOS BRUTOS'!$A$3:$A$500,$B23,'DADOS BRUTOS'!BJ$3:BJ$500)+IF($C23="",0,SUMIF('DADOS BRUTOS'!$A$3:$A$500,$C23,'DADOS BRUTOS'!BJ$3:BJ$500)))</f>
        <v/>
      </c>
      <c r="EK23" s="122">
        <f>IF(OR(EK$4="",$B23=""),0,SUMIF('DADOS BRUTOS'!$A$3:$A$500,$B23,'DADOS BRUTOS'!BK$3:BK$500)+IF($C23="",0,SUMIF('DADOS BRUTOS'!$A$3:$A$500,$C23,'DADOS BRUTOS'!BK$3:BK$500)))</f>
        <v/>
      </c>
      <c r="EL23" s="122">
        <f>IF(OR(EL$4="",$B23=""),0,SUMIF('DADOS BRUTOS'!$A$3:$A$500,$B23,'DADOS BRUTOS'!BL$3:BL$500)+IF($C23="",0,SUMIF('DADOS BRUTOS'!$A$3:$A$500,$C23,'DADOS BRUTOS'!BL$3:BL$500)))</f>
        <v/>
      </c>
      <c r="EM23" s="122">
        <f>IF(OR(EM$4="",$B23=""),0,SUMIF('DADOS BRUTOS'!$A$3:$A$500,$B23,'DADOS BRUTOS'!BM$3:BM$500)+IF($C23="",0,SUMIF('DADOS BRUTOS'!$A$3:$A$500,$C23,'DADOS BRUTOS'!BM$3:BM$500)))</f>
        <v/>
      </c>
      <c r="EN23" s="122">
        <f>IF(OR(EN$4="",$B23=""),0,SUMIF('DADOS BRUTOS'!$A$3:$A$500,$B23,'DADOS BRUTOS'!BN$3:BN$500)+IF($C23="",0,SUMIF('DADOS BRUTOS'!$A$3:$A$500,$C23,'DADOS BRUTOS'!BN$3:BN$500)))</f>
        <v/>
      </c>
      <c r="EO23" s="122">
        <f>IF(OR(EO$4="",$B23=""),0,SUMIF('DADOS BRUTOS'!$A$3:$A$500,$B23,'DADOS BRUTOS'!BO$3:BO$500)+IF($C23="",0,SUMIF('DADOS BRUTOS'!$A$3:$A$500,$C23,'DADOS BRUTOS'!BO$3:BO$500)))</f>
        <v/>
      </c>
      <c r="EP23" s="122">
        <f>IF(OR(EP$4="",$B23=""),0,SUMIF('DADOS BRUTOS'!$A$3:$A$500,$B23,'DADOS BRUTOS'!BP$3:BP$500)+IF($C23="",0,SUMIF('DADOS BRUTOS'!$A$3:$A$500,$C23,'DADOS BRUTOS'!BP$3:BP$500)))</f>
        <v/>
      </c>
      <c r="EQ23" s="122">
        <f>IF(OR(EQ$4="",$B23=""),0,SUMIF('DADOS BRUTOS'!$A$3:$A$500,$B23,'DADOS BRUTOS'!BQ$3:BQ$500)+IF($C23="",0,SUMIF('DADOS BRUTOS'!$A$3:$A$500,$C23,'DADOS BRUTOS'!BQ$3:BQ$500)))</f>
        <v/>
      </c>
      <c r="ER23" s="122">
        <f>IF(OR(ER$4="",$B23=""),0,SUMIF('DADOS BRUTOS'!$A$3:$A$500,$B23,'DADOS BRUTOS'!BR$3:BR$500)+IF($C23="",0,SUMIF('DADOS BRUTOS'!$A$3:$A$500,$C23,'DADOS BRUTOS'!BR$3:BR$500)))</f>
        <v/>
      </c>
      <c r="ES23" s="122">
        <f>IF(OR(ES$4="",$B23=""),0,SUMIF('DADOS BRUTOS'!$A$3:$A$500,$B23,'DADOS BRUTOS'!BS$3:BS$500)+IF($C23="",0,SUMIF('DADOS BRUTOS'!$A$3:$A$500,$C23,'DADOS BRUTOS'!BS$3:BS$500)))</f>
        <v/>
      </c>
      <c r="ET23" s="122">
        <f>IF(OR(ET$4="",$B23=""),0,SUMIF('DADOS BRUTOS'!$A$3:$A$500,$B23,'DADOS BRUTOS'!BT$3:BT$500)+IF($C23="",0,SUMIF('DADOS BRUTOS'!$A$3:$A$500,$C23,'DADOS BRUTOS'!BT$3:BT$500)))</f>
        <v/>
      </c>
      <c r="EU23" s="122">
        <f>IF(OR(EU$4="",$B23=""),0,SUMIF('DADOS BRUTOS'!$A$3:$A$500,$B23,'DADOS BRUTOS'!BU$3:BU$500)+IF($C23="",0,SUMIF('DADOS BRUTOS'!$A$3:$A$500,$C23,'DADOS BRUTOS'!BU$3:BU$500)))</f>
        <v/>
      </c>
      <c r="EV23" s="122">
        <f>IF(OR(EV$4="",$B23=""),0,SUMIF('DADOS BRUTOS'!$A$3:$A$500,$B23,'DADOS BRUTOS'!BV$3:BV$500)+IF($C23="",0,SUMIF('DADOS BRUTOS'!$A$3:$A$500,$C23,'DADOS BRUTOS'!BV$3:BV$500)))</f>
        <v/>
      </c>
      <c r="EW23" s="122">
        <f>IF(OR(EW$4="",$B23=""),0,SUMIF('DADOS BRUTOS'!$A$3:$A$500,$B23,'DADOS BRUTOS'!BW$3:BW$500)+IF($C23="",0,SUMIF('DADOS BRUTOS'!$A$3:$A$500,$C23,'DADOS BRUTOS'!BW$3:BW$500)))</f>
        <v/>
      </c>
      <c r="EX23" s="122">
        <f>IF(OR(EX$4="",$B23=""),0,SUMIF('DADOS BRUTOS'!$A$3:$A$500,$B23,'DADOS BRUTOS'!BX$3:BX$500)+IF($C23="",0,SUMIF('DADOS BRUTOS'!$A$3:$A$500,$C23,'DADOS BRUTOS'!BX$3:BX$500)))</f>
        <v/>
      </c>
      <c r="EY23" s="122">
        <f>IF(OR(EY$4="",$B23=""),0,SUMIF('DADOS BRUTOS'!$A$3:$A$500,$B23,'DADOS BRUTOS'!BY$3:BY$500)+IF($C23="",0,SUMIF('DADOS BRUTOS'!$A$3:$A$500,$C23,'DADOS BRUTOS'!BY$3:BY$500)))</f>
        <v/>
      </c>
      <c r="EZ23" s="122">
        <f>IF(OR(EZ$4="",$B23=""),0,SUMIF('DADOS BRUTOS'!$A$3:$A$500,$B23,'DADOS BRUTOS'!BZ$3:BZ$500)+IF($C23="",0,SUMIF('DADOS BRUTOS'!$A$3:$A$500,$C23,'DADOS BRUTOS'!BZ$3:BZ$500)))</f>
        <v/>
      </c>
      <c r="FA23" s="122">
        <f>IF(OR(FA$4="",$B23=""),0,SUMIF('DADOS BRUTOS'!$A$3:$A$500,$B23,'DADOS BRUTOS'!CA$3:CA$500)+IF($C23="",0,SUMIF('DADOS BRUTOS'!$A$3:$A$500,$C23,'DADOS BRUTOS'!CA$3:CA$500)))</f>
        <v/>
      </c>
      <c r="FB23" s="122">
        <f>IF(OR(FB$4="",$B23=""),0,SUMIF('DADOS BRUTOS'!$A$3:$A$500,$B23,'DADOS BRUTOS'!CB$3:CB$500)+IF($C23="",0,SUMIF('DADOS BRUTOS'!$A$3:$A$500,$C23,'DADOS BRUTOS'!CB$3:CB$500)))</f>
        <v/>
      </c>
      <c r="FC23" s="122">
        <f>IF(OR(FC$4="",$B23=""),0,SUMIF('DADOS BRUTOS'!$A$3:$A$500,$B23,'DADOS BRUTOS'!CC$3:CC$500)+IF($C23="",0,SUMIF('DADOS BRUTOS'!$A$3:$A$500,$C23,'DADOS BRUTOS'!CC$3:CC$500)))</f>
        <v/>
      </c>
      <c r="FD23" s="122">
        <f>IF(OR(FD$4="",$B23=""),0,SUMIF('DADOS BRUTOS'!$A$3:$A$500,$B23,'DADOS BRUTOS'!CD$3:CD$500)+IF($C23="",0,SUMIF('DADOS BRUTOS'!$A$3:$A$500,$C23,'DADOS BRUTOS'!CD$3:CD$500)))</f>
        <v/>
      </c>
      <c r="FE23" s="122">
        <f>IF(OR(FE$4="",$B23=""),0,SUMIF('DADOS BRUTOS'!$A$3:$A$500,$B23,'DADOS BRUTOS'!CE$3:CE$500)+IF($C23="",0,SUMIF('DADOS BRUTOS'!$A$3:$A$500,$C23,'DADOS BRUTOS'!CE$3:CE$500)))</f>
        <v/>
      </c>
      <c r="FF23" s="122">
        <f>IF(OR(FF$4="",$B23=""),0,SUMIF('DADOS BRUTOS'!$A$3:$A$500,$B23,'DADOS BRUTOS'!CF$3:CF$500)+IF($C23="",0,SUMIF('DADOS BRUTOS'!$A$3:$A$500,$C23,'DADOS BRUTOS'!CF$3:CF$500)))</f>
        <v/>
      </c>
      <c r="FG23" s="122">
        <f>IF(OR(FG$4="",$B23=""),0,SUMIF('DADOS BRUTOS'!$A$3:$A$500,$B23,'DADOS BRUTOS'!CG$3:CG$500)+IF($C23="",0,SUMIF('DADOS BRUTOS'!$A$3:$A$500,$C23,'DADOS BRUTOS'!CG$3:CG$500)))</f>
        <v/>
      </c>
      <c r="FH23" s="122">
        <f>IF(OR(FH$4="",$B23=""),0,SUMIF('DADOS BRUTOS'!$A$3:$A$500,$B23,'DADOS BRUTOS'!CH$3:CH$500)+IF($C23="",0,SUMIF('DADOS BRUTOS'!$A$3:$A$500,$C23,'DADOS BRUTOS'!CH$3:CH$500)))</f>
        <v/>
      </c>
      <c r="FI23" s="122">
        <f>IF(OR(FI$4="",$B23=""),0,SUMIF('DADOS BRUTOS'!$A$3:$A$500,$B23,'DADOS BRUTOS'!CI$3:CI$500)+IF($C23="",0,SUMIF('DADOS BRUTOS'!$A$3:$A$500,$C23,'DADOS BRUTOS'!CI$3:CI$500)))</f>
        <v/>
      </c>
      <c r="FJ23" s="122">
        <f>IF(OR(FJ$4="",$B23=""),0,SUMIF('DADOS BRUTOS'!$A$3:$A$500,$B23,'DADOS BRUTOS'!CJ$3:CJ$500)+IF($C23="",0,SUMIF('DADOS BRUTOS'!$A$3:$A$500,$C23,'DADOS BRUTOS'!CJ$3:CJ$500)))</f>
        <v/>
      </c>
      <c r="FK23" s="122">
        <f>IF(OR(FK$4="",$B23=""),0,SUMIF('DADOS BRUTOS'!$A$3:$A$500,$B23,'DADOS BRUTOS'!CK$3:CK$500)+IF($C23="",0,SUMIF('DADOS BRUTOS'!$A$3:$A$500,$C23,'DADOS BRUTOS'!CK$3:CK$500)))</f>
        <v/>
      </c>
      <c r="FL23" s="122">
        <f>IF(OR(FL$4="",$B23=""),0,SUMIF('DADOS BRUTOS'!$A$3:$A$500,$B23,'DADOS BRUTOS'!CL$3:CL$500)+IF($C23="",0,SUMIF('DADOS BRUTOS'!$A$3:$A$500,$C23,'DADOS BRUTOS'!CL$3:CL$500)))</f>
        <v/>
      </c>
      <c r="FM23" s="122">
        <f>IF(OR(FM$4="",$B23=""),0,SUMIF('DADOS BRUTOS'!$A$3:$A$500,$B23,'DADOS BRUTOS'!CM$3:CM$500)+IF($C23="",0,SUMIF('DADOS BRUTOS'!$A$3:$A$500,$C23,'DADOS BRUTOS'!CM$3:CM$500)))</f>
        <v/>
      </c>
      <c r="FN23" s="122">
        <f>IF(OR(FN$4="",$B23=""),0,SUMIF('DADOS BRUTOS'!$A$3:$A$500,$B23,'DADOS BRUTOS'!CN$3:CN$500)+IF($C23="",0,SUMIF('DADOS BRUTOS'!$A$3:$A$500,$C23,'DADOS BRUTOS'!CN$3:CN$500)))</f>
        <v/>
      </c>
      <c r="FO23" s="122">
        <f>IF(OR(FO$4="",$B23=""),0,SUMIF('DADOS BRUTOS'!$A$3:$A$500,$B23,'DADOS BRUTOS'!CO$3:CO$500)+IF($C23="",0,SUMIF('DADOS BRUTOS'!$A$3:$A$500,$C23,'DADOS BRUTOS'!CO$3:CO$500)))</f>
        <v/>
      </c>
      <c r="FP23" s="122">
        <f>IF(OR(FP$4="",$B23=""),0,SUMIF('DADOS BRUTOS'!$A$3:$A$500,$B23,'DADOS BRUTOS'!CP$3:CP$500)+IF($C23="",0,SUMIF('DADOS BRUTOS'!$A$3:$A$500,$C23,'DADOS BRUTOS'!CP$3:CP$500)))</f>
        <v/>
      </c>
      <c r="FQ23" s="122">
        <f>IF(OR(FQ$4="",$B23=""),0,SUMIF('DADOS BRUTOS'!$A$3:$A$500,$B23,'DADOS BRUTOS'!CQ$3:CQ$500)+IF($C23="",0,SUMIF('DADOS BRUTOS'!$A$3:$A$500,$C23,'DADOS BRUTOS'!CQ$3:CQ$500)))</f>
        <v/>
      </c>
      <c r="FR23" s="122">
        <f>IF(OR(FR$4="",$B23=""),0,SUMIF('DADOS BRUTOS'!$A$3:$A$500,$B23,'DADOS BRUTOS'!CR$3:CR$500)+IF($C23="",0,SUMIF('DADOS BRUTOS'!$A$3:$A$500,$C23,'DADOS BRUTOS'!CR$3:CR$500)))</f>
        <v/>
      </c>
      <c r="FS23" s="122">
        <f>IF(OR(FS$4="",$B23=""),0,SUMIF('DADOS BRUTOS'!$A$3:$A$500,$B23,'DADOS BRUTOS'!CS$3:CS$500)+IF($C23="",0,SUMIF('DADOS BRUTOS'!$A$3:$A$500,$C23,'DADOS BRUTOS'!CS$3:CS$500)))</f>
        <v/>
      </c>
      <c r="FT23" s="122">
        <f>IF(OR(FT$4="",$B23=""),0,SUMIF('DADOS BRUTOS'!$A$3:$A$500,$B23,'DADOS BRUTOS'!CT$3:CT$500)+IF($C23="",0,SUMIF('DADOS BRUTOS'!$A$3:$A$500,$C23,'DADOS BRUTOS'!CT$3:CT$500)))</f>
        <v/>
      </c>
      <c r="FU23" s="122">
        <f>IF(OR(FU$4="",$B23=""),0,SUMIF('DADOS BRUTOS'!$A$3:$A$500,$B23,'DADOS BRUTOS'!CU$3:CU$500)+IF($C23="",0,SUMIF('DADOS BRUTOS'!$A$3:$A$500,$C23,'DADOS BRUTOS'!CU$3:CU$500)))</f>
        <v/>
      </c>
      <c r="FV23" s="122">
        <f>IF(OR(FV$4="",$B23=""),0,SUMIF('DADOS BRUTOS'!$A$3:$A$500,$B23,'DADOS BRUTOS'!CV$3:CV$500)+IF($C23="",0,SUMIF('DADOS BRUTOS'!$A$3:$A$500,$C23,'DADOS BRUTOS'!CV$3:CV$500)))</f>
        <v/>
      </c>
      <c r="FW23" s="122">
        <f>IF(OR(FW$4="",$B23=""),0,SUMIF('DADOS BRUTOS'!$A$3:$A$500,$B23,'DADOS BRUTOS'!CW$3:CW$500)+IF($C23="",0,SUMIF('DADOS BRUTOS'!$A$3:$A$500,$C23,'DADOS BRUTOS'!CW$3:CW$500)))</f>
        <v/>
      </c>
      <c r="FX23" s="122">
        <f>IF(OR(FX$4="",$B23=""),0,SUMIF('DADOS BRUTOS'!$A$3:$A$500,$B23,'DADOS BRUTOS'!CX$3:CX$500)+IF($C23="",0,SUMIF('DADOS BRUTOS'!$A$3:$A$500,$C23,'DADOS BRUTOS'!CX$3:CX$500)))</f>
        <v/>
      </c>
      <c r="FY23" s="122">
        <f>IF(OR(FY$4="",$B23=""),0,SUMIF('DADOS BRUTOS'!$A$3:$A$500,$B23,'DADOS BRUTOS'!CY$3:CY$500)+IF($C23="",0,SUMIF('DADOS BRUTOS'!$A$3:$A$500,$C23,'DADOS BRUTOS'!CY$3:CY$500)))</f>
        <v/>
      </c>
      <c r="FZ23" s="122">
        <f>IF(OR(FZ$4="",$B23=""),0,SUMIF('DADOS BRUTOS'!$A$3:$A$500,$B23,'DADOS BRUTOS'!CZ$3:CZ$500)+IF($C23="",0,SUMIF('DADOS BRUTOS'!$A$3:$A$500,$C23,'DADOS BRUTOS'!CZ$3:CZ$500)))</f>
        <v/>
      </c>
      <c r="GA23" s="122">
        <f>IF(OR(GA$4="",$B23=""),0,SUMIF('DADOS BRUTOS'!$A$3:$A$500,$B23,'DADOS BRUTOS'!DA$3:DA$500)+IF($C23="",0,SUMIF('DADOS BRUTOS'!$A$3:$A$500,$C23,'DADOS BRUTOS'!DA$3:DA$500)))</f>
        <v/>
      </c>
      <c r="GB23" s="122">
        <f>IF(OR(GB$4="",$B23=""),0,SUMIF('DADOS BRUTOS'!$A$3:$A$500,$B23,'DADOS BRUTOS'!DB$3:DB$500)+IF($C23="",0,SUMIF('DADOS BRUTOS'!$A$3:$A$500,$C23,'DADOS BRUTOS'!DB$3:DB$500)))</f>
        <v/>
      </c>
      <c r="GC23" s="122">
        <f>IF(OR(GC$4="",$B23=""),0,SUMIF('DADOS BRUTOS'!$A$3:$A$500,$B23,'DADOS BRUTOS'!DC$3:DC$500)+IF($C23="",0,SUMIF('DADOS BRUTOS'!$A$3:$A$500,$C23,'DADOS BRUTOS'!DC$3:DC$500)))</f>
        <v/>
      </c>
      <c r="GD23" s="122">
        <f>IF(OR(GD$4="",$B23=""),0,SUMIF('DADOS BRUTOS'!$A$3:$A$500,$B23,'DADOS BRUTOS'!DD$3:DD$500)+IF($C23="",0,SUMIF('DADOS BRUTOS'!$A$3:$A$500,$C23,'DADOS BRUTOS'!DD$3:DD$500)))</f>
        <v/>
      </c>
      <c r="GE23" s="122">
        <f>IF(OR(GE$4="",$B23=""),0,SUMIF('DADOS BRUTOS'!$A$3:$A$500,$B23,'DADOS BRUTOS'!DE$3:DE$500)+IF($C23="",0,SUMIF('DADOS BRUTOS'!$A$3:$A$500,$C23,'DADOS BRUTOS'!DE$3:DE$500)))</f>
        <v/>
      </c>
      <c r="GF23" s="122">
        <f>IF(OR(GF$4="",$B23=""),0,SUMIF('DADOS BRUTOS'!$A$3:$A$500,$B23,'DADOS BRUTOS'!DF$3:DF$500)+IF($C23="",0,SUMIF('DADOS BRUTOS'!$A$3:$A$500,$C23,'DADOS BRUTOS'!DF$3:DF$500)))</f>
        <v/>
      </c>
      <c r="GG23" s="122">
        <f>IF(OR(GG$4="",$B23=""),0,SUMIF('DADOS BRUTOS'!$A$3:$A$500,$B23,'DADOS BRUTOS'!DG$3:DG$500)+IF($C23="",0,SUMIF('DADOS BRUTOS'!$A$3:$A$500,$C23,'DADOS BRUTOS'!DG$3:DG$500)))</f>
        <v/>
      </c>
      <c r="GH23" s="122">
        <f>IF(OR(GH$4="",$B23=""),0,SUMIF('DADOS BRUTOS'!$A$3:$A$500,$B23,'DADOS BRUTOS'!DH$3:DH$500)+IF($C23="",0,SUMIF('DADOS BRUTOS'!$A$3:$A$500,$C23,'DADOS BRUTOS'!DH$3:DH$500)))</f>
        <v/>
      </c>
      <c r="GI23" s="122">
        <f>IF(OR(GI$4="",$B23=""),0,SUMIF('DADOS BRUTOS'!$A$3:$A$500,$B23,'DADOS BRUTOS'!DI$3:DI$500)+IF($C23="",0,SUMIF('DADOS BRUTOS'!$A$3:$A$500,$C23,'DADOS BRUTOS'!DI$3:DI$500)))</f>
        <v/>
      </c>
      <c r="GJ23" s="122">
        <f>IF(OR(GJ$4="",$B23=""),0,SUMIF('DADOS BRUTOS'!$A$3:$A$500,$B23,'DADOS BRUTOS'!DJ$3:DJ$500)+IF($C23="",0,SUMIF('DADOS BRUTOS'!$A$3:$A$500,$C23,'DADOS BRUTOS'!DJ$3:DJ$500)))</f>
        <v/>
      </c>
      <c r="GK23" s="122">
        <f>IF(OR(GK$4="",$B23=""),0,SUMIF('DADOS BRUTOS'!$A$3:$A$500,$B23,'DADOS BRUTOS'!DK$3:DK$500)+IF($C23="",0,SUMIF('DADOS BRUTOS'!$A$3:$A$500,$C23,'DADOS BRUTOS'!DK$3:DK$500)))</f>
        <v/>
      </c>
      <c r="GL23" s="122">
        <f>IF(OR(GL$4="",$B23=""),0,SUMIF('DADOS BRUTOS'!$A$3:$A$500,$B23,'DADOS BRUTOS'!DL$3:DL$500)+IF($C23="",0,SUMIF('DADOS BRUTOS'!$A$3:$A$500,$C23,'DADOS BRUTOS'!DL$3:DL$500)))</f>
        <v/>
      </c>
      <c r="GM23" s="122">
        <f>IF(OR(GM$4="",$B23=""),0,SUMIF('DADOS BRUTOS'!$A$3:$A$500,$B23,'DADOS BRUTOS'!DM$3:DM$500)+IF($C23="",0,SUMIF('DADOS BRUTOS'!$A$3:$A$500,$C23,'DADOS BRUTOS'!DM$3:DM$500)))</f>
        <v/>
      </c>
      <c r="GN23" s="122">
        <f>IF(OR(GN$4="",$B23=""),0,SUMIF('DADOS BRUTOS'!$A$3:$A$500,$B23,'DADOS BRUTOS'!DN$3:DN$500)+IF($C23="",0,SUMIF('DADOS BRUTOS'!$A$3:$A$500,$C23,'DADOS BRUTOS'!DN$3:DN$500)))</f>
        <v/>
      </c>
      <c r="GO23" s="122">
        <f>IF(OR(GO$4="",$B23=""),0,SUMIF('DADOS BRUTOS'!$A$3:$A$500,$B23,'DADOS BRUTOS'!DO$3:DO$500)+IF($C23="",0,SUMIF('DADOS BRUTOS'!$A$3:$A$500,$C23,'DADOS BRUTOS'!DO$3:DO$500)))</f>
        <v/>
      </c>
      <c r="GP23" s="122">
        <f>IF(OR(GP$4="",$B23=""),0,SUMIF('DADOS BRUTOS'!$A$3:$A$500,$B23,'DADOS BRUTOS'!DP$3:DP$500)+IF($C23="",0,SUMIF('DADOS BRUTOS'!$A$3:$A$500,$C23,'DADOS BRUTOS'!DP$3:DP$500)))</f>
        <v/>
      </c>
      <c r="GQ23" s="122">
        <f>IF(OR(GQ$4="",$B23=""),0,SUMIF('DADOS BRUTOS'!$A$3:$A$500,$B23,'DADOS BRUTOS'!DQ$3:DQ$500)+IF($C23="",0,SUMIF('DADOS BRUTOS'!$A$3:$A$500,$C23,'DADOS BRUTOS'!DQ$3:DQ$500)))</f>
        <v/>
      </c>
      <c r="GR23" s="122">
        <f>IF(OR(GR$4="",$B23=""),0,SUMIF('DADOS BRUTOS'!$A$3:$A$500,$B23,'DADOS BRUTOS'!DR$3:DR$500)+IF($C23="",0,SUMIF('DADOS BRUTOS'!$A$3:$A$500,$C23,'DADOS BRUTOS'!DR$3:DR$500)))</f>
        <v/>
      </c>
      <c r="GS23" s="122">
        <f>IF(OR(GS$4="",$B23=""),0,SUMIF('DADOS BRUTOS'!$A$3:$A$500,$B23,'DADOS BRUTOS'!DS$3:DS$500)+IF($C23="",0,SUMIF('DADOS BRUTOS'!$A$3:$A$500,$C23,'DADOS BRUTOS'!DS$3:DS$500)))</f>
        <v/>
      </c>
      <c r="GT23" s="122">
        <f>IF(OR(GT$4="",$B23=""),0,SUMIF('DADOS BRUTOS'!$A$3:$A$500,$B23,'DADOS BRUTOS'!DT$3:DT$500)+IF($C23="",0,SUMIF('DADOS BRUTOS'!$A$3:$A$500,$C23,'DADOS BRUTOS'!DT$3:DT$500)))</f>
        <v/>
      </c>
      <c r="GU23" s="122">
        <f>IF(OR(GU$4="",$B23=""),0,SUMIF('DADOS BRUTOS'!$A$3:$A$500,$B23,'DADOS BRUTOS'!DU$3:DU$500)+IF($C23="",0,SUMIF('DADOS BRUTOS'!$A$3:$A$500,$C23,'DADOS BRUTOS'!DU$3:DU$500)))</f>
        <v/>
      </c>
      <c r="GV23" s="122">
        <f>IF(OR(GV$4="",$B23=""),0,SUMIF('DADOS BRUTOS'!$A$3:$A$500,$B23,'DADOS BRUTOS'!DV$3:DV$500)+IF($C23="",0,SUMIF('DADOS BRUTOS'!$A$3:$A$500,$C23,'DADOS BRUTOS'!DV$3:DV$500)))</f>
        <v/>
      </c>
      <c r="GW23" s="122">
        <f>IF(OR(GW$4="",$B23=""),0,SUMIF('DADOS BRUTOS'!$A$3:$A$500,$B23,'DADOS BRUTOS'!DW$3:DW$500)+IF($C23="",0,SUMIF('DADOS BRUTOS'!$A$3:$A$500,$C23,'DADOS BRUTOS'!DW$3:DW$500)))</f>
        <v/>
      </c>
      <c r="GX23" s="122">
        <f>IF(OR(GX$4="",$B23=""),0,SUMIF('DADOS BRUTOS'!$A$3:$A$500,$B23,'DADOS BRUTOS'!DX$3:DX$500)+IF($C23="",0,SUMIF('DADOS BRUTOS'!$A$3:$A$500,$C23,'DADOS BRUTOS'!DX$3:DX$500)))</f>
        <v/>
      </c>
      <c r="GY23" s="122">
        <f>IF(OR(GY$4="",$B23=""),0,SUMIF('DADOS BRUTOS'!$A$3:$A$500,$B23,'DADOS BRUTOS'!DY$3:DY$500)+IF($C23="",0,SUMIF('DADOS BRUTOS'!$A$3:$A$500,$C23,'DADOS BRUTOS'!DY$3:DY$500)))</f>
        <v/>
      </c>
      <c r="GZ23" s="122">
        <f>IF(OR(GZ$4="",$B23=""),0,SUMIF('DADOS BRUTOS'!$A$3:$A$500,$B23,'DADOS BRUTOS'!DZ$3:DZ$500)+IF($C23="",0,SUMIF('DADOS BRUTOS'!$A$3:$A$500,$C23,'DADOS BRUTOS'!DZ$3:DZ$500)))</f>
        <v/>
      </c>
      <c r="HA23" s="122">
        <f>IF(OR(HA$4="",$B23=""),0,SUMIF('DADOS BRUTOS'!$A$3:$A$500,$B23,'DADOS BRUTOS'!EA$3:EA$500)+IF($C23="",0,SUMIF('DADOS BRUTOS'!$A$3:$A$500,$C23,'DADOS BRUTOS'!EA$3:EA$500)))</f>
        <v/>
      </c>
      <c r="HB23" s="122">
        <f>IF(OR(HB$4="",$B23=""),0,SUMIF('DADOS BRUTOS'!$A$3:$A$500,$B23,'DADOS BRUTOS'!EB$3:EB$500)+IF($C23="",0,SUMIF('DADOS BRUTOS'!$A$3:$A$500,$C23,'DADOS BRUTOS'!EB$3:EB$500)))</f>
        <v/>
      </c>
      <c r="HC23" s="122">
        <f>IF(OR(HC$4="",$B23=""),0,SUMIF('DADOS BRUTOS'!$A$3:$A$500,$B23,'DADOS BRUTOS'!EC$3:EC$500)+IF($C23="",0,SUMIF('DADOS BRUTOS'!$A$3:$A$500,$C23,'DADOS BRUTOS'!EC$3:EC$500)))</f>
        <v/>
      </c>
      <c r="HD23" s="122">
        <f>IF(OR(HD$4="",$B23=""),0,SUMIF('DADOS BRUTOS'!$A$3:$A$500,$B23,'DADOS BRUTOS'!ED$3:ED$500)+IF($C23="",0,SUMIF('DADOS BRUTOS'!$A$3:$A$500,$C23,'DADOS BRUTOS'!ED$3:ED$500)))</f>
        <v/>
      </c>
      <c r="HE23" s="122">
        <f>IF(OR(HE$4="",$B23=""),0,SUMIF('DADOS BRUTOS'!$A$3:$A$500,$B23,'DADOS BRUTOS'!EE$3:EE$500)+IF($C23="",0,SUMIF('DADOS BRUTOS'!$A$3:$A$500,$C23,'DADOS BRUTOS'!EE$3:EE$500)))</f>
        <v/>
      </c>
      <c r="HF23" s="122">
        <f>IF(OR(HF$4="",$B23=""),0,SUMIF('DADOS BRUTOS'!$A$3:$A$500,$B23,'DADOS BRUTOS'!EF$3:EF$500)+IF($C23="",0,SUMIF('DADOS BRUTOS'!$A$3:$A$500,$C23,'DADOS BRUTOS'!EF$3:EF$500)))</f>
        <v/>
      </c>
      <c r="HG23" s="122">
        <f>IF(OR(HG$4="",$B23=""),0,SUMIF('DADOS BRUTOS'!$A$3:$A$500,$B23,'DADOS BRUTOS'!EG$3:EG$500)+IF($C23="",0,SUMIF('DADOS BRUTOS'!$A$3:$A$500,$C23,'DADOS BRUTOS'!EG$3:EG$500)))</f>
        <v/>
      </c>
      <c r="HH23" s="122">
        <f>IF(OR(HH$4="",$B23=""),0,SUMIF('DADOS BRUTOS'!$A$3:$A$500,$B23,'DADOS BRUTOS'!EH$3:EH$500)+IF($C23="",0,SUMIF('DADOS BRUTOS'!$A$3:$A$500,$C23,'DADOS BRUTOS'!EH$3:EH$500)))</f>
        <v/>
      </c>
      <c r="HI23" s="122">
        <f>IF(OR(HI$4="",$B23=""),0,SUMIF('DADOS BRUTOS'!$A$3:$A$500,$B23,'DADOS BRUTOS'!EI$3:EI$500)+IF($C23="",0,SUMIF('DADOS BRUTOS'!$A$3:$A$500,$C23,'DADOS BRUTOS'!EI$3:EI$500)))</f>
        <v/>
      </c>
      <c r="HJ23" s="122">
        <f>IF(OR(HJ$4="",$B23=""),0,SUMIF('DADOS BRUTOS'!$A$3:$A$500,$B23,'DADOS BRUTOS'!EJ$3:EJ$500)+IF($C23="",0,SUMIF('DADOS BRUTOS'!$A$3:$A$500,$C23,'DADOS BRUTOS'!EJ$3:EJ$500)))</f>
        <v/>
      </c>
      <c r="HK23" s="122">
        <f>IF(OR(HK$4="",$B23=""),0,SUMIF('DADOS BRUTOS'!$A$3:$A$500,$B23,'DADOS BRUTOS'!EK$3:EK$500)+IF($C23="",0,SUMIF('DADOS BRUTOS'!$A$3:$A$500,$C23,'DADOS BRUTOS'!EK$3:EK$500)))</f>
        <v/>
      </c>
      <c r="HL23" s="122">
        <f>IF(OR(HL$4="",$B23=""),0,SUMIF('DADOS BRUTOS'!$A$3:$A$500,$B23,'DADOS BRUTOS'!EL$3:EL$500)+IF($C23="",0,SUMIF('DADOS BRUTOS'!$A$3:$A$500,$C23,'DADOS BRUTOS'!EL$3:EL$500)))</f>
        <v/>
      </c>
      <c r="HM23" s="122">
        <f>IF(OR(HM$4="",$B23=""),0,SUMIF('DADOS BRUTOS'!$A$3:$A$500,$B23,'DADOS BRUTOS'!EM$3:EM$500)+IF($C23="",0,SUMIF('DADOS BRUTOS'!$A$3:$A$500,$C23,'DADOS BRUTOS'!EM$3:EM$500)))</f>
        <v/>
      </c>
      <c r="HN23" s="122">
        <f>IF(OR(HN$4="",$B23=""),0,SUMIF('DADOS BRUTOS'!$A$3:$A$500,$B23,'DADOS BRUTOS'!EN$3:EN$500)+IF($C23="",0,SUMIF('DADOS BRUTOS'!$A$3:$A$500,$C23,'DADOS BRUTOS'!EN$3:EN$500)))</f>
        <v/>
      </c>
      <c r="HO23" s="122">
        <f>IF(OR(HO$4="",$B23=""),0,SUMIF('DADOS BRUTOS'!$A$3:$A$500,$B23,'DADOS BRUTOS'!EO$3:EO$500)+IF($C23="",0,SUMIF('DADOS BRUTOS'!$A$3:$A$500,$C23,'DADOS BRUTOS'!EO$3:EO$500)))</f>
        <v/>
      </c>
      <c r="HP23" s="122">
        <f>IF(OR(HP$4="",$B23=""),0,SUMIF('DADOS BRUTOS'!$A$3:$A$500,$B23,'DADOS BRUTOS'!EP$3:EP$500)+IF($C23="",0,SUMIF('DADOS BRUTOS'!$A$3:$A$500,$C23,'DADOS BRUTOS'!EP$3:EP$500)))</f>
        <v/>
      </c>
      <c r="HQ23" s="122">
        <f>IF(OR(HQ$4="",$B23=""),0,SUMIF('DADOS BRUTOS'!$A$3:$A$500,$B23,'DADOS BRUTOS'!EQ$3:EQ$500)+IF($C23="",0,SUMIF('DADOS BRUTOS'!$A$3:$A$500,$C23,'DADOS BRUTOS'!EQ$3:EQ$500)))</f>
        <v/>
      </c>
      <c r="HR23" s="122">
        <f>IF(OR(HR$4="",$B23=""),0,SUMIF('DADOS BRUTOS'!$A$3:$A$500,$B23,'DADOS BRUTOS'!ER$3:ER$500)+IF($C23="",0,SUMIF('DADOS BRUTOS'!$A$3:$A$500,$C23,'DADOS BRUTOS'!ER$3:ER$500)))</f>
        <v/>
      </c>
      <c r="HS23" s="122">
        <f>IF(OR(HS$4="",$B23=""),0,SUMIF('DADOS BRUTOS'!$A$3:$A$500,$B23,'DADOS BRUTOS'!ES$3:ES$500)+IF($C23="",0,SUMIF('DADOS BRUTOS'!$A$3:$A$500,$C23,'DADOS BRUTOS'!ES$3:ES$500)))</f>
        <v/>
      </c>
      <c r="HT23" s="122">
        <f>IF(OR(HT$4="",$B23=""),0,SUMIF('DADOS BRUTOS'!$A$3:$A$500,$B23,'DADOS BRUTOS'!ET$3:ET$500)+IF($C23="",0,SUMIF('DADOS BRUTOS'!$A$3:$A$500,$C23,'DADOS BRUTOS'!ET$3:ET$500)))</f>
        <v/>
      </c>
      <c r="HU23" s="122">
        <f>IF(OR(HU$4="",$B23=""),0,SUMIF('DADOS BRUTOS'!$A$3:$A$500,$B23,'DADOS BRUTOS'!EU$3:EU$500)+IF($C23="",0,SUMIF('DADOS BRUTOS'!$A$3:$A$500,$C23,'DADOS BRUTOS'!EU$3:EU$500)))</f>
        <v/>
      </c>
      <c r="HV23" s="122">
        <f>IF(OR(HV$4="",$B23=""),0,SUMIF('DADOS BRUTOS'!$A$3:$A$500,$B23,'DADOS BRUTOS'!EV$3:EV$500)+IF($C23="",0,SUMIF('DADOS BRUTOS'!$A$3:$A$500,$C23,'DADOS BRUTOS'!EV$3:EV$500)))</f>
        <v/>
      </c>
      <c r="HW23" s="122">
        <f>IF(OR(HW$4="",$B23=""),0,SUMIF('DADOS BRUTOS'!$A$3:$A$500,$B23,'DADOS BRUTOS'!EW$3:EW$500)+IF($C23="",0,SUMIF('DADOS BRUTOS'!$A$3:$A$500,$C23,'DADOS BRUTOS'!EW$3:EW$500)))</f>
        <v/>
      </c>
      <c r="HX23" s="122">
        <f>IF(OR(HX$4="",$B23=""),0,SUMIF('DADOS BRUTOS'!$A$3:$A$500,$B23,'DADOS BRUTOS'!EX$3:EX$500)+IF($C23="",0,SUMIF('DADOS BRUTOS'!$A$3:$A$500,$C23,'DADOS BRUTOS'!EX$3:EX$500)))</f>
        <v/>
      </c>
      <c r="HY23" s="122">
        <f>IF(OR(HY$4="",$B23=""),0,SUMIF('DADOS BRUTOS'!$A$3:$A$500,$B23,'DADOS BRUTOS'!EY$3:EY$500)+IF($C23="",0,SUMIF('DADOS BRUTOS'!$A$3:$A$500,$C23,'DADOS BRUTOS'!EY$3:EY$500)))</f>
        <v/>
      </c>
      <c r="HZ23" s="122">
        <f>IF(OR(HZ$4="",$B23=""),0,SUMIF('DADOS BRUTOS'!$A$3:$A$500,$B23,'DADOS BRUTOS'!EZ$3:EZ$500)+IF($C23="",0,SUMIF('DADOS BRUTOS'!$A$3:$A$500,$C23,'DADOS BRUTOS'!EZ$3:EZ$500)))</f>
        <v/>
      </c>
      <c r="IA23" s="122">
        <f>IF(OR(IA$4="",$B23=""),0,SUMIF('DADOS BRUTOS'!$A$3:$A$500,$B23,'DADOS BRUTOS'!FA$3:FA$500)+IF($C23="",0,SUMIF('DADOS BRUTOS'!$A$3:$A$500,$C23,'DADOS BRUTOS'!FA$3:FA$500)))</f>
        <v/>
      </c>
      <c r="IB23" s="122">
        <f>IF(OR(IB$4="",$B23=""),0,SUMIF('DADOS BRUTOS'!$A$3:$A$500,$B23,'DADOS BRUTOS'!FB$3:FB$500)+IF($C23="",0,SUMIF('DADOS BRUTOS'!$A$3:$A$500,$C23,'DADOS BRUTOS'!FB$3:FB$500)))</f>
        <v/>
      </c>
      <c r="IC23" s="122">
        <f>IF(OR(IC$4="",$B23=""),0,SUMIF('DADOS BRUTOS'!$A$3:$A$500,$B23,'DADOS BRUTOS'!FC$3:FC$500)+IF($C23="",0,SUMIF('DADOS BRUTOS'!$A$3:$A$500,$C23,'DADOS BRUTOS'!FC$3:FC$500)))</f>
        <v/>
      </c>
      <c r="ID23" s="122">
        <f>IF(OR(ID$4="",$B23=""),0,SUMIF('DADOS BRUTOS'!$A$3:$A$500,$B23,'DADOS BRUTOS'!FD$3:FD$500)+IF($C23="",0,SUMIF('DADOS BRUTOS'!$A$3:$A$500,$C23,'DADOS BRUTOS'!FD$3:FD$500)))</f>
        <v/>
      </c>
      <c r="IE23" s="122">
        <f>IF(OR(IE$4="",$B23=""),0,SUMIF('DADOS BRUTOS'!$A$3:$A$500,$B23,'DADOS BRUTOS'!FE$3:FE$500)+IF($C23="",0,SUMIF('DADOS BRUTOS'!$A$3:$A$500,$C23,'DADOS BRUTOS'!FE$3:FE$500)))</f>
        <v/>
      </c>
      <c r="IF23" s="122">
        <f>IF(OR(IF$4="",$B23=""),0,SUMIF('DADOS BRUTOS'!$A$3:$A$500,$B23,'DADOS BRUTOS'!FF$3:FF$500)+IF($C23="",0,SUMIF('DADOS BRUTOS'!$A$3:$A$500,$C23,'DADOS BRUTOS'!FF$3:FF$500)))</f>
        <v/>
      </c>
      <c r="IG23" s="122">
        <f>IF(OR(IG$4="",$B23=""),0,SUMIF('DADOS BRUTOS'!$A$3:$A$500,$B23,'DADOS BRUTOS'!FG$3:FG$500)+IF($C23="",0,SUMIF('DADOS BRUTOS'!$A$3:$A$500,$C23,'DADOS BRUTOS'!FG$3:FG$500)))</f>
        <v/>
      </c>
      <c r="IH23" s="122">
        <f>IF(OR(IH$4="",$B23=""),0,SUMIF('DADOS BRUTOS'!$A$3:$A$500,$B23,'DADOS BRUTOS'!FH$3:FH$500)+IF($C23="",0,SUMIF('DADOS BRUTOS'!$A$3:$A$500,$C23,'DADOS BRUTOS'!FH$3:FH$500)))</f>
        <v/>
      </c>
      <c r="II23" s="122">
        <f>IF(OR(II$4="",$B23=""),0,SUMIF('DADOS BRUTOS'!$A$3:$A$500,$B23,'DADOS BRUTOS'!FI$3:FI$500)+IF($C23="",0,SUMIF('DADOS BRUTOS'!$A$3:$A$500,$C23,'DADOS BRUTOS'!FI$3:FI$500)))</f>
        <v/>
      </c>
      <c r="IJ23" s="122">
        <f>IF(OR(IJ$4="",$B23=""),0,SUMIF('DADOS BRUTOS'!$A$3:$A$500,$B23,'DADOS BRUTOS'!FJ$3:FJ$500)+IF($C23="",0,SUMIF('DADOS BRUTOS'!$A$3:$A$500,$C23,'DADOS BRUTOS'!FJ$3:FJ$500)))</f>
        <v/>
      </c>
      <c r="IK23" s="122">
        <f>IF(OR(IK$4="",$B23=""),0,SUMIF('DADOS BRUTOS'!$A$3:$A$500,$B23,'DADOS BRUTOS'!FK$3:FK$500)+IF($C23="",0,SUMIF('DADOS BRUTOS'!$A$3:$A$500,$C23,'DADOS BRUTOS'!FK$3:FK$500)))</f>
        <v/>
      </c>
      <c r="IL23" s="122">
        <f>IF(OR(IL$4="",$B23=""),0,SUMIF('DADOS BRUTOS'!$A$3:$A$500,$B23,'DADOS BRUTOS'!FL$3:FL$500)+IF($C23="",0,SUMIF('DADOS BRUTOS'!$A$3:$A$500,$C23,'DADOS BRUTOS'!FL$3:FL$500)))</f>
        <v/>
      </c>
      <c r="IM23" s="122">
        <f>IF(OR(IM$4="",$B23=""),0,SUMIF('DADOS BRUTOS'!$A$3:$A$500,$B23,'DADOS BRUTOS'!FM$3:FM$500)+IF($C23="",0,SUMIF('DADOS BRUTOS'!$A$3:$A$500,$C23,'DADOS BRUTOS'!FM$3:FM$500)))</f>
        <v/>
      </c>
      <c r="IN23" s="122">
        <f>IF(OR(IN$4="",$B23=""),0,SUMIF('DADOS BRUTOS'!$A$3:$A$500,$B23,'DADOS BRUTOS'!FN$3:FN$500)+IF($C23="",0,SUMIF('DADOS BRUTOS'!$A$3:$A$500,$C23,'DADOS BRUTOS'!FN$3:FN$500)))</f>
        <v/>
      </c>
      <c r="IO23" s="122">
        <f>IF(OR(IO$4="",$B23=""),0,SUMIF('DADOS BRUTOS'!$A$3:$A$500,$B23,'DADOS BRUTOS'!FO$3:FO$500)+IF($C23="",0,SUMIF('DADOS BRUTOS'!$A$3:$A$500,$C23,'DADOS BRUTOS'!FO$3:FO$500)))</f>
        <v/>
      </c>
      <c r="IP23" s="122">
        <f>IF(OR(IP$4="",$B23=""),0,SUMIF('DADOS BRUTOS'!$A$3:$A$500,$B23,'DADOS BRUTOS'!FP$3:FP$500)+IF($C23="",0,SUMIF('DADOS BRUTOS'!$A$3:$A$500,$C23,'DADOS BRUTOS'!FP$3:FP$500)))</f>
        <v/>
      </c>
      <c r="IQ23" s="122">
        <f>IF(OR(IQ$4="",$B23=""),0,SUMIF('DADOS BRUTOS'!$A$3:$A$500,$B23,'DADOS BRUTOS'!FQ$3:FQ$500)+IF($C23="",0,SUMIF('DADOS BRUTOS'!$A$3:$A$500,$C23,'DADOS BRUTOS'!FQ$3:FQ$500)))</f>
        <v/>
      </c>
      <c r="IR23" s="122">
        <f>IF(OR(IR$4="",$B23=""),0,SUMIF('DADOS BRUTOS'!$A$3:$A$500,$B23,'DADOS BRUTOS'!FR$3:FR$500)+IF($C23="",0,SUMIF('DADOS BRUTOS'!$A$3:$A$500,$C23,'DADOS BRUTOS'!FR$3:FR$500)))</f>
        <v/>
      </c>
      <c r="IS23" s="122">
        <f>IF(OR(IS$4="",$B23=""),0,SUMIF('DADOS BRUTOS'!$A$3:$A$500,$B23,'DADOS BRUTOS'!FS$3:FS$500)+IF($C23="",0,SUMIF('DADOS BRUTOS'!$A$3:$A$500,$C23,'DADOS BRUTOS'!FS$3:FS$500)))</f>
        <v/>
      </c>
      <c r="IT23" s="122">
        <f>IF(OR(IT$4="",$B23=""),0,SUMIF('DADOS BRUTOS'!$A$3:$A$500,$B23,'DADOS BRUTOS'!FT$3:FT$500)+IF($C23="",0,SUMIF('DADOS BRUTOS'!$A$3:$A$500,$C23,'DADOS BRUTOS'!FT$3:FT$500)))</f>
        <v/>
      </c>
      <c r="IU23" s="122">
        <f>IF(OR(IU$4="",$B23=""),0,SUMIF('DADOS BRUTOS'!$A$3:$A$500,$B23,'DADOS BRUTOS'!FU$3:FU$500)+IF($C23="",0,SUMIF('DADOS BRUTOS'!$A$3:$A$500,$C23,'DADOS BRUTOS'!FU$3:FU$500)))</f>
        <v/>
      </c>
      <c r="IV23" s="122">
        <f>IF(OR(IV$4="",$B23=""),0,SUMIF('DADOS BRUTOS'!$A$3:$A$500,$B23,'DADOS BRUTOS'!FV$3:FV$500)+IF($C23="",0,SUMIF('DADOS BRUTOS'!$A$3:$A$500,$C23,'DADOS BRUTOS'!FV$3:FV$500)))</f>
        <v/>
      </c>
      <c r="IW23" s="122">
        <f>IF(OR(IW$4="",$B23=""),0,SUMIF('DADOS BRUTOS'!$A$3:$A$500,$B23,'DADOS BRUTOS'!FW$3:FW$500)+IF($C23="",0,SUMIF('DADOS BRUTOS'!$A$3:$A$500,$C23,'DADOS BRUTOS'!FW$3:FW$500)))</f>
        <v/>
      </c>
      <c r="IX23" s="122">
        <f>IF(OR(IX$4="",$B23=""),0,SUMIF('DADOS BRUTOS'!$A$3:$A$500,$B23,'DADOS BRUTOS'!FX$3:FX$500)+IF($C23="",0,SUMIF('DADOS BRUTOS'!$A$3:$A$500,$C23,'DADOS BRUTOS'!FX$3:FX$500)))</f>
        <v/>
      </c>
      <c r="IY23" s="122">
        <f>IF(OR(IY$4="",$B23=""),0,SUMIF('DADOS BRUTOS'!$A$3:$A$500,$B23,'DADOS BRUTOS'!FY$3:FY$500)+IF($C23="",0,SUMIF('DADOS BRUTOS'!$A$3:$A$500,$C23,'DADOS BRUTOS'!FY$3:FY$500)))</f>
        <v/>
      </c>
      <c r="IZ23" s="122">
        <f>IF(OR(IZ$4="",$B23=""),0,SUMIF('DADOS BRUTOS'!$A$3:$A$500,$B23,'DADOS BRUTOS'!FZ$3:FZ$500)+IF($C23="",0,SUMIF('DADOS BRUTOS'!$A$3:$A$500,$C23,'DADOS BRUTOS'!FZ$3:FZ$500)))</f>
        <v/>
      </c>
      <c r="JA23" s="122">
        <f>IF(OR(JA$4="",$B23=""),0,SUMIF('DADOS BRUTOS'!$A$3:$A$500,$B23,'DADOS BRUTOS'!GA$3:GA$500)+IF($C23="",0,SUMIF('DADOS BRUTOS'!$A$3:$A$500,$C23,'DADOS BRUTOS'!GA$3:GA$500)))</f>
        <v/>
      </c>
      <c r="JB23" s="122">
        <f>IF(OR(JB$4="",$B23=""),0,SUMIF('DADOS BRUTOS'!$A$3:$A$500,$B23,'DADOS BRUTOS'!GB$3:GB$500)+IF($C23="",0,SUMIF('DADOS BRUTOS'!$A$3:$A$500,$C23,'DADOS BRUTOS'!GB$3:GB$500)))</f>
        <v/>
      </c>
      <c r="JC23" s="122">
        <f>IF(OR(JC$4="",$B23=""),0,SUMIF('DADOS BRUTOS'!$A$3:$A$500,$B23,'DADOS BRUTOS'!GC$3:GC$500)+IF($C23="",0,SUMIF('DADOS BRUTOS'!$A$3:$A$500,$C23,'DADOS BRUTOS'!GC$3:GC$500)))</f>
        <v/>
      </c>
      <c r="JD23" s="122">
        <f>IF(OR(JD$4="",$B23=""),0,SUMIF('DADOS BRUTOS'!$A$3:$A$500,$B23,'DADOS BRUTOS'!GD$3:GD$500)+IF($C23="",0,SUMIF('DADOS BRUTOS'!$A$3:$A$500,$C23,'DADOS BRUTOS'!GD$3:GD$500)))</f>
        <v/>
      </c>
      <c r="JE23" s="122">
        <f>IF(OR(JE$4="",$B23=""),0,SUMIF('DADOS BRUTOS'!$A$3:$A$500,$B23,'DADOS BRUTOS'!GE$3:GE$500)+IF($C23="",0,SUMIF('DADOS BRUTOS'!$A$3:$A$500,$C23,'DADOS BRUTOS'!GE$3:GE$500)))</f>
        <v/>
      </c>
      <c r="JF23" s="122">
        <f>IF(OR(JF$4="",$B23=""),0,SUMIF('DADOS BRUTOS'!$A$3:$A$500,$B23,'DADOS BRUTOS'!GF$3:GF$500)+IF($C23="",0,SUMIF('DADOS BRUTOS'!$A$3:$A$500,$C23,'DADOS BRUTOS'!GF$3:GF$500)))</f>
        <v/>
      </c>
      <c r="JG23" s="122">
        <f>IF(OR(JG$4="",$B23=""),0,SUMIF('DADOS BRUTOS'!$A$3:$A$500,$B23,'DADOS BRUTOS'!GG$3:GG$500)+IF($C23="",0,SUMIF('DADOS BRUTOS'!$A$3:$A$500,$C23,'DADOS BRUTOS'!GG$3:GG$500)))</f>
        <v/>
      </c>
      <c r="JH23" s="122">
        <f>IF(OR(JH$4="",$B23=""),0,SUMIF('DADOS BRUTOS'!$A$3:$A$500,$B23,'DADOS BRUTOS'!GH$3:GH$500)+IF($C23="",0,SUMIF('DADOS BRUTOS'!$A$3:$A$500,$C23,'DADOS BRUTOS'!GH$3:GH$500)))</f>
        <v/>
      </c>
      <c r="JI23" s="122">
        <f>IF(OR(JI$4="",$B23=""),0,SUMIF('DADOS BRUTOS'!$A$3:$A$500,$B23,'DADOS BRUTOS'!GI$3:GI$500)+IF($C23="",0,SUMIF('DADOS BRUTOS'!$A$3:$A$500,$C23,'DADOS BRUTOS'!GI$3:GI$500)))</f>
        <v/>
      </c>
      <c r="JJ23" s="122">
        <f>IF(OR(JJ$4="",$B23=""),0,SUMIF('DADOS BRUTOS'!$A$3:$A$500,$B23,'DADOS BRUTOS'!GJ$3:GJ$500)+IF($C23="",0,SUMIF('DADOS BRUTOS'!$A$3:$A$500,$C23,'DADOS BRUTOS'!GJ$3:GJ$500)))</f>
        <v/>
      </c>
      <c r="JK23" s="122">
        <f>IF(OR(JK$4="",$B23=""),0,SUMIF('DADOS BRUTOS'!$A$3:$A$500,$B23,'DADOS BRUTOS'!GK$3:GK$500)+IF($C23="",0,SUMIF('DADOS BRUTOS'!$A$3:$A$500,$C23,'DADOS BRUTOS'!GK$3:GK$500)))</f>
        <v/>
      </c>
      <c r="JL23" s="122">
        <f>IF(OR(JL$4="",$B23=""),0,SUMIF('DADOS BRUTOS'!$A$3:$A$500,$B23,'DADOS BRUTOS'!GL$3:GL$500)+IF($C23="",0,SUMIF('DADOS BRUTOS'!$A$3:$A$500,$C23,'DADOS BRUTOS'!GL$3:GL$500)))</f>
        <v/>
      </c>
      <c r="JM23" s="122">
        <f>IF(OR(JM$4="",$B23=""),0,SUMIF('DADOS BRUTOS'!$A$3:$A$500,$B23,'DADOS BRUTOS'!GM$3:GM$500)+IF($C23="",0,SUMIF('DADOS BRUTOS'!$A$3:$A$500,$C23,'DADOS BRUTOS'!GM$3:GM$500)))</f>
        <v/>
      </c>
      <c r="JN23" s="122">
        <f>IF(OR(JN$4="",$B23=""),0,SUMIF('DADOS BRUTOS'!$A$3:$A$500,$B23,'DADOS BRUTOS'!GN$3:GN$500)+IF($C23="",0,SUMIF('DADOS BRUTOS'!$A$3:$A$500,$C23,'DADOS BRUTOS'!GN$3:GN$500)))</f>
        <v/>
      </c>
      <c r="JO23" s="122">
        <f>IF(OR(JO$4="",$B23=""),0,SUMIF('DADOS BRUTOS'!$A$3:$A$500,$B23,'DADOS BRUTOS'!GO$3:GO$500)+IF($C23="",0,SUMIF('DADOS BRUTOS'!$A$3:$A$500,$C23,'DADOS BRUTOS'!GO$3:GO$500)))</f>
        <v/>
      </c>
      <c r="JP23" s="122">
        <f>IF(OR(JP$4="",$B23=""),0,SUMIF('DADOS BRUTOS'!$A$3:$A$500,$B23,'DADOS BRUTOS'!GP$3:GP$500)+IF($C23="",0,SUMIF('DADOS BRUTOS'!$A$3:$A$500,$C23,'DADOS BRUTOS'!GP$3:GP$500)))</f>
        <v/>
      </c>
      <c r="JQ23" s="122">
        <f>IF(OR(JQ$4="",$B23=""),0,SUMIF('DADOS BRUTOS'!$A$3:$A$500,$B23,'DADOS BRUTOS'!GQ$3:GQ$500)+IF($C23="",0,SUMIF('DADOS BRUTOS'!$A$3:$A$500,$C23,'DADOS BRUTOS'!GQ$3:GQ$500)))</f>
        <v/>
      </c>
      <c r="JR23" s="122">
        <f>IF(OR(JR$4="",$B23=""),0,SUMIF('DADOS BRUTOS'!$A$3:$A$500,$B23,'DADOS BRUTOS'!GR$3:GR$500)+IF($C23="",0,SUMIF('DADOS BRUTOS'!$A$3:$A$500,$C23,'DADOS BRUTOS'!GR$3:GR$500)))</f>
        <v/>
      </c>
      <c r="JS23" s="122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2">
        <f>IF(OR(CB$4="",$B24=""),0,SUMIF('DADOS BRUTOS'!$A$3:$A$500,$B24,'DADOS BRUTOS'!B$3:B$500)+IF($C24="",0,SUMIF('DADOS BRUTOS'!$A$3:$A$500,$C24,'DADOS BRUTOS'!B$3:B$500)))</f>
        <v/>
      </c>
      <c r="CC24" s="122">
        <f>IF(OR(CC$4="",$B24=""),0,SUMIF('DADOS BRUTOS'!$A$3:$A$500,$B24,'DADOS BRUTOS'!C$3:C$500)+IF($C24="",0,SUMIF('DADOS BRUTOS'!$A$3:$A$500,$C24,'DADOS BRUTOS'!C$3:C$500)))</f>
        <v/>
      </c>
      <c r="CD24" s="122">
        <f>IF(OR(CD$4="",$B24=""),0,SUMIF('DADOS BRUTOS'!$A$3:$A$500,$B24,'DADOS BRUTOS'!D$3:D$500)+IF($C24="",0,SUMIF('DADOS BRUTOS'!$A$3:$A$500,$C24,'DADOS BRUTOS'!D$3:D$500)))</f>
        <v/>
      </c>
      <c r="CE24" s="122">
        <f>IF(OR(CE$4="",$B24=""),0,SUMIF('DADOS BRUTOS'!$A$3:$A$500,$B24,'DADOS BRUTOS'!E$3:E$500)+IF($C24="",0,SUMIF('DADOS BRUTOS'!$A$3:$A$500,$C24,'DADOS BRUTOS'!E$3:E$500)))</f>
        <v/>
      </c>
      <c r="CF24" s="122">
        <f>IF(OR(CF$4="",$B24=""),0,SUMIF('DADOS BRUTOS'!$A$3:$A$500,$B24,'DADOS BRUTOS'!F$3:F$500)+IF($C24="",0,SUMIF('DADOS BRUTOS'!$A$3:$A$500,$C24,'DADOS BRUTOS'!F$3:F$500)))</f>
        <v/>
      </c>
      <c r="CG24" s="122">
        <f>IF(OR(CG$4="",$B24=""),0,SUMIF('DADOS BRUTOS'!$A$3:$A$500,$B24,'DADOS BRUTOS'!G$3:G$500)+IF($C24="",0,SUMIF('DADOS BRUTOS'!$A$3:$A$500,$C24,'DADOS BRUTOS'!G$3:G$500)))</f>
        <v/>
      </c>
      <c r="CH24" s="122">
        <f>IF(OR(CH$4="",$B24=""),0,SUMIF('DADOS BRUTOS'!$A$3:$A$500,$B24,'DADOS BRUTOS'!H$3:H$500)+IF($C24="",0,SUMIF('DADOS BRUTOS'!$A$3:$A$500,$C24,'DADOS BRUTOS'!H$3:H$500)))</f>
        <v/>
      </c>
      <c r="CI24" s="122">
        <f>IF(OR(CI$4="",$B24=""),0,SUMIF('DADOS BRUTOS'!$A$3:$A$500,$B24,'DADOS BRUTOS'!I$3:I$500)+IF($C24="",0,SUMIF('DADOS BRUTOS'!$A$3:$A$500,$C24,'DADOS BRUTOS'!I$3:I$500)))</f>
        <v/>
      </c>
      <c r="CJ24" s="122">
        <f>IF(OR(CJ$4="",$B24=""),0,SUMIF('DADOS BRUTOS'!$A$3:$A$500,$B24,'DADOS BRUTOS'!J$3:J$500)+IF($C24="",0,SUMIF('DADOS BRUTOS'!$A$3:$A$500,$C24,'DADOS BRUTOS'!J$3:J$500)))</f>
        <v/>
      </c>
      <c r="CK24" s="122">
        <f>IF(OR(CK$4="",$B24=""),0,SUMIF('DADOS BRUTOS'!$A$3:$A$500,$B24,'DADOS BRUTOS'!K$3:K$500)+IF($C24="",0,SUMIF('DADOS BRUTOS'!$A$3:$A$500,$C24,'DADOS BRUTOS'!K$3:K$500)))</f>
        <v/>
      </c>
      <c r="CL24" s="122">
        <f>IF(OR(CL$4="",$B24=""),0,SUMIF('DADOS BRUTOS'!$A$3:$A$500,$B24,'DADOS BRUTOS'!L$3:L$500)+IF($C24="",0,SUMIF('DADOS BRUTOS'!$A$3:$A$500,$C24,'DADOS BRUTOS'!L$3:L$500)))</f>
        <v/>
      </c>
      <c r="CM24" s="122">
        <f>IF(OR(CM$4="",$B24=""),0,SUMIF('DADOS BRUTOS'!$A$3:$A$500,$B24,'DADOS BRUTOS'!M$3:M$500)+IF($C24="",0,SUMIF('DADOS BRUTOS'!$A$3:$A$500,$C24,'DADOS BRUTOS'!M$3:M$500)))</f>
        <v/>
      </c>
      <c r="CN24" s="122">
        <f>IF(OR(CN$4="",$B24=""),0,SUMIF('DADOS BRUTOS'!$A$3:$A$500,$B24,'DADOS BRUTOS'!N$3:N$500)+IF($C24="",0,SUMIF('DADOS BRUTOS'!$A$3:$A$500,$C24,'DADOS BRUTOS'!N$3:N$500)))</f>
        <v/>
      </c>
      <c r="CO24" s="122">
        <f>IF(OR(CO$4="",$B24=""),0,SUMIF('DADOS BRUTOS'!$A$3:$A$500,$B24,'DADOS BRUTOS'!O$3:O$500)+IF($C24="",0,SUMIF('DADOS BRUTOS'!$A$3:$A$500,$C24,'DADOS BRUTOS'!O$3:O$500)))</f>
        <v/>
      </c>
      <c r="CP24" s="122">
        <f>IF(OR(CP$4="",$B24=""),0,SUMIF('DADOS BRUTOS'!$A$3:$A$500,$B24,'DADOS BRUTOS'!P$3:P$500)+IF($C24="",0,SUMIF('DADOS BRUTOS'!$A$3:$A$500,$C24,'DADOS BRUTOS'!P$3:P$500)))</f>
        <v/>
      </c>
      <c r="CQ24" s="122">
        <f>IF(OR(CQ$4="",$B24=""),0,SUMIF('DADOS BRUTOS'!$A$3:$A$500,$B24,'DADOS BRUTOS'!Q$3:Q$500)+IF($C24="",0,SUMIF('DADOS BRUTOS'!$A$3:$A$500,$C24,'DADOS BRUTOS'!Q$3:Q$500)))</f>
        <v/>
      </c>
      <c r="CR24" s="122">
        <f>IF(OR(CR$4="",$B24=""),0,SUMIF('DADOS BRUTOS'!$A$3:$A$500,$B24,'DADOS BRUTOS'!R$3:R$500)+IF($C24="",0,SUMIF('DADOS BRUTOS'!$A$3:$A$500,$C24,'DADOS BRUTOS'!R$3:R$500)))</f>
        <v/>
      </c>
      <c r="CS24" s="122">
        <f>IF(OR(CS$4="",$B24=""),0,SUMIF('DADOS BRUTOS'!$A$3:$A$500,$B24,'DADOS BRUTOS'!S$3:S$500)+IF($C24="",0,SUMIF('DADOS BRUTOS'!$A$3:$A$500,$C24,'DADOS BRUTOS'!S$3:S$500)))</f>
        <v/>
      </c>
      <c r="CT24" s="122">
        <f>IF(OR(CT$4="",$B24=""),0,SUMIF('DADOS BRUTOS'!$A$3:$A$500,$B24,'DADOS BRUTOS'!T$3:T$500)+IF($C24="",0,SUMIF('DADOS BRUTOS'!$A$3:$A$500,$C24,'DADOS BRUTOS'!T$3:T$500)))</f>
        <v/>
      </c>
      <c r="CU24" s="122">
        <f>IF(OR(CU$4="",$B24=""),0,SUMIF('DADOS BRUTOS'!$A$3:$A$500,$B24,'DADOS BRUTOS'!U$3:U$500)+IF($C24="",0,SUMIF('DADOS BRUTOS'!$A$3:$A$500,$C24,'DADOS BRUTOS'!U$3:U$500)))</f>
        <v/>
      </c>
      <c r="CV24" s="122">
        <f>IF(OR(CV$4="",$B24=""),0,SUMIF('DADOS BRUTOS'!$A$3:$A$500,$B24,'DADOS BRUTOS'!V$3:V$500)+IF($C24="",0,SUMIF('DADOS BRUTOS'!$A$3:$A$500,$C24,'DADOS BRUTOS'!V$3:V$500)))</f>
        <v/>
      </c>
      <c r="CW24" s="122">
        <f>IF(OR(CW$4="",$B24=""),0,SUMIF('DADOS BRUTOS'!$A$3:$A$500,$B24,'DADOS BRUTOS'!W$3:W$500)+IF($C24="",0,SUMIF('DADOS BRUTOS'!$A$3:$A$500,$C24,'DADOS BRUTOS'!W$3:W$500)))</f>
        <v/>
      </c>
      <c r="CX24" s="122">
        <f>IF(OR(CX$4="",$B24=""),0,SUMIF('DADOS BRUTOS'!$A$3:$A$500,$B24,'DADOS BRUTOS'!X$3:X$500)+IF($C24="",0,SUMIF('DADOS BRUTOS'!$A$3:$A$500,$C24,'DADOS BRUTOS'!X$3:X$500)))</f>
        <v/>
      </c>
      <c r="CY24" s="122">
        <f>IF(OR(CY$4="",$B24=""),0,SUMIF('DADOS BRUTOS'!$A$3:$A$500,$B24,'DADOS BRUTOS'!Y$3:Y$500)+IF($C24="",0,SUMIF('DADOS BRUTOS'!$A$3:$A$500,$C24,'DADOS BRUTOS'!Y$3:Y$500)))</f>
        <v/>
      </c>
      <c r="CZ24" s="122">
        <f>IF(OR(CZ$4="",$B24=""),0,SUMIF('DADOS BRUTOS'!$A$3:$A$500,$B24,'DADOS BRUTOS'!Z$3:Z$500)+IF($C24="",0,SUMIF('DADOS BRUTOS'!$A$3:$A$500,$C24,'DADOS BRUTOS'!Z$3:Z$500)))</f>
        <v/>
      </c>
      <c r="DA24" s="122">
        <f>IF(OR(DA$4="",$B24=""),0,SUMIF('DADOS BRUTOS'!$A$3:$A$500,$B24,'DADOS BRUTOS'!AA$3:AA$500)+IF($C24="",0,SUMIF('DADOS BRUTOS'!$A$3:$A$500,$C24,'DADOS BRUTOS'!AA$3:AA$500)))</f>
        <v/>
      </c>
      <c r="DB24" s="122">
        <f>IF(OR(DB$4="",$B24=""),0,SUMIF('DADOS BRUTOS'!$A$3:$A$500,$B24,'DADOS BRUTOS'!AB$3:AB$500)+IF($C24="",0,SUMIF('DADOS BRUTOS'!$A$3:$A$500,$C24,'DADOS BRUTOS'!AB$3:AB$500)))</f>
        <v/>
      </c>
      <c r="DC24" s="122">
        <f>IF(OR(DC$4="",$B24=""),0,SUMIF('DADOS BRUTOS'!$A$3:$A$500,$B24,'DADOS BRUTOS'!AC$3:AC$500)+IF($C24="",0,SUMIF('DADOS BRUTOS'!$A$3:$A$500,$C24,'DADOS BRUTOS'!AC$3:AC$500)))</f>
        <v/>
      </c>
      <c r="DD24" s="122">
        <f>IF(OR(DD$4="",$B24=""),0,SUMIF('DADOS BRUTOS'!$A$3:$A$500,$B24,'DADOS BRUTOS'!AD$3:AD$500)+IF($C24="",0,SUMIF('DADOS BRUTOS'!$A$3:$A$500,$C24,'DADOS BRUTOS'!AD$3:AD$500)))</f>
        <v/>
      </c>
      <c r="DE24" s="122">
        <f>IF(OR(DE$4="",$B24=""),0,SUMIF('DADOS BRUTOS'!$A$3:$A$500,$B24,'DADOS BRUTOS'!AE$3:AE$500)+IF($C24="",0,SUMIF('DADOS BRUTOS'!$A$3:$A$500,$C24,'DADOS BRUTOS'!AE$3:AE$500)))</f>
        <v/>
      </c>
      <c r="DF24" s="122">
        <f>IF(OR(DF$4="",$B24=""),0,SUMIF('DADOS BRUTOS'!$A$3:$A$500,$B24,'DADOS BRUTOS'!AF$3:AF$500)+IF($C24="",0,SUMIF('DADOS BRUTOS'!$A$3:$A$500,$C24,'DADOS BRUTOS'!AF$3:AF$500)))</f>
        <v/>
      </c>
      <c r="DG24" s="122">
        <f>IF(OR(DG$4="",$B24=""),0,SUMIF('DADOS BRUTOS'!$A$3:$A$500,$B24,'DADOS BRUTOS'!AG$3:AG$500)+IF($C24="",0,SUMIF('DADOS BRUTOS'!$A$3:$A$500,$C24,'DADOS BRUTOS'!AG$3:AG$500)))</f>
        <v/>
      </c>
      <c r="DH24" s="122">
        <f>IF(OR(DH$4="",$B24=""),0,SUMIF('DADOS BRUTOS'!$A$3:$A$500,$B24,'DADOS BRUTOS'!AH$3:AH$500)+IF($C24="",0,SUMIF('DADOS BRUTOS'!$A$3:$A$500,$C24,'DADOS BRUTOS'!AH$3:AH$500)))</f>
        <v/>
      </c>
      <c r="DI24" s="122">
        <f>IF(OR(DI$4="",$B24=""),0,SUMIF('DADOS BRUTOS'!$A$3:$A$500,$B24,'DADOS BRUTOS'!AI$3:AI$500)+IF($C24="",0,SUMIF('DADOS BRUTOS'!$A$3:$A$500,$C24,'DADOS BRUTOS'!AI$3:AI$500)))</f>
        <v/>
      </c>
      <c r="DJ24" s="122">
        <f>IF(OR(DJ$4="",$B24=""),0,SUMIF('DADOS BRUTOS'!$A$3:$A$500,$B24,'DADOS BRUTOS'!AJ$3:AJ$500)+IF($C24="",0,SUMIF('DADOS BRUTOS'!$A$3:$A$500,$C24,'DADOS BRUTOS'!AJ$3:AJ$500)))</f>
        <v/>
      </c>
      <c r="DK24" s="122">
        <f>IF(OR(DK$4="",$B24=""),0,SUMIF('DADOS BRUTOS'!$A$3:$A$500,$B24,'DADOS BRUTOS'!AK$3:AK$500)+IF($C24="",0,SUMIF('DADOS BRUTOS'!$A$3:$A$500,$C24,'DADOS BRUTOS'!AK$3:AK$500)))</f>
        <v/>
      </c>
      <c r="DL24" s="122">
        <f>IF(OR(DL$4="",$B24=""),0,SUMIF('DADOS BRUTOS'!$A$3:$A$500,$B24,'DADOS BRUTOS'!AL$3:AL$500)+IF($C24="",0,SUMIF('DADOS BRUTOS'!$A$3:$A$500,$C24,'DADOS BRUTOS'!AL$3:AL$500)))</f>
        <v/>
      </c>
      <c r="DM24" s="122">
        <f>IF(OR(DM$4="",$B24=""),0,SUMIF('DADOS BRUTOS'!$A$3:$A$500,$B24,'DADOS BRUTOS'!AM$3:AM$500)+IF($C24="",0,SUMIF('DADOS BRUTOS'!$A$3:$A$500,$C24,'DADOS BRUTOS'!AM$3:AM$500)))</f>
        <v/>
      </c>
      <c r="DN24" s="122">
        <f>IF(OR(DN$4="",$B24=""),0,SUMIF('DADOS BRUTOS'!$A$3:$A$500,$B24,'DADOS BRUTOS'!AN$3:AN$500)+IF($C24="",0,SUMIF('DADOS BRUTOS'!$A$3:$A$500,$C24,'DADOS BRUTOS'!AN$3:AN$500)))</f>
        <v/>
      </c>
      <c r="DO24" s="122">
        <f>IF(OR(DO$4="",$B24=""),0,SUMIF('DADOS BRUTOS'!$A$3:$A$500,$B24,'DADOS BRUTOS'!AO$3:AO$500)+IF($C24="",0,SUMIF('DADOS BRUTOS'!$A$3:$A$500,$C24,'DADOS BRUTOS'!AO$3:AO$500)))</f>
        <v/>
      </c>
      <c r="DP24" s="122">
        <f>IF(OR(DP$4="",$B24=""),0,SUMIF('DADOS BRUTOS'!$A$3:$A$500,$B24,'DADOS BRUTOS'!AP$3:AP$500)+IF($C24="",0,SUMIF('DADOS BRUTOS'!$A$3:$A$500,$C24,'DADOS BRUTOS'!AP$3:AP$500)))</f>
        <v/>
      </c>
      <c r="DQ24" s="122">
        <f>IF(OR(DQ$4="",$B24=""),0,SUMIF('DADOS BRUTOS'!$A$3:$A$500,$B24,'DADOS BRUTOS'!AQ$3:AQ$500)+IF($C24="",0,SUMIF('DADOS BRUTOS'!$A$3:$A$500,$C24,'DADOS BRUTOS'!AQ$3:AQ$500)))</f>
        <v/>
      </c>
      <c r="DR24" s="122">
        <f>IF(OR(DR$4="",$B24=""),0,SUMIF('DADOS BRUTOS'!$A$3:$A$500,$B24,'DADOS BRUTOS'!AR$3:AR$500)+IF($C24="",0,SUMIF('DADOS BRUTOS'!$A$3:$A$500,$C24,'DADOS BRUTOS'!AR$3:AR$500)))</f>
        <v/>
      </c>
      <c r="DS24" s="122">
        <f>IF(OR(DS$4="",$B24=""),0,SUMIF('DADOS BRUTOS'!$A$3:$A$500,$B24,'DADOS BRUTOS'!AS$3:AS$500)+IF($C24="",0,SUMIF('DADOS BRUTOS'!$A$3:$A$500,$C24,'DADOS BRUTOS'!AS$3:AS$500)))</f>
        <v/>
      </c>
      <c r="DT24" s="122">
        <f>IF(OR(DT$4="",$B24=""),0,SUMIF('DADOS BRUTOS'!$A$3:$A$500,$B24,'DADOS BRUTOS'!AT$3:AT$500)+IF($C24="",0,SUMIF('DADOS BRUTOS'!$A$3:$A$500,$C24,'DADOS BRUTOS'!AT$3:AT$500)))</f>
        <v/>
      </c>
      <c r="DU24" s="122">
        <f>IF(OR(DU$4="",$B24=""),0,SUMIF('DADOS BRUTOS'!$A$3:$A$500,$B24,'DADOS BRUTOS'!AU$3:AU$500)+IF($C24="",0,SUMIF('DADOS BRUTOS'!$A$3:$A$500,$C24,'DADOS BRUTOS'!AU$3:AU$500)))</f>
        <v/>
      </c>
      <c r="DV24" s="122">
        <f>IF(OR(DV$4="",$B24=""),0,SUMIF('DADOS BRUTOS'!$A$3:$A$500,$B24,'DADOS BRUTOS'!AV$3:AV$500)+IF($C24="",0,SUMIF('DADOS BRUTOS'!$A$3:$A$500,$C24,'DADOS BRUTOS'!AV$3:AV$500)))</f>
        <v/>
      </c>
      <c r="DW24" s="122">
        <f>IF(OR(DW$4="",$B24=""),0,SUMIF('DADOS BRUTOS'!$A$3:$A$500,$B24,'DADOS BRUTOS'!AW$3:AW$500)+IF($C24="",0,SUMIF('DADOS BRUTOS'!$A$3:$A$500,$C24,'DADOS BRUTOS'!AW$3:AW$500)))</f>
        <v/>
      </c>
      <c r="DX24" s="122">
        <f>IF(OR(DX$4="",$B24=""),0,SUMIF('DADOS BRUTOS'!$A$3:$A$500,$B24,'DADOS BRUTOS'!AX$3:AX$500)+IF($C24="",0,SUMIF('DADOS BRUTOS'!$A$3:$A$500,$C24,'DADOS BRUTOS'!AX$3:AX$500)))</f>
        <v/>
      </c>
      <c r="DY24" s="122">
        <f>IF(OR(DY$4="",$B24=""),0,SUMIF('DADOS BRUTOS'!$A$3:$A$500,$B24,'DADOS BRUTOS'!AY$3:AY$500)+IF($C24="",0,SUMIF('DADOS BRUTOS'!$A$3:$A$500,$C24,'DADOS BRUTOS'!AY$3:AY$500)))</f>
        <v/>
      </c>
      <c r="DZ24" s="122">
        <f>IF(OR(DZ$4="",$B24=""),0,SUMIF('DADOS BRUTOS'!$A$3:$A$500,$B24,'DADOS BRUTOS'!AZ$3:AZ$500)+IF($C24="",0,SUMIF('DADOS BRUTOS'!$A$3:$A$500,$C24,'DADOS BRUTOS'!AZ$3:AZ$500)))</f>
        <v/>
      </c>
      <c r="EA24" s="122">
        <f>IF(OR(EA$4="",$B24=""),0,SUMIF('DADOS BRUTOS'!$A$3:$A$500,$B24,'DADOS BRUTOS'!BA$3:BA$500)+IF($C24="",0,SUMIF('DADOS BRUTOS'!$A$3:$A$500,$C24,'DADOS BRUTOS'!BA$3:BA$500)))</f>
        <v/>
      </c>
      <c r="EB24" s="122">
        <f>IF(OR(EB$4="",$B24=""),0,SUMIF('DADOS BRUTOS'!$A$3:$A$500,$B24,'DADOS BRUTOS'!BB$3:BB$500)+IF($C24="",0,SUMIF('DADOS BRUTOS'!$A$3:$A$500,$C24,'DADOS BRUTOS'!BB$3:BB$500)))</f>
        <v/>
      </c>
      <c r="EC24" s="122">
        <f>IF(OR(EC$4="",$B24=""),0,SUMIF('DADOS BRUTOS'!$A$3:$A$500,$B24,'DADOS BRUTOS'!BC$3:BC$500)+IF($C24="",0,SUMIF('DADOS BRUTOS'!$A$3:$A$500,$C24,'DADOS BRUTOS'!BC$3:BC$500)))</f>
        <v/>
      </c>
      <c r="ED24" s="122">
        <f>IF(OR(ED$4="",$B24=""),0,SUMIF('DADOS BRUTOS'!$A$3:$A$500,$B24,'DADOS BRUTOS'!BD$3:BD$500)+IF($C24="",0,SUMIF('DADOS BRUTOS'!$A$3:$A$500,$C24,'DADOS BRUTOS'!BD$3:BD$500)))</f>
        <v/>
      </c>
      <c r="EE24" s="122">
        <f>IF(OR(EE$4="",$B24=""),0,SUMIF('DADOS BRUTOS'!$A$3:$A$500,$B24,'DADOS BRUTOS'!BE$3:BE$500)+IF($C24="",0,SUMIF('DADOS BRUTOS'!$A$3:$A$500,$C24,'DADOS BRUTOS'!BE$3:BE$500)))</f>
        <v/>
      </c>
      <c r="EF24" s="122">
        <f>IF(OR(EF$4="",$B24=""),0,SUMIF('DADOS BRUTOS'!$A$3:$A$500,$B24,'DADOS BRUTOS'!BF$3:BF$500)+IF($C24="",0,SUMIF('DADOS BRUTOS'!$A$3:$A$500,$C24,'DADOS BRUTOS'!BF$3:BF$500)))</f>
        <v/>
      </c>
      <c r="EG24" s="122">
        <f>IF(OR(EG$4="",$B24=""),0,SUMIF('DADOS BRUTOS'!$A$3:$A$500,$B24,'DADOS BRUTOS'!BG$3:BG$500)+IF($C24="",0,SUMIF('DADOS BRUTOS'!$A$3:$A$500,$C24,'DADOS BRUTOS'!BG$3:BG$500)))</f>
        <v/>
      </c>
      <c r="EH24" s="122">
        <f>IF(OR(EH$4="",$B24=""),0,SUMIF('DADOS BRUTOS'!$A$3:$A$500,$B24,'DADOS BRUTOS'!BH$3:BH$500)+IF($C24="",0,SUMIF('DADOS BRUTOS'!$A$3:$A$500,$C24,'DADOS BRUTOS'!BH$3:BH$500)))</f>
        <v/>
      </c>
      <c r="EI24" s="122">
        <f>IF(OR(EI$4="",$B24=""),0,SUMIF('DADOS BRUTOS'!$A$3:$A$500,$B24,'DADOS BRUTOS'!BI$3:BI$500)+IF($C24="",0,SUMIF('DADOS BRUTOS'!$A$3:$A$500,$C24,'DADOS BRUTOS'!BI$3:BI$500)))</f>
        <v/>
      </c>
      <c r="EJ24" s="122">
        <f>IF(OR(EJ$4="",$B24=""),0,SUMIF('DADOS BRUTOS'!$A$3:$A$500,$B24,'DADOS BRUTOS'!BJ$3:BJ$500)+IF($C24="",0,SUMIF('DADOS BRUTOS'!$A$3:$A$500,$C24,'DADOS BRUTOS'!BJ$3:BJ$500)))</f>
        <v/>
      </c>
      <c r="EK24" s="122">
        <f>IF(OR(EK$4="",$B24=""),0,SUMIF('DADOS BRUTOS'!$A$3:$A$500,$B24,'DADOS BRUTOS'!BK$3:BK$500)+IF($C24="",0,SUMIF('DADOS BRUTOS'!$A$3:$A$500,$C24,'DADOS BRUTOS'!BK$3:BK$500)))</f>
        <v/>
      </c>
      <c r="EL24" s="122">
        <f>IF(OR(EL$4="",$B24=""),0,SUMIF('DADOS BRUTOS'!$A$3:$A$500,$B24,'DADOS BRUTOS'!BL$3:BL$500)+IF($C24="",0,SUMIF('DADOS BRUTOS'!$A$3:$A$500,$C24,'DADOS BRUTOS'!BL$3:BL$500)))</f>
        <v/>
      </c>
      <c r="EM24" s="122">
        <f>IF(OR(EM$4="",$B24=""),0,SUMIF('DADOS BRUTOS'!$A$3:$A$500,$B24,'DADOS BRUTOS'!BM$3:BM$500)+IF($C24="",0,SUMIF('DADOS BRUTOS'!$A$3:$A$500,$C24,'DADOS BRUTOS'!BM$3:BM$500)))</f>
        <v/>
      </c>
      <c r="EN24" s="122">
        <f>IF(OR(EN$4="",$B24=""),0,SUMIF('DADOS BRUTOS'!$A$3:$A$500,$B24,'DADOS BRUTOS'!BN$3:BN$500)+IF($C24="",0,SUMIF('DADOS BRUTOS'!$A$3:$A$500,$C24,'DADOS BRUTOS'!BN$3:BN$500)))</f>
        <v/>
      </c>
      <c r="EO24" s="122">
        <f>IF(OR(EO$4="",$B24=""),0,SUMIF('DADOS BRUTOS'!$A$3:$A$500,$B24,'DADOS BRUTOS'!BO$3:BO$500)+IF($C24="",0,SUMIF('DADOS BRUTOS'!$A$3:$A$500,$C24,'DADOS BRUTOS'!BO$3:BO$500)))</f>
        <v/>
      </c>
      <c r="EP24" s="122">
        <f>IF(OR(EP$4="",$B24=""),0,SUMIF('DADOS BRUTOS'!$A$3:$A$500,$B24,'DADOS BRUTOS'!BP$3:BP$500)+IF($C24="",0,SUMIF('DADOS BRUTOS'!$A$3:$A$500,$C24,'DADOS BRUTOS'!BP$3:BP$500)))</f>
        <v/>
      </c>
      <c r="EQ24" s="122">
        <f>IF(OR(EQ$4="",$B24=""),0,SUMIF('DADOS BRUTOS'!$A$3:$A$500,$B24,'DADOS BRUTOS'!BQ$3:BQ$500)+IF($C24="",0,SUMIF('DADOS BRUTOS'!$A$3:$A$500,$C24,'DADOS BRUTOS'!BQ$3:BQ$500)))</f>
        <v/>
      </c>
      <c r="ER24" s="122">
        <f>IF(OR(ER$4="",$B24=""),0,SUMIF('DADOS BRUTOS'!$A$3:$A$500,$B24,'DADOS BRUTOS'!BR$3:BR$500)+IF($C24="",0,SUMIF('DADOS BRUTOS'!$A$3:$A$500,$C24,'DADOS BRUTOS'!BR$3:BR$500)))</f>
        <v/>
      </c>
      <c r="ES24" s="122">
        <f>IF(OR(ES$4="",$B24=""),0,SUMIF('DADOS BRUTOS'!$A$3:$A$500,$B24,'DADOS BRUTOS'!BS$3:BS$500)+IF($C24="",0,SUMIF('DADOS BRUTOS'!$A$3:$A$500,$C24,'DADOS BRUTOS'!BS$3:BS$500)))</f>
        <v/>
      </c>
      <c r="ET24" s="122">
        <f>IF(OR(ET$4="",$B24=""),0,SUMIF('DADOS BRUTOS'!$A$3:$A$500,$B24,'DADOS BRUTOS'!BT$3:BT$500)+IF($C24="",0,SUMIF('DADOS BRUTOS'!$A$3:$A$500,$C24,'DADOS BRUTOS'!BT$3:BT$500)))</f>
        <v/>
      </c>
      <c r="EU24" s="122">
        <f>IF(OR(EU$4="",$B24=""),0,SUMIF('DADOS BRUTOS'!$A$3:$A$500,$B24,'DADOS BRUTOS'!BU$3:BU$500)+IF($C24="",0,SUMIF('DADOS BRUTOS'!$A$3:$A$500,$C24,'DADOS BRUTOS'!BU$3:BU$500)))</f>
        <v/>
      </c>
      <c r="EV24" s="122">
        <f>IF(OR(EV$4="",$B24=""),0,SUMIF('DADOS BRUTOS'!$A$3:$A$500,$B24,'DADOS BRUTOS'!BV$3:BV$500)+IF($C24="",0,SUMIF('DADOS BRUTOS'!$A$3:$A$500,$C24,'DADOS BRUTOS'!BV$3:BV$500)))</f>
        <v/>
      </c>
      <c r="EW24" s="122">
        <f>IF(OR(EW$4="",$B24=""),0,SUMIF('DADOS BRUTOS'!$A$3:$A$500,$B24,'DADOS BRUTOS'!BW$3:BW$500)+IF($C24="",0,SUMIF('DADOS BRUTOS'!$A$3:$A$500,$C24,'DADOS BRUTOS'!BW$3:BW$500)))</f>
        <v/>
      </c>
      <c r="EX24" s="122">
        <f>IF(OR(EX$4="",$B24=""),0,SUMIF('DADOS BRUTOS'!$A$3:$A$500,$B24,'DADOS BRUTOS'!BX$3:BX$500)+IF($C24="",0,SUMIF('DADOS BRUTOS'!$A$3:$A$500,$C24,'DADOS BRUTOS'!BX$3:BX$500)))</f>
        <v/>
      </c>
      <c r="EY24" s="122">
        <f>IF(OR(EY$4="",$B24=""),0,SUMIF('DADOS BRUTOS'!$A$3:$A$500,$B24,'DADOS BRUTOS'!BY$3:BY$500)+IF($C24="",0,SUMIF('DADOS BRUTOS'!$A$3:$A$500,$C24,'DADOS BRUTOS'!BY$3:BY$500)))</f>
        <v/>
      </c>
      <c r="EZ24" s="122">
        <f>IF(OR(EZ$4="",$B24=""),0,SUMIF('DADOS BRUTOS'!$A$3:$A$500,$B24,'DADOS BRUTOS'!BZ$3:BZ$500)+IF($C24="",0,SUMIF('DADOS BRUTOS'!$A$3:$A$500,$C24,'DADOS BRUTOS'!BZ$3:BZ$500)))</f>
        <v/>
      </c>
      <c r="FA24" s="122">
        <f>IF(OR(FA$4="",$B24=""),0,SUMIF('DADOS BRUTOS'!$A$3:$A$500,$B24,'DADOS BRUTOS'!CA$3:CA$500)+IF($C24="",0,SUMIF('DADOS BRUTOS'!$A$3:$A$500,$C24,'DADOS BRUTOS'!CA$3:CA$500)))</f>
        <v/>
      </c>
      <c r="FB24" s="122">
        <f>IF(OR(FB$4="",$B24=""),0,SUMIF('DADOS BRUTOS'!$A$3:$A$500,$B24,'DADOS BRUTOS'!CB$3:CB$500)+IF($C24="",0,SUMIF('DADOS BRUTOS'!$A$3:$A$500,$C24,'DADOS BRUTOS'!CB$3:CB$500)))</f>
        <v/>
      </c>
      <c r="FC24" s="122">
        <f>IF(OR(FC$4="",$B24=""),0,SUMIF('DADOS BRUTOS'!$A$3:$A$500,$B24,'DADOS BRUTOS'!CC$3:CC$500)+IF($C24="",0,SUMIF('DADOS BRUTOS'!$A$3:$A$500,$C24,'DADOS BRUTOS'!CC$3:CC$500)))</f>
        <v/>
      </c>
      <c r="FD24" s="122">
        <f>IF(OR(FD$4="",$B24=""),0,SUMIF('DADOS BRUTOS'!$A$3:$A$500,$B24,'DADOS BRUTOS'!CD$3:CD$500)+IF($C24="",0,SUMIF('DADOS BRUTOS'!$A$3:$A$500,$C24,'DADOS BRUTOS'!CD$3:CD$500)))</f>
        <v/>
      </c>
      <c r="FE24" s="122">
        <f>IF(OR(FE$4="",$B24=""),0,SUMIF('DADOS BRUTOS'!$A$3:$A$500,$B24,'DADOS BRUTOS'!CE$3:CE$500)+IF($C24="",0,SUMIF('DADOS BRUTOS'!$A$3:$A$500,$C24,'DADOS BRUTOS'!CE$3:CE$500)))</f>
        <v/>
      </c>
      <c r="FF24" s="122">
        <f>IF(OR(FF$4="",$B24=""),0,SUMIF('DADOS BRUTOS'!$A$3:$A$500,$B24,'DADOS BRUTOS'!CF$3:CF$500)+IF($C24="",0,SUMIF('DADOS BRUTOS'!$A$3:$A$500,$C24,'DADOS BRUTOS'!CF$3:CF$500)))</f>
        <v/>
      </c>
      <c r="FG24" s="122">
        <f>IF(OR(FG$4="",$B24=""),0,SUMIF('DADOS BRUTOS'!$A$3:$A$500,$B24,'DADOS BRUTOS'!CG$3:CG$500)+IF($C24="",0,SUMIF('DADOS BRUTOS'!$A$3:$A$500,$C24,'DADOS BRUTOS'!CG$3:CG$500)))</f>
        <v/>
      </c>
      <c r="FH24" s="122">
        <f>IF(OR(FH$4="",$B24=""),0,SUMIF('DADOS BRUTOS'!$A$3:$A$500,$B24,'DADOS BRUTOS'!CH$3:CH$500)+IF($C24="",0,SUMIF('DADOS BRUTOS'!$A$3:$A$500,$C24,'DADOS BRUTOS'!CH$3:CH$500)))</f>
        <v/>
      </c>
      <c r="FI24" s="122">
        <f>IF(OR(FI$4="",$B24=""),0,SUMIF('DADOS BRUTOS'!$A$3:$A$500,$B24,'DADOS BRUTOS'!CI$3:CI$500)+IF($C24="",0,SUMIF('DADOS BRUTOS'!$A$3:$A$500,$C24,'DADOS BRUTOS'!CI$3:CI$500)))</f>
        <v/>
      </c>
      <c r="FJ24" s="122">
        <f>IF(OR(FJ$4="",$B24=""),0,SUMIF('DADOS BRUTOS'!$A$3:$A$500,$B24,'DADOS BRUTOS'!CJ$3:CJ$500)+IF($C24="",0,SUMIF('DADOS BRUTOS'!$A$3:$A$500,$C24,'DADOS BRUTOS'!CJ$3:CJ$500)))</f>
        <v/>
      </c>
      <c r="FK24" s="122">
        <f>IF(OR(FK$4="",$B24=""),0,SUMIF('DADOS BRUTOS'!$A$3:$A$500,$B24,'DADOS BRUTOS'!CK$3:CK$500)+IF($C24="",0,SUMIF('DADOS BRUTOS'!$A$3:$A$500,$C24,'DADOS BRUTOS'!CK$3:CK$500)))</f>
        <v/>
      </c>
      <c r="FL24" s="122">
        <f>IF(OR(FL$4="",$B24=""),0,SUMIF('DADOS BRUTOS'!$A$3:$A$500,$B24,'DADOS BRUTOS'!CL$3:CL$500)+IF($C24="",0,SUMIF('DADOS BRUTOS'!$A$3:$A$500,$C24,'DADOS BRUTOS'!CL$3:CL$500)))</f>
        <v/>
      </c>
      <c r="FM24" s="122">
        <f>IF(OR(FM$4="",$B24=""),0,SUMIF('DADOS BRUTOS'!$A$3:$A$500,$B24,'DADOS BRUTOS'!CM$3:CM$500)+IF($C24="",0,SUMIF('DADOS BRUTOS'!$A$3:$A$500,$C24,'DADOS BRUTOS'!CM$3:CM$500)))</f>
        <v/>
      </c>
      <c r="FN24" s="122">
        <f>IF(OR(FN$4="",$B24=""),0,SUMIF('DADOS BRUTOS'!$A$3:$A$500,$B24,'DADOS BRUTOS'!CN$3:CN$500)+IF($C24="",0,SUMIF('DADOS BRUTOS'!$A$3:$A$500,$C24,'DADOS BRUTOS'!CN$3:CN$500)))</f>
        <v/>
      </c>
      <c r="FO24" s="122">
        <f>IF(OR(FO$4="",$B24=""),0,SUMIF('DADOS BRUTOS'!$A$3:$A$500,$B24,'DADOS BRUTOS'!CO$3:CO$500)+IF($C24="",0,SUMIF('DADOS BRUTOS'!$A$3:$A$500,$C24,'DADOS BRUTOS'!CO$3:CO$500)))</f>
        <v/>
      </c>
      <c r="FP24" s="122">
        <f>IF(OR(FP$4="",$B24=""),0,SUMIF('DADOS BRUTOS'!$A$3:$A$500,$B24,'DADOS BRUTOS'!CP$3:CP$500)+IF($C24="",0,SUMIF('DADOS BRUTOS'!$A$3:$A$500,$C24,'DADOS BRUTOS'!CP$3:CP$500)))</f>
        <v/>
      </c>
      <c r="FQ24" s="122">
        <f>IF(OR(FQ$4="",$B24=""),0,SUMIF('DADOS BRUTOS'!$A$3:$A$500,$B24,'DADOS BRUTOS'!CQ$3:CQ$500)+IF($C24="",0,SUMIF('DADOS BRUTOS'!$A$3:$A$500,$C24,'DADOS BRUTOS'!CQ$3:CQ$500)))</f>
        <v/>
      </c>
      <c r="FR24" s="122">
        <f>IF(OR(FR$4="",$B24=""),0,SUMIF('DADOS BRUTOS'!$A$3:$A$500,$B24,'DADOS BRUTOS'!CR$3:CR$500)+IF($C24="",0,SUMIF('DADOS BRUTOS'!$A$3:$A$500,$C24,'DADOS BRUTOS'!CR$3:CR$500)))</f>
        <v/>
      </c>
      <c r="FS24" s="122">
        <f>IF(OR(FS$4="",$B24=""),0,SUMIF('DADOS BRUTOS'!$A$3:$A$500,$B24,'DADOS BRUTOS'!CS$3:CS$500)+IF($C24="",0,SUMIF('DADOS BRUTOS'!$A$3:$A$500,$C24,'DADOS BRUTOS'!CS$3:CS$500)))</f>
        <v/>
      </c>
      <c r="FT24" s="122">
        <f>IF(OR(FT$4="",$B24=""),0,SUMIF('DADOS BRUTOS'!$A$3:$A$500,$B24,'DADOS BRUTOS'!CT$3:CT$500)+IF($C24="",0,SUMIF('DADOS BRUTOS'!$A$3:$A$500,$C24,'DADOS BRUTOS'!CT$3:CT$500)))</f>
        <v/>
      </c>
      <c r="FU24" s="122">
        <f>IF(OR(FU$4="",$B24=""),0,SUMIF('DADOS BRUTOS'!$A$3:$A$500,$B24,'DADOS BRUTOS'!CU$3:CU$500)+IF($C24="",0,SUMIF('DADOS BRUTOS'!$A$3:$A$500,$C24,'DADOS BRUTOS'!CU$3:CU$500)))</f>
        <v/>
      </c>
      <c r="FV24" s="122">
        <f>IF(OR(FV$4="",$B24=""),0,SUMIF('DADOS BRUTOS'!$A$3:$A$500,$B24,'DADOS BRUTOS'!CV$3:CV$500)+IF($C24="",0,SUMIF('DADOS BRUTOS'!$A$3:$A$500,$C24,'DADOS BRUTOS'!CV$3:CV$500)))</f>
        <v/>
      </c>
      <c r="FW24" s="122">
        <f>IF(OR(FW$4="",$B24=""),0,SUMIF('DADOS BRUTOS'!$A$3:$A$500,$B24,'DADOS BRUTOS'!CW$3:CW$500)+IF($C24="",0,SUMIF('DADOS BRUTOS'!$A$3:$A$500,$C24,'DADOS BRUTOS'!CW$3:CW$500)))</f>
        <v/>
      </c>
      <c r="FX24" s="122">
        <f>IF(OR(FX$4="",$B24=""),0,SUMIF('DADOS BRUTOS'!$A$3:$A$500,$B24,'DADOS BRUTOS'!CX$3:CX$500)+IF($C24="",0,SUMIF('DADOS BRUTOS'!$A$3:$A$500,$C24,'DADOS BRUTOS'!CX$3:CX$500)))</f>
        <v/>
      </c>
      <c r="FY24" s="122">
        <f>IF(OR(FY$4="",$B24=""),0,SUMIF('DADOS BRUTOS'!$A$3:$A$500,$B24,'DADOS BRUTOS'!CY$3:CY$500)+IF($C24="",0,SUMIF('DADOS BRUTOS'!$A$3:$A$500,$C24,'DADOS BRUTOS'!CY$3:CY$500)))</f>
        <v/>
      </c>
      <c r="FZ24" s="122">
        <f>IF(OR(FZ$4="",$B24=""),0,SUMIF('DADOS BRUTOS'!$A$3:$A$500,$B24,'DADOS BRUTOS'!CZ$3:CZ$500)+IF($C24="",0,SUMIF('DADOS BRUTOS'!$A$3:$A$500,$C24,'DADOS BRUTOS'!CZ$3:CZ$500)))</f>
        <v/>
      </c>
      <c r="GA24" s="122">
        <f>IF(OR(GA$4="",$B24=""),0,SUMIF('DADOS BRUTOS'!$A$3:$A$500,$B24,'DADOS BRUTOS'!DA$3:DA$500)+IF($C24="",0,SUMIF('DADOS BRUTOS'!$A$3:$A$500,$C24,'DADOS BRUTOS'!DA$3:DA$500)))</f>
        <v/>
      </c>
      <c r="GB24" s="122">
        <f>IF(OR(GB$4="",$B24=""),0,SUMIF('DADOS BRUTOS'!$A$3:$A$500,$B24,'DADOS BRUTOS'!DB$3:DB$500)+IF($C24="",0,SUMIF('DADOS BRUTOS'!$A$3:$A$500,$C24,'DADOS BRUTOS'!DB$3:DB$500)))</f>
        <v/>
      </c>
      <c r="GC24" s="122">
        <f>IF(OR(GC$4="",$B24=""),0,SUMIF('DADOS BRUTOS'!$A$3:$A$500,$B24,'DADOS BRUTOS'!DC$3:DC$500)+IF($C24="",0,SUMIF('DADOS BRUTOS'!$A$3:$A$500,$C24,'DADOS BRUTOS'!DC$3:DC$500)))</f>
        <v/>
      </c>
      <c r="GD24" s="122">
        <f>IF(OR(GD$4="",$B24=""),0,SUMIF('DADOS BRUTOS'!$A$3:$A$500,$B24,'DADOS BRUTOS'!DD$3:DD$500)+IF($C24="",0,SUMIF('DADOS BRUTOS'!$A$3:$A$500,$C24,'DADOS BRUTOS'!DD$3:DD$500)))</f>
        <v/>
      </c>
      <c r="GE24" s="122">
        <f>IF(OR(GE$4="",$B24=""),0,SUMIF('DADOS BRUTOS'!$A$3:$A$500,$B24,'DADOS BRUTOS'!DE$3:DE$500)+IF($C24="",0,SUMIF('DADOS BRUTOS'!$A$3:$A$500,$C24,'DADOS BRUTOS'!DE$3:DE$500)))</f>
        <v/>
      </c>
      <c r="GF24" s="122">
        <f>IF(OR(GF$4="",$B24=""),0,SUMIF('DADOS BRUTOS'!$A$3:$A$500,$B24,'DADOS BRUTOS'!DF$3:DF$500)+IF($C24="",0,SUMIF('DADOS BRUTOS'!$A$3:$A$500,$C24,'DADOS BRUTOS'!DF$3:DF$500)))</f>
        <v/>
      </c>
      <c r="GG24" s="122">
        <f>IF(OR(GG$4="",$B24=""),0,SUMIF('DADOS BRUTOS'!$A$3:$A$500,$B24,'DADOS BRUTOS'!DG$3:DG$500)+IF($C24="",0,SUMIF('DADOS BRUTOS'!$A$3:$A$500,$C24,'DADOS BRUTOS'!DG$3:DG$500)))</f>
        <v/>
      </c>
      <c r="GH24" s="122">
        <f>IF(OR(GH$4="",$B24=""),0,SUMIF('DADOS BRUTOS'!$A$3:$A$500,$B24,'DADOS BRUTOS'!DH$3:DH$500)+IF($C24="",0,SUMIF('DADOS BRUTOS'!$A$3:$A$500,$C24,'DADOS BRUTOS'!DH$3:DH$500)))</f>
        <v/>
      </c>
      <c r="GI24" s="122">
        <f>IF(OR(GI$4="",$B24=""),0,SUMIF('DADOS BRUTOS'!$A$3:$A$500,$B24,'DADOS BRUTOS'!DI$3:DI$500)+IF($C24="",0,SUMIF('DADOS BRUTOS'!$A$3:$A$500,$C24,'DADOS BRUTOS'!DI$3:DI$500)))</f>
        <v/>
      </c>
      <c r="GJ24" s="122">
        <f>IF(OR(GJ$4="",$B24=""),0,SUMIF('DADOS BRUTOS'!$A$3:$A$500,$B24,'DADOS BRUTOS'!DJ$3:DJ$500)+IF($C24="",0,SUMIF('DADOS BRUTOS'!$A$3:$A$500,$C24,'DADOS BRUTOS'!DJ$3:DJ$500)))</f>
        <v/>
      </c>
      <c r="GK24" s="122">
        <f>IF(OR(GK$4="",$B24=""),0,SUMIF('DADOS BRUTOS'!$A$3:$A$500,$B24,'DADOS BRUTOS'!DK$3:DK$500)+IF($C24="",0,SUMIF('DADOS BRUTOS'!$A$3:$A$500,$C24,'DADOS BRUTOS'!DK$3:DK$500)))</f>
        <v/>
      </c>
      <c r="GL24" s="122">
        <f>IF(OR(GL$4="",$B24=""),0,SUMIF('DADOS BRUTOS'!$A$3:$A$500,$B24,'DADOS BRUTOS'!DL$3:DL$500)+IF($C24="",0,SUMIF('DADOS BRUTOS'!$A$3:$A$500,$C24,'DADOS BRUTOS'!DL$3:DL$500)))</f>
        <v/>
      </c>
      <c r="GM24" s="122">
        <f>IF(OR(GM$4="",$B24=""),0,SUMIF('DADOS BRUTOS'!$A$3:$A$500,$B24,'DADOS BRUTOS'!DM$3:DM$500)+IF($C24="",0,SUMIF('DADOS BRUTOS'!$A$3:$A$500,$C24,'DADOS BRUTOS'!DM$3:DM$500)))</f>
        <v/>
      </c>
      <c r="GN24" s="122">
        <f>IF(OR(GN$4="",$B24=""),0,SUMIF('DADOS BRUTOS'!$A$3:$A$500,$B24,'DADOS BRUTOS'!DN$3:DN$500)+IF($C24="",0,SUMIF('DADOS BRUTOS'!$A$3:$A$500,$C24,'DADOS BRUTOS'!DN$3:DN$500)))</f>
        <v/>
      </c>
      <c r="GO24" s="122">
        <f>IF(OR(GO$4="",$B24=""),0,SUMIF('DADOS BRUTOS'!$A$3:$A$500,$B24,'DADOS BRUTOS'!DO$3:DO$500)+IF($C24="",0,SUMIF('DADOS BRUTOS'!$A$3:$A$500,$C24,'DADOS BRUTOS'!DO$3:DO$500)))</f>
        <v/>
      </c>
      <c r="GP24" s="122">
        <f>IF(OR(GP$4="",$B24=""),0,SUMIF('DADOS BRUTOS'!$A$3:$A$500,$B24,'DADOS BRUTOS'!DP$3:DP$500)+IF($C24="",0,SUMIF('DADOS BRUTOS'!$A$3:$A$500,$C24,'DADOS BRUTOS'!DP$3:DP$500)))</f>
        <v/>
      </c>
      <c r="GQ24" s="122">
        <f>IF(OR(GQ$4="",$B24=""),0,SUMIF('DADOS BRUTOS'!$A$3:$A$500,$B24,'DADOS BRUTOS'!DQ$3:DQ$500)+IF($C24="",0,SUMIF('DADOS BRUTOS'!$A$3:$A$500,$C24,'DADOS BRUTOS'!DQ$3:DQ$500)))</f>
        <v/>
      </c>
      <c r="GR24" s="122">
        <f>IF(OR(GR$4="",$B24=""),0,SUMIF('DADOS BRUTOS'!$A$3:$A$500,$B24,'DADOS BRUTOS'!DR$3:DR$500)+IF($C24="",0,SUMIF('DADOS BRUTOS'!$A$3:$A$500,$C24,'DADOS BRUTOS'!DR$3:DR$500)))</f>
        <v/>
      </c>
      <c r="GS24" s="122">
        <f>IF(OR(GS$4="",$B24=""),0,SUMIF('DADOS BRUTOS'!$A$3:$A$500,$B24,'DADOS BRUTOS'!DS$3:DS$500)+IF($C24="",0,SUMIF('DADOS BRUTOS'!$A$3:$A$500,$C24,'DADOS BRUTOS'!DS$3:DS$500)))</f>
        <v/>
      </c>
      <c r="GT24" s="122">
        <f>IF(OR(GT$4="",$B24=""),0,SUMIF('DADOS BRUTOS'!$A$3:$A$500,$B24,'DADOS BRUTOS'!DT$3:DT$500)+IF($C24="",0,SUMIF('DADOS BRUTOS'!$A$3:$A$500,$C24,'DADOS BRUTOS'!DT$3:DT$500)))</f>
        <v/>
      </c>
      <c r="GU24" s="122">
        <f>IF(OR(GU$4="",$B24=""),0,SUMIF('DADOS BRUTOS'!$A$3:$A$500,$B24,'DADOS BRUTOS'!DU$3:DU$500)+IF($C24="",0,SUMIF('DADOS BRUTOS'!$A$3:$A$500,$C24,'DADOS BRUTOS'!DU$3:DU$500)))</f>
        <v/>
      </c>
      <c r="GV24" s="122">
        <f>IF(OR(GV$4="",$B24=""),0,SUMIF('DADOS BRUTOS'!$A$3:$A$500,$B24,'DADOS BRUTOS'!DV$3:DV$500)+IF($C24="",0,SUMIF('DADOS BRUTOS'!$A$3:$A$500,$C24,'DADOS BRUTOS'!DV$3:DV$500)))</f>
        <v/>
      </c>
      <c r="GW24" s="122">
        <f>IF(OR(GW$4="",$B24=""),0,SUMIF('DADOS BRUTOS'!$A$3:$A$500,$B24,'DADOS BRUTOS'!DW$3:DW$500)+IF($C24="",0,SUMIF('DADOS BRUTOS'!$A$3:$A$500,$C24,'DADOS BRUTOS'!DW$3:DW$500)))</f>
        <v/>
      </c>
      <c r="GX24" s="122">
        <f>IF(OR(GX$4="",$B24=""),0,SUMIF('DADOS BRUTOS'!$A$3:$A$500,$B24,'DADOS BRUTOS'!DX$3:DX$500)+IF($C24="",0,SUMIF('DADOS BRUTOS'!$A$3:$A$500,$C24,'DADOS BRUTOS'!DX$3:DX$500)))</f>
        <v/>
      </c>
      <c r="GY24" s="122">
        <f>IF(OR(GY$4="",$B24=""),0,SUMIF('DADOS BRUTOS'!$A$3:$A$500,$B24,'DADOS BRUTOS'!DY$3:DY$500)+IF($C24="",0,SUMIF('DADOS BRUTOS'!$A$3:$A$500,$C24,'DADOS BRUTOS'!DY$3:DY$500)))</f>
        <v/>
      </c>
      <c r="GZ24" s="122">
        <f>IF(OR(GZ$4="",$B24=""),0,SUMIF('DADOS BRUTOS'!$A$3:$A$500,$B24,'DADOS BRUTOS'!DZ$3:DZ$500)+IF($C24="",0,SUMIF('DADOS BRUTOS'!$A$3:$A$500,$C24,'DADOS BRUTOS'!DZ$3:DZ$500)))</f>
        <v/>
      </c>
      <c r="HA24" s="122">
        <f>IF(OR(HA$4="",$B24=""),0,SUMIF('DADOS BRUTOS'!$A$3:$A$500,$B24,'DADOS BRUTOS'!EA$3:EA$500)+IF($C24="",0,SUMIF('DADOS BRUTOS'!$A$3:$A$500,$C24,'DADOS BRUTOS'!EA$3:EA$500)))</f>
        <v/>
      </c>
      <c r="HB24" s="122">
        <f>IF(OR(HB$4="",$B24=""),0,SUMIF('DADOS BRUTOS'!$A$3:$A$500,$B24,'DADOS BRUTOS'!EB$3:EB$500)+IF($C24="",0,SUMIF('DADOS BRUTOS'!$A$3:$A$500,$C24,'DADOS BRUTOS'!EB$3:EB$500)))</f>
        <v/>
      </c>
      <c r="HC24" s="122">
        <f>IF(OR(HC$4="",$B24=""),0,SUMIF('DADOS BRUTOS'!$A$3:$A$500,$B24,'DADOS BRUTOS'!EC$3:EC$500)+IF($C24="",0,SUMIF('DADOS BRUTOS'!$A$3:$A$500,$C24,'DADOS BRUTOS'!EC$3:EC$500)))</f>
        <v/>
      </c>
      <c r="HD24" s="122">
        <f>IF(OR(HD$4="",$B24=""),0,SUMIF('DADOS BRUTOS'!$A$3:$A$500,$B24,'DADOS BRUTOS'!ED$3:ED$500)+IF($C24="",0,SUMIF('DADOS BRUTOS'!$A$3:$A$500,$C24,'DADOS BRUTOS'!ED$3:ED$500)))</f>
        <v/>
      </c>
      <c r="HE24" s="122">
        <f>IF(OR(HE$4="",$B24=""),0,SUMIF('DADOS BRUTOS'!$A$3:$A$500,$B24,'DADOS BRUTOS'!EE$3:EE$500)+IF($C24="",0,SUMIF('DADOS BRUTOS'!$A$3:$A$500,$C24,'DADOS BRUTOS'!EE$3:EE$500)))</f>
        <v/>
      </c>
      <c r="HF24" s="122">
        <f>IF(OR(HF$4="",$B24=""),0,SUMIF('DADOS BRUTOS'!$A$3:$A$500,$B24,'DADOS BRUTOS'!EF$3:EF$500)+IF($C24="",0,SUMIF('DADOS BRUTOS'!$A$3:$A$500,$C24,'DADOS BRUTOS'!EF$3:EF$500)))</f>
        <v/>
      </c>
      <c r="HG24" s="122">
        <f>IF(OR(HG$4="",$B24=""),0,SUMIF('DADOS BRUTOS'!$A$3:$A$500,$B24,'DADOS BRUTOS'!EG$3:EG$500)+IF($C24="",0,SUMIF('DADOS BRUTOS'!$A$3:$A$500,$C24,'DADOS BRUTOS'!EG$3:EG$500)))</f>
        <v/>
      </c>
      <c r="HH24" s="122">
        <f>IF(OR(HH$4="",$B24=""),0,SUMIF('DADOS BRUTOS'!$A$3:$A$500,$B24,'DADOS BRUTOS'!EH$3:EH$500)+IF($C24="",0,SUMIF('DADOS BRUTOS'!$A$3:$A$500,$C24,'DADOS BRUTOS'!EH$3:EH$500)))</f>
        <v/>
      </c>
      <c r="HI24" s="122">
        <f>IF(OR(HI$4="",$B24=""),0,SUMIF('DADOS BRUTOS'!$A$3:$A$500,$B24,'DADOS BRUTOS'!EI$3:EI$500)+IF($C24="",0,SUMIF('DADOS BRUTOS'!$A$3:$A$500,$C24,'DADOS BRUTOS'!EI$3:EI$500)))</f>
        <v/>
      </c>
      <c r="HJ24" s="122">
        <f>IF(OR(HJ$4="",$B24=""),0,SUMIF('DADOS BRUTOS'!$A$3:$A$500,$B24,'DADOS BRUTOS'!EJ$3:EJ$500)+IF($C24="",0,SUMIF('DADOS BRUTOS'!$A$3:$A$500,$C24,'DADOS BRUTOS'!EJ$3:EJ$500)))</f>
        <v/>
      </c>
      <c r="HK24" s="122">
        <f>IF(OR(HK$4="",$B24=""),0,SUMIF('DADOS BRUTOS'!$A$3:$A$500,$B24,'DADOS BRUTOS'!EK$3:EK$500)+IF($C24="",0,SUMIF('DADOS BRUTOS'!$A$3:$A$500,$C24,'DADOS BRUTOS'!EK$3:EK$500)))</f>
        <v/>
      </c>
      <c r="HL24" s="122">
        <f>IF(OR(HL$4="",$B24=""),0,SUMIF('DADOS BRUTOS'!$A$3:$A$500,$B24,'DADOS BRUTOS'!EL$3:EL$500)+IF($C24="",0,SUMIF('DADOS BRUTOS'!$A$3:$A$500,$C24,'DADOS BRUTOS'!EL$3:EL$500)))</f>
        <v/>
      </c>
      <c r="HM24" s="122">
        <f>IF(OR(HM$4="",$B24=""),0,SUMIF('DADOS BRUTOS'!$A$3:$A$500,$B24,'DADOS BRUTOS'!EM$3:EM$500)+IF($C24="",0,SUMIF('DADOS BRUTOS'!$A$3:$A$500,$C24,'DADOS BRUTOS'!EM$3:EM$500)))</f>
        <v/>
      </c>
      <c r="HN24" s="122">
        <f>IF(OR(HN$4="",$B24=""),0,SUMIF('DADOS BRUTOS'!$A$3:$A$500,$B24,'DADOS BRUTOS'!EN$3:EN$500)+IF($C24="",0,SUMIF('DADOS BRUTOS'!$A$3:$A$500,$C24,'DADOS BRUTOS'!EN$3:EN$500)))</f>
        <v/>
      </c>
      <c r="HO24" s="122">
        <f>IF(OR(HO$4="",$B24=""),0,SUMIF('DADOS BRUTOS'!$A$3:$A$500,$B24,'DADOS BRUTOS'!EO$3:EO$500)+IF($C24="",0,SUMIF('DADOS BRUTOS'!$A$3:$A$500,$C24,'DADOS BRUTOS'!EO$3:EO$500)))</f>
        <v/>
      </c>
      <c r="HP24" s="122">
        <f>IF(OR(HP$4="",$B24=""),0,SUMIF('DADOS BRUTOS'!$A$3:$A$500,$B24,'DADOS BRUTOS'!EP$3:EP$500)+IF($C24="",0,SUMIF('DADOS BRUTOS'!$A$3:$A$500,$C24,'DADOS BRUTOS'!EP$3:EP$500)))</f>
        <v/>
      </c>
      <c r="HQ24" s="122">
        <f>IF(OR(HQ$4="",$B24=""),0,SUMIF('DADOS BRUTOS'!$A$3:$A$500,$B24,'DADOS BRUTOS'!EQ$3:EQ$500)+IF($C24="",0,SUMIF('DADOS BRUTOS'!$A$3:$A$500,$C24,'DADOS BRUTOS'!EQ$3:EQ$500)))</f>
        <v/>
      </c>
      <c r="HR24" s="122">
        <f>IF(OR(HR$4="",$B24=""),0,SUMIF('DADOS BRUTOS'!$A$3:$A$500,$B24,'DADOS BRUTOS'!ER$3:ER$500)+IF($C24="",0,SUMIF('DADOS BRUTOS'!$A$3:$A$500,$C24,'DADOS BRUTOS'!ER$3:ER$500)))</f>
        <v/>
      </c>
      <c r="HS24" s="122">
        <f>IF(OR(HS$4="",$B24=""),0,SUMIF('DADOS BRUTOS'!$A$3:$A$500,$B24,'DADOS BRUTOS'!ES$3:ES$500)+IF($C24="",0,SUMIF('DADOS BRUTOS'!$A$3:$A$500,$C24,'DADOS BRUTOS'!ES$3:ES$500)))</f>
        <v/>
      </c>
      <c r="HT24" s="122">
        <f>IF(OR(HT$4="",$B24=""),0,SUMIF('DADOS BRUTOS'!$A$3:$A$500,$B24,'DADOS BRUTOS'!ET$3:ET$500)+IF($C24="",0,SUMIF('DADOS BRUTOS'!$A$3:$A$500,$C24,'DADOS BRUTOS'!ET$3:ET$500)))</f>
        <v/>
      </c>
      <c r="HU24" s="122">
        <f>IF(OR(HU$4="",$B24=""),0,SUMIF('DADOS BRUTOS'!$A$3:$A$500,$B24,'DADOS BRUTOS'!EU$3:EU$500)+IF($C24="",0,SUMIF('DADOS BRUTOS'!$A$3:$A$500,$C24,'DADOS BRUTOS'!EU$3:EU$500)))</f>
        <v/>
      </c>
      <c r="HV24" s="122">
        <f>IF(OR(HV$4="",$B24=""),0,SUMIF('DADOS BRUTOS'!$A$3:$A$500,$B24,'DADOS BRUTOS'!EV$3:EV$500)+IF($C24="",0,SUMIF('DADOS BRUTOS'!$A$3:$A$500,$C24,'DADOS BRUTOS'!EV$3:EV$500)))</f>
        <v/>
      </c>
      <c r="HW24" s="122">
        <f>IF(OR(HW$4="",$B24=""),0,SUMIF('DADOS BRUTOS'!$A$3:$A$500,$B24,'DADOS BRUTOS'!EW$3:EW$500)+IF($C24="",0,SUMIF('DADOS BRUTOS'!$A$3:$A$500,$C24,'DADOS BRUTOS'!EW$3:EW$500)))</f>
        <v/>
      </c>
      <c r="HX24" s="122">
        <f>IF(OR(HX$4="",$B24=""),0,SUMIF('DADOS BRUTOS'!$A$3:$A$500,$B24,'DADOS BRUTOS'!EX$3:EX$500)+IF($C24="",0,SUMIF('DADOS BRUTOS'!$A$3:$A$500,$C24,'DADOS BRUTOS'!EX$3:EX$500)))</f>
        <v/>
      </c>
      <c r="HY24" s="122">
        <f>IF(OR(HY$4="",$B24=""),0,SUMIF('DADOS BRUTOS'!$A$3:$A$500,$B24,'DADOS BRUTOS'!EY$3:EY$500)+IF($C24="",0,SUMIF('DADOS BRUTOS'!$A$3:$A$500,$C24,'DADOS BRUTOS'!EY$3:EY$500)))</f>
        <v/>
      </c>
      <c r="HZ24" s="122">
        <f>IF(OR(HZ$4="",$B24=""),0,SUMIF('DADOS BRUTOS'!$A$3:$A$500,$B24,'DADOS BRUTOS'!EZ$3:EZ$500)+IF($C24="",0,SUMIF('DADOS BRUTOS'!$A$3:$A$500,$C24,'DADOS BRUTOS'!EZ$3:EZ$500)))</f>
        <v/>
      </c>
      <c r="IA24" s="122">
        <f>IF(OR(IA$4="",$B24=""),0,SUMIF('DADOS BRUTOS'!$A$3:$A$500,$B24,'DADOS BRUTOS'!FA$3:FA$500)+IF($C24="",0,SUMIF('DADOS BRUTOS'!$A$3:$A$500,$C24,'DADOS BRUTOS'!FA$3:FA$500)))</f>
        <v/>
      </c>
      <c r="IB24" s="122">
        <f>IF(OR(IB$4="",$B24=""),0,SUMIF('DADOS BRUTOS'!$A$3:$A$500,$B24,'DADOS BRUTOS'!FB$3:FB$500)+IF($C24="",0,SUMIF('DADOS BRUTOS'!$A$3:$A$500,$C24,'DADOS BRUTOS'!FB$3:FB$500)))</f>
        <v/>
      </c>
      <c r="IC24" s="122">
        <f>IF(OR(IC$4="",$B24=""),0,SUMIF('DADOS BRUTOS'!$A$3:$A$500,$B24,'DADOS BRUTOS'!FC$3:FC$500)+IF($C24="",0,SUMIF('DADOS BRUTOS'!$A$3:$A$500,$C24,'DADOS BRUTOS'!FC$3:FC$500)))</f>
        <v/>
      </c>
      <c r="ID24" s="122">
        <f>IF(OR(ID$4="",$B24=""),0,SUMIF('DADOS BRUTOS'!$A$3:$A$500,$B24,'DADOS BRUTOS'!FD$3:FD$500)+IF($C24="",0,SUMIF('DADOS BRUTOS'!$A$3:$A$500,$C24,'DADOS BRUTOS'!FD$3:FD$500)))</f>
        <v/>
      </c>
      <c r="IE24" s="122">
        <f>IF(OR(IE$4="",$B24=""),0,SUMIF('DADOS BRUTOS'!$A$3:$A$500,$B24,'DADOS BRUTOS'!FE$3:FE$500)+IF($C24="",0,SUMIF('DADOS BRUTOS'!$A$3:$A$500,$C24,'DADOS BRUTOS'!FE$3:FE$500)))</f>
        <v/>
      </c>
      <c r="IF24" s="122">
        <f>IF(OR(IF$4="",$B24=""),0,SUMIF('DADOS BRUTOS'!$A$3:$A$500,$B24,'DADOS BRUTOS'!FF$3:FF$500)+IF($C24="",0,SUMIF('DADOS BRUTOS'!$A$3:$A$500,$C24,'DADOS BRUTOS'!FF$3:FF$500)))</f>
        <v/>
      </c>
      <c r="IG24" s="122">
        <f>IF(OR(IG$4="",$B24=""),0,SUMIF('DADOS BRUTOS'!$A$3:$A$500,$B24,'DADOS BRUTOS'!FG$3:FG$500)+IF($C24="",0,SUMIF('DADOS BRUTOS'!$A$3:$A$500,$C24,'DADOS BRUTOS'!FG$3:FG$500)))</f>
        <v/>
      </c>
      <c r="IH24" s="122">
        <f>IF(OR(IH$4="",$B24=""),0,SUMIF('DADOS BRUTOS'!$A$3:$A$500,$B24,'DADOS BRUTOS'!FH$3:FH$500)+IF($C24="",0,SUMIF('DADOS BRUTOS'!$A$3:$A$500,$C24,'DADOS BRUTOS'!FH$3:FH$500)))</f>
        <v/>
      </c>
      <c r="II24" s="122">
        <f>IF(OR(II$4="",$B24=""),0,SUMIF('DADOS BRUTOS'!$A$3:$A$500,$B24,'DADOS BRUTOS'!FI$3:FI$500)+IF($C24="",0,SUMIF('DADOS BRUTOS'!$A$3:$A$500,$C24,'DADOS BRUTOS'!FI$3:FI$500)))</f>
        <v/>
      </c>
      <c r="IJ24" s="122">
        <f>IF(OR(IJ$4="",$B24=""),0,SUMIF('DADOS BRUTOS'!$A$3:$A$500,$B24,'DADOS BRUTOS'!FJ$3:FJ$500)+IF($C24="",0,SUMIF('DADOS BRUTOS'!$A$3:$A$500,$C24,'DADOS BRUTOS'!FJ$3:FJ$500)))</f>
        <v/>
      </c>
      <c r="IK24" s="122">
        <f>IF(OR(IK$4="",$B24=""),0,SUMIF('DADOS BRUTOS'!$A$3:$A$500,$B24,'DADOS BRUTOS'!FK$3:FK$500)+IF($C24="",0,SUMIF('DADOS BRUTOS'!$A$3:$A$500,$C24,'DADOS BRUTOS'!FK$3:FK$500)))</f>
        <v/>
      </c>
      <c r="IL24" s="122">
        <f>IF(OR(IL$4="",$B24=""),0,SUMIF('DADOS BRUTOS'!$A$3:$A$500,$B24,'DADOS BRUTOS'!FL$3:FL$500)+IF($C24="",0,SUMIF('DADOS BRUTOS'!$A$3:$A$500,$C24,'DADOS BRUTOS'!FL$3:FL$500)))</f>
        <v/>
      </c>
      <c r="IM24" s="122">
        <f>IF(OR(IM$4="",$B24=""),0,SUMIF('DADOS BRUTOS'!$A$3:$A$500,$B24,'DADOS BRUTOS'!FM$3:FM$500)+IF($C24="",0,SUMIF('DADOS BRUTOS'!$A$3:$A$500,$C24,'DADOS BRUTOS'!FM$3:FM$500)))</f>
        <v/>
      </c>
      <c r="IN24" s="122">
        <f>IF(OR(IN$4="",$B24=""),0,SUMIF('DADOS BRUTOS'!$A$3:$A$500,$B24,'DADOS BRUTOS'!FN$3:FN$500)+IF($C24="",0,SUMIF('DADOS BRUTOS'!$A$3:$A$500,$C24,'DADOS BRUTOS'!FN$3:FN$500)))</f>
        <v/>
      </c>
      <c r="IO24" s="122">
        <f>IF(OR(IO$4="",$B24=""),0,SUMIF('DADOS BRUTOS'!$A$3:$A$500,$B24,'DADOS BRUTOS'!FO$3:FO$500)+IF($C24="",0,SUMIF('DADOS BRUTOS'!$A$3:$A$500,$C24,'DADOS BRUTOS'!FO$3:FO$500)))</f>
        <v/>
      </c>
      <c r="IP24" s="122">
        <f>IF(OR(IP$4="",$B24=""),0,SUMIF('DADOS BRUTOS'!$A$3:$A$500,$B24,'DADOS BRUTOS'!FP$3:FP$500)+IF($C24="",0,SUMIF('DADOS BRUTOS'!$A$3:$A$500,$C24,'DADOS BRUTOS'!FP$3:FP$500)))</f>
        <v/>
      </c>
      <c r="IQ24" s="122">
        <f>IF(OR(IQ$4="",$B24=""),0,SUMIF('DADOS BRUTOS'!$A$3:$A$500,$B24,'DADOS BRUTOS'!FQ$3:FQ$500)+IF($C24="",0,SUMIF('DADOS BRUTOS'!$A$3:$A$500,$C24,'DADOS BRUTOS'!FQ$3:FQ$500)))</f>
        <v/>
      </c>
      <c r="IR24" s="122">
        <f>IF(OR(IR$4="",$B24=""),0,SUMIF('DADOS BRUTOS'!$A$3:$A$500,$B24,'DADOS BRUTOS'!FR$3:FR$500)+IF($C24="",0,SUMIF('DADOS BRUTOS'!$A$3:$A$500,$C24,'DADOS BRUTOS'!FR$3:FR$500)))</f>
        <v/>
      </c>
      <c r="IS24" s="122">
        <f>IF(OR(IS$4="",$B24=""),0,SUMIF('DADOS BRUTOS'!$A$3:$A$500,$B24,'DADOS BRUTOS'!FS$3:FS$500)+IF($C24="",0,SUMIF('DADOS BRUTOS'!$A$3:$A$500,$C24,'DADOS BRUTOS'!FS$3:FS$500)))</f>
        <v/>
      </c>
      <c r="IT24" s="122">
        <f>IF(OR(IT$4="",$B24=""),0,SUMIF('DADOS BRUTOS'!$A$3:$A$500,$B24,'DADOS BRUTOS'!FT$3:FT$500)+IF($C24="",0,SUMIF('DADOS BRUTOS'!$A$3:$A$500,$C24,'DADOS BRUTOS'!FT$3:FT$500)))</f>
        <v/>
      </c>
      <c r="IU24" s="122">
        <f>IF(OR(IU$4="",$B24=""),0,SUMIF('DADOS BRUTOS'!$A$3:$A$500,$B24,'DADOS BRUTOS'!FU$3:FU$500)+IF($C24="",0,SUMIF('DADOS BRUTOS'!$A$3:$A$500,$C24,'DADOS BRUTOS'!FU$3:FU$500)))</f>
        <v/>
      </c>
      <c r="IV24" s="122">
        <f>IF(OR(IV$4="",$B24=""),0,SUMIF('DADOS BRUTOS'!$A$3:$A$500,$B24,'DADOS BRUTOS'!FV$3:FV$500)+IF($C24="",0,SUMIF('DADOS BRUTOS'!$A$3:$A$500,$C24,'DADOS BRUTOS'!FV$3:FV$500)))</f>
        <v/>
      </c>
      <c r="IW24" s="122">
        <f>IF(OR(IW$4="",$B24=""),0,SUMIF('DADOS BRUTOS'!$A$3:$A$500,$B24,'DADOS BRUTOS'!FW$3:FW$500)+IF($C24="",0,SUMIF('DADOS BRUTOS'!$A$3:$A$500,$C24,'DADOS BRUTOS'!FW$3:FW$500)))</f>
        <v/>
      </c>
      <c r="IX24" s="122">
        <f>IF(OR(IX$4="",$B24=""),0,SUMIF('DADOS BRUTOS'!$A$3:$A$500,$B24,'DADOS BRUTOS'!FX$3:FX$500)+IF($C24="",0,SUMIF('DADOS BRUTOS'!$A$3:$A$500,$C24,'DADOS BRUTOS'!FX$3:FX$500)))</f>
        <v/>
      </c>
      <c r="IY24" s="122">
        <f>IF(OR(IY$4="",$B24=""),0,SUMIF('DADOS BRUTOS'!$A$3:$A$500,$B24,'DADOS BRUTOS'!FY$3:FY$500)+IF($C24="",0,SUMIF('DADOS BRUTOS'!$A$3:$A$500,$C24,'DADOS BRUTOS'!FY$3:FY$500)))</f>
        <v/>
      </c>
      <c r="IZ24" s="122">
        <f>IF(OR(IZ$4="",$B24=""),0,SUMIF('DADOS BRUTOS'!$A$3:$A$500,$B24,'DADOS BRUTOS'!FZ$3:FZ$500)+IF($C24="",0,SUMIF('DADOS BRUTOS'!$A$3:$A$500,$C24,'DADOS BRUTOS'!FZ$3:FZ$500)))</f>
        <v/>
      </c>
      <c r="JA24" s="122">
        <f>IF(OR(JA$4="",$B24=""),0,SUMIF('DADOS BRUTOS'!$A$3:$A$500,$B24,'DADOS BRUTOS'!GA$3:GA$500)+IF($C24="",0,SUMIF('DADOS BRUTOS'!$A$3:$A$500,$C24,'DADOS BRUTOS'!GA$3:GA$500)))</f>
        <v/>
      </c>
      <c r="JB24" s="122">
        <f>IF(OR(JB$4="",$B24=""),0,SUMIF('DADOS BRUTOS'!$A$3:$A$500,$B24,'DADOS BRUTOS'!GB$3:GB$500)+IF($C24="",0,SUMIF('DADOS BRUTOS'!$A$3:$A$500,$C24,'DADOS BRUTOS'!GB$3:GB$500)))</f>
        <v/>
      </c>
      <c r="JC24" s="122">
        <f>IF(OR(JC$4="",$B24=""),0,SUMIF('DADOS BRUTOS'!$A$3:$A$500,$B24,'DADOS BRUTOS'!GC$3:GC$500)+IF($C24="",0,SUMIF('DADOS BRUTOS'!$A$3:$A$500,$C24,'DADOS BRUTOS'!GC$3:GC$500)))</f>
        <v/>
      </c>
      <c r="JD24" s="122">
        <f>IF(OR(JD$4="",$B24=""),0,SUMIF('DADOS BRUTOS'!$A$3:$A$500,$B24,'DADOS BRUTOS'!GD$3:GD$500)+IF($C24="",0,SUMIF('DADOS BRUTOS'!$A$3:$A$500,$C24,'DADOS BRUTOS'!GD$3:GD$500)))</f>
        <v/>
      </c>
      <c r="JE24" s="122">
        <f>IF(OR(JE$4="",$B24=""),0,SUMIF('DADOS BRUTOS'!$A$3:$A$500,$B24,'DADOS BRUTOS'!GE$3:GE$500)+IF($C24="",0,SUMIF('DADOS BRUTOS'!$A$3:$A$500,$C24,'DADOS BRUTOS'!GE$3:GE$500)))</f>
        <v/>
      </c>
      <c r="JF24" s="122">
        <f>IF(OR(JF$4="",$B24=""),0,SUMIF('DADOS BRUTOS'!$A$3:$A$500,$B24,'DADOS BRUTOS'!GF$3:GF$500)+IF($C24="",0,SUMIF('DADOS BRUTOS'!$A$3:$A$500,$C24,'DADOS BRUTOS'!GF$3:GF$500)))</f>
        <v/>
      </c>
      <c r="JG24" s="122">
        <f>IF(OR(JG$4="",$B24=""),0,SUMIF('DADOS BRUTOS'!$A$3:$A$500,$B24,'DADOS BRUTOS'!GG$3:GG$500)+IF($C24="",0,SUMIF('DADOS BRUTOS'!$A$3:$A$500,$C24,'DADOS BRUTOS'!GG$3:GG$500)))</f>
        <v/>
      </c>
      <c r="JH24" s="122">
        <f>IF(OR(JH$4="",$B24=""),0,SUMIF('DADOS BRUTOS'!$A$3:$A$500,$B24,'DADOS BRUTOS'!GH$3:GH$500)+IF($C24="",0,SUMIF('DADOS BRUTOS'!$A$3:$A$500,$C24,'DADOS BRUTOS'!GH$3:GH$500)))</f>
        <v/>
      </c>
      <c r="JI24" s="122">
        <f>IF(OR(JI$4="",$B24=""),0,SUMIF('DADOS BRUTOS'!$A$3:$A$500,$B24,'DADOS BRUTOS'!GI$3:GI$500)+IF($C24="",0,SUMIF('DADOS BRUTOS'!$A$3:$A$500,$C24,'DADOS BRUTOS'!GI$3:GI$500)))</f>
        <v/>
      </c>
      <c r="JJ24" s="122">
        <f>IF(OR(JJ$4="",$B24=""),0,SUMIF('DADOS BRUTOS'!$A$3:$A$500,$B24,'DADOS BRUTOS'!GJ$3:GJ$500)+IF($C24="",0,SUMIF('DADOS BRUTOS'!$A$3:$A$500,$C24,'DADOS BRUTOS'!GJ$3:GJ$500)))</f>
        <v/>
      </c>
      <c r="JK24" s="122">
        <f>IF(OR(JK$4="",$B24=""),0,SUMIF('DADOS BRUTOS'!$A$3:$A$500,$B24,'DADOS BRUTOS'!GK$3:GK$500)+IF($C24="",0,SUMIF('DADOS BRUTOS'!$A$3:$A$500,$C24,'DADOS BRUTOS'!GK$3:GK$500)))</f>
        <v/>
      </c>
      <c r="JL24" s="122">
        <f>IF(OR(JL$4="",$B24=""),0,SUMIF('DADOS BRUTOS'!$A$3:$A$500,$B24,'DADOS BRUTOS'!GL$3:GL$500)+IF($C24="",0,SUMIF('DADOS BRUTOS'!$A$3:$A$500,$C24,'DADOS BRUTOS'!GL$3:GL$500)))</f>
        <v/>
      </c>
      <c r="JM24" s="122">
        <f>IF(OR(JM$4="",$B24=""),0,SUMIF('DADOS BRUTOS'!$A$3:$A$500,$B24,'DADOS BRUTOS'!GM$3:GM$500)+IF($C24="",0,SUMIF('DADOS BRUTOS'!$A$3:$A$500,$C24,'DADOS BRUTOS'!GM$3:GM$500)))</f>
        <v/>
      </c>
      <c r="JN24" s="122">
        <f>IF(OR(JN$4="",$B24=""),0,SUMIF('DADOS BRUTOS'!$A$3:$A$500,$B24,'DADOS BRUTOS'!GN$3:GN$500)+IF($C24="",0,SUMIF('DADOS BRUTOS'!$A$3:$A$500,$C24,'DADOS BRUTOS'!GN$3:GN$500)))</f>
        <v/>
      </c>
      <c r="JO24" s="122">
        <f>IF(OR(JO$4="",$B24=""),0,SUMIF('DADOS BRUTOS'!$A$3:$A$500,$B24,'DADOS BRUTOS'!GO$3:GO$500)+IF($C24="",0,SUMIF('DADOS BRUTOS'!$A$3:$A$500,$C24,'DADOS BRUTOS'!GO$3:GO$500)))</f>
        <v/>
      </c>
      <c r="JP24" s="122">
        <f>IF(OR(JP$4="",$B24=""),0,SUMIF('DADOS BRUTOS'!$A$3:$A$500,$B24,'DADOS BRUTOS'!GP$3:GP$500)+IF($C24="",0,SUMIF('DADOS BRUTOS'!$A$3:$A$500,$C24,'DADOS BRUTOS'!GP$3:GP$500)))</f>
        <v/>
      </c>
      <c r="JQ24" s="122">
        <f>IF(OR(JQ$4="",$B24=""),0,SUMIF('DADOS BRUTOS'!$A$3:$A$500,$B24,'DADOS BRUTOS'!GQ$3:GQ$500)+IF($C24="",0,SUMIF('DADOS BRUTOS'!$A$3:$A$500,$C24,'DADOS BRUTOS'!GQ$3:GQ$500)))</f>
        <v/>
      </c>
      <c r="JR24" s="122">
        <f>IF(OR(JR$4="",$B24=""),0,SUMIF('DADOS BRUTOS'!$A$3:$A$500,$B24,'DADOS BRUTOS'!GR$3:GR$500)+IF($C24="",0,SUMIF('DADOS BRUTOS'!$A$3:$A$500,$C24,'DADOS BRUTOS'!GR$3:GR$500)))</f>
        <v/>
      </c>
      <c r="JS24" s="122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2">
        <f>IF(OR(CB$4="",$B25=""),0,SUMIF('DADOS BRUTOS'!$A$3:$A$500,$B25,'DADOS BRUTOS'!B$3:B$500)+IF($C25="",0,SUMIF('DADOS BRUTOS'!$A$3:$A$500,$C25,'DADOS BRUTOS'!B$3:B$500)))</f>
        <v/>
      </c>
      <c r="CC25" s="122">
        <f>IF(OR(CC$4="",$B25=""),0,SUMIF('DADOS BRUTOS'!$A$3:$A$500,$B25,'DADOS BRUTOS'!C$3:C$500)+IF($C25="",0,SUMIF('DADOS BRUTOS'!$A$3:$A$500,$C25,'DADOS BRUTOS'!C$3:C$500)))</f>
        <v/>
      </c>
      <c r="CD25" s="122">
        <f>IF(OR(CD$4="",$B25=""),0,SUMIF('DADOS BRUTOS'!$A$3:$A$500,$B25,'DADOS BRUTOS'!D$3:D$500)+IF($C25="",0,SUMIF('DADOS BRUTOS'!$A$3:$A$500,$C25,'DADOS BRUTOS'!D$3:D$500)))</f>
        <v/>
      </c>
      <c r="CE25" s="122">
        <f>IF(OR(CE$4="",$B25=""),0,SUMIF('DADOS BRUTOS'!$A$3:$A$500,$B25,'DADOS BRUTOS'!E$3:E$500)+IF($C25="",0,SUMIF('DADOS BRUTOS'!$A$3:$A$500,$C25,'DADOS BRUTOS'!E$3:E$500)))</f>
        <v/>
      </c>
      <c r="CF25" s="122">
        <f>IF(OR(CF$4="",$B25=""),0,SUMIF('DADOS BRUTOS'!$A$3:$A$500,$B25,'DADOS BRUTOS'!F$3:F$500)+IF($C25="",0,SUMIF('DADOS BRUTOS'!$A$3:$A$500,$C25,'DADOS BRUTOS'!F$3:F$500)))</f>
        <v/>
      </c>
      <c r="CG25" s="122">
        <f>IF(OR(CG$4="",$B25=""),0,SUMIF('DADOS BRUTOS'!$A$3:$A$500,$B25,'DADOS BRUTOS'!G$3:G$500)+IF($C25="",0,SUMIF('DADOS BRUTOS'!$A$3:$A$500,$C25,'DADOS BRUTOS'!G$3:G$500)))</f>
        <v/>
      </c>
      <c r="CH25" s="122">
        <f>IF(OR(CH$4="",$B25=""),0,SUMIF('DADOS BRUTOS'!$A$3:$A$500,$B25,'DADOS BRUTOS'!H$3:H$500)+IF($C25="",0,SUMIF('DADOS BRUTOS'!$A$3:$A$500,$C25,'DADOS BRUTOS'!H$3:H$500)))</f>
        <v/>
      </c>
      <c r="CI25" s="122">
        <f>IF(OR(CI$4="",$B25=""),0,SUMIF('DADOS BRUTOS'!$A$3:$A$500,$B25,'DADOS BRUTOS'!I$3:I$500)+IF($C25="",0,SUMIF('DADOS BRUTOS'!$A$3:$A$500,$C25,'DADOS BRUTOS'!I$3:I$500)))</f>
        <v/>
      </c>
      <c r="CJ25" s="122">
        <f>IF(OR(CJ$4="",$B25=""),0,SUMIF('DADOS BRUTOS'!$A$3:$A$500,$B25,'DADOS BRUTOS'!J$3:J$500)+IF($C25="",0,SUMIF('DADOS BRUTOS'!$A$3:$A$500,$C25,'DADOS BRUTOS'!J$3:J$500)))</f>
        <v/>
      </c>
      <c r="CK25" s="122">
        <f>IF(OR(CK$4="",$B25=""),0,SUMIF('DADOS BRUTOS'!$A$3:$A$500,$B25,'DADOS BRUTOS'!K$3:K$500)+IF($C25="",0,SUMIF('DADOS BRUTOS'!$A$3:$A$500,$C25,'DADOS BRUTOS'!K$3:K$500)))</f>
        <v/>
      </c>
      <c r="CL25" s="122">
        <f>IF(OR(CL$4="",$B25=""),0,SUMIF('DADOS BRUTOS'!$A$3:$A$500,$B25,'DADOS BRUTOS'!L$3:L$500)+IF($C25="",0,SUMIF('DADOS BRUTOS'!$A$3:$A$500,$C25,'DADOS BRUTOS'!L$3:L$500)))</f>
        <v/>
      </c>
      <c r="CM25" s="122">
        <f>IF(OR(CM$4="",$B25=""),0,SUMIF('DADOS BRUTOS'!$A$3:$A$500,$B25,'DADOS BRUTOS'!M$3:M$500)+IF($C25="",0,SUMIF('DADOS BRUTOS'!$A$3:$A$500,$C25,'DADOS BRUTOS'!M$3:M$500)))</f>
        <v/>
      </c>
      <c r="CN25" s="122">
        <f>IF(OR(CN$4="",$B25=""),0,SUMIF('DADOS BRUTOS'!$A$3:$A$500,$B25,'DADOS BRUTOS'!N$3:N$500)+IF($C25="",0,SUMIF('DADOS BRUTOS'!$A$3:$A$500,$C25,'DADOS BRUTOS'!N$3:N$500)))</f>
        <v/>
      </c>
      <c r="CO25" s="122">
        <f>IF(OR(CO$4="",$B25=""),0,SUMIF('DADOS BRUTOS'!$A$3:$A$500,$B25,'DADOS BRUTOS'!O$3:O$500)+IF($C25="",0,SUMIF('DADOS BRUTOS'!$A$3:$A$500,$C25,'DADOS BRUTOS'!O$3:O$500)))</f>
        <v/>
      </c>
      <c r="CP25" s="122">
        <f>IF(OR(CP$4="",$B25=""),0,SUMIF('DADOS BRUTOS'!$A$3:$A$500,$B25,'DADOS BRUTOS'!P$3:P$500)+IF($C25="",0,SUMIF('DADOS BRUTOS'!$A$3:$A$500,$C25,'DADOS BRUTOS'!P$3:P$500)))</f>
        <v/>
      </c>
      <c r="CQ25" s="122">
        <f>IF(OR(CQ$4="",$B25=""),0,SUMIF('DADOS BRUTOS'!$A$3:$A$500,$B25,'DADOS BRUTOS'!Q$3:Q$500)+IF($C25="",0,SUMIF('DADOS BRUTOS'!$A$3:$A$500,$C25,'DADOS BRUTOS'!Q$3:Q$500)))</f>
        <v/>
      </c>
      <c r="CR25" s="122">
        <f>IF(OR(CR$4="",$B25=""),0,SUMIF('DADOS BRUTOS'!$A$3:$A$500,$B25,'DADOS BRUTOS'!R$3:R$500)+IF($C25="",0,SUMIF('DADOS BRUTOS'!$A$3:$A$500,$C25,'DADOS BRUTOS'!R$3:R$500)))</f>
        <v/>
      </c>
      <c r="CS25" s="122">
        <f>IF(OR(CS$4="",$B25=""),0,SUMIF('DADOS BRUTOS'!$A$3:$A$500,$B25,'DADOS BRUTOS'!S$3:S$500)+IF($C25="",0,SUMIF('DADOS BRUTOS'!$A$3:$A$500,$C25,'DADOS BRUTOS'!S$3:S$500)))</f>
        <v/>
      </c>
      <c r="CT25" s="122">
        <f>IF(OR(CT$4="",$B25=""),0,SUMIF('DADOS BRUTOS'!$A$3:$A$500,$B25,'DADOS BRUTOS'!T$3:T$500)+IF($C25="",0,SUMIF('DADOS BRUTOS'!$A$3:$A$500,$C25,'DADOS BRUTOS'!T$3:T$500)))</f>
        <v/>
      </c>
      <c r="CU25" s="122">
        <f>IF(OR(CU$4="",$B25=""),0,SUMIF('DADOS BRUTOS'!$A$3:$A$500,$B25,'DADOS BRUTOS'!U$3:U$500)+IF($C25="",0,SUMIF('DADOS BRUTOS'!$A$3:$A$500,$C25,'DADOS BRUTOS'!U$3:U$500)))</f>
        <v/>
      </c>
      <c r="CV25" s="122">
        <f>IF(OR(CV$4="",$B25=""),0,SUMIF('DADOS BRUTOS'!$A$3:$A$500,$B25,'DADOS BRUTOS'!V$3:V$500)+IF($C25="",0,SUMIF('DADOS BRUTOS'!$A$3:$A$500,$C25,'DADOS BRUTOS'!V$3:V$500)))</f>
        <v/>
      </c>
      <c r="CW25" s="122">
        <f>IF(OR(CW$4="",$B25=""),0,SUMIF('DADOS BRUTOS'!$A$3:$A$500,$B25,'DADOS BRUTOS'!W$3:W$500)+IF($C25="",0,SUMIF('DADOS BRUTOS'!$A$3:$A$500,$C25,'DADOS BRUTOS'!W$3:W$500)))</f>
        <v/>
      </c>
      <c r="CX25" s="122">
        <f>IF(OR(CX$4="",$B25=""),0,SUMIF('DADOS BRUTOS'!$A$3:$A$500,$B25,'DADOS BRUTOS'!X$3:X$500)+IF($C25="",0,SUMIF('DADOS BRUTOS'!$A$3:$A$500,$C25,'DADOS BRUTOS'!X$3:X$500)))</f>
        <v/>
      </c>
      <c r="CY25" s="122">
        <f>IF(OR(CY$4="",$B25=""),0,SUMIF('DADOS BRUTOS'!$A$3:$A$500,$B25,'DADOS BRUTOS'!Y$3:Y$500)+IF($C25="",0,SUMIF('DADOS BRUTOS'!$A$3:$A$500,$C25,'DADOS BRUTOS'!Y$3:Y$500)))</f>
        <v/>
      </c>
      <c r="CZ25" s="122">
        <f>IF(OR(CZ$4="",$B25=""),0,SUMIF('DADOS BRUTOS'!$A$3:$A$500,$B25,'DADOS BRUTOS'!Z$3:Z$500)+IF($C25="",0,SUMIF('DADOS BRUTOS'!$A$3:$A$500,$C25,'DADOS BRUTOS'!Z$3:Z$500)))</f>
        <v/>
      </c>
      <c r="DA25" s="122">
        <f>IF(OR(DA$4="",$B25=""),0,SUMIF('DADOS BRUTOS'!$A$3:$A$500,$B25,'DADOS BRUTOS'!AA$3:AA$500)+IF($C25="",0,SUMIF('DADOS BRUTOS'!$A$3:$A$500,$C25,'DADOS BRUTOS'!AA$3:AA$500)))</f>
        <v/>
      </c>
      <c r="DB25" s="122">
        <f>IF(OR(DB$4="",$B25=""),0,SUMIF('DADOS BRUTOS'!$A$3:$A$500,$B25,'DADOS BRUTOS'!AB$3:AB$500)+IF($C25="",0,SUMIF('DADOS BRUTOS'!$A$3:$A$500,$C25,'DADOS BRUTOS'!AB$3:AB$500)))</f>
        <v/>
      </c>
      <c r="DC25" s="122">
        <f>IF(OR(DC$4="",$B25=""),0,SUMIF('DADOS BRUTOS'!$A$3:$A$500,$B25,'DADOS BRUTOS'!AC$3:AC$500)+IF($C25="",0,SUMIF('DADOS BRUTOS'!$A$3:$A$500,$C25,'DADOS BRUTOS'!AC$3:AC$500)))</f>
        <v/>
      </c>
      <c r="DD25" s="122">
        <f>IF(OR(DD$4="",$B25=""),0,SUMIF('DADOS BRUTOS'!$A$3:$A$500,$B25,'DADOS BRUTOS'!AD$3:AD$500)+IF($C25="",0,SUMIF('DADOS BRUTOS'!$A$3:$A$500,$C25,'DADOS BRUTOS'!AD$3:AD$500)))</f>
        <v/>
      </c>
      <c r="DE25" s="122">
        <f>IF(OR(DE$4="",$B25=""),0,SUMIF('DADOS BRUTOS'!$A$3:$A$500,$B25,'DADOS BRUTOS'!AE$3:AE$500)+IF($C25="",0,SUMIF('DADOS BRUTOS'!$A$3:$A$500,$C25,'DADOS BRUTOS'!AE$3:AE$500)))</f>
        <v/>
      </c>
      <c r="DF25" s="122">
        <f>IF(OR(DF$4="",$B25=""),0,SUMIF('DADOS BRUTOS'!$A$3:$A$500,$B25,'DADOS BRUTOS'!AF$3:AF$500)+IF($C25="",0,SUMIF('DADOS BRUTOS'!$A$3:$A$500,$C25,'DADOS BRUTOS'!AF$3:AF$500)))</f>
        <v/>
      </c>
      <c r="DG25" s="122">
        <f>IF(OR(DG$4="",$B25=""),0,SUMIF('DADOS BRUTOS'!$A$3:$A$500,$B25,'DADOS BRUTOS'!AG$3:AG$500)+IF($C25="",0,SUMIF('DADOS BRUTOS'!$A$3:$A$500,$C25,'DADOS BRUTOS'!AG$3:AG$500)))</f>
        <v/>
      </c>
      <c r="DH25" s="122">
        <f>IF(OR(DH$4="",$B25=""),0,SUMIF('DADOS BRUTOS'!$A$3:$A$500,$B25,'DADOS BRUTOS'!AH$3:AH$500)+IF($C25="",0,SUMIF('DADOS BRUTOS'!$A$3:$A$500,$C25,'DADOS BRUTOS'!AH$3:AH$500)))</f>
        <v/>
      </c>
      <c r="DI25" s="122">
        <f>IF(OR(DI$4="",$B25=""),0,SUMIF('DADOS BRUTOS'!$A$3:$A$500,$B25,'DADOS BRUTOS'!AI$3:AI$500)+IF($C25="",0,SUMIF('DADOS BRUTOS'!$A$3:$A$500,$C25,'DADOS BRUTOS'!AI$3:AI$500)))</f>
        <v/>
      </c>
      <c r="DJ25" s="122">
        <f>IF(OR(DJ$4="",$B25=""),0,SUMIF('DADOS BRUTOS'!$A$3:$A$500,$B25,'DADOS BRUTOS'!AJ$3:AJ$500)+IF($C25="",0,SUMIF('DADOS BRUTOS'!$A$3:$A$500,$C25,'DADOS BRUTOS'!AJ$3:AJ$500)))</f>
        <v/>
      </c>
      <c r="DK25" s="122">
        <f>IF(OR(DK$4="",$B25=""),0,SUMIF('DADOS BRUTOS'!$A$3:$A$500,$B25,'DADOS BRUTOS'!AK$3:AK$500)+IF($C25="",0,SUMIF('DADOS BRUTOS'!$A$3:$A$500,$C25,'DADOS BRUTOS'!AK$3:AK$500)))</f>
        <v/>
      </c>
      <c r="DL25" s="122">
        <f>IF(OR(DL$4="",$B25=""),0,SUMIF('DADOS BRUTOS'!$A$3:$A$500,$B25,'DADOS BRUTOS'!AL$3:AL$500)+IF($C25="",0,SUMIF('DADOS BRUTOS'!$A$3:$A$500,$C25,'DADOS BRUTOS'!AL$3:AL$500)))</f>
        <v/>
      </c>
      <c r="DM25" s="122">
        <f>IF(OR(DM$4="",$B25=""),0,SUMIF('DADOS BRUTOS'!$A$3:$A$500,$B25,'DADOS BRUTOS'!AM$3:AM$500)+IF($C25="",0,SUMIF('DADOS BRUTOS'!$A$3:$A$500,$C25,'DADOS BRUTOS'!AM$3:AM$500)))</f>
        <v/>
      </c>
      <c r="DN25" s="122">
        <f>IF(OR(DN$4="",$B25=""),0,SUMIF('DADOS BRUTOS'!$A$3:$A$500,$B25,'DADOS BRUTOS'!AN$3:AN$500)+IF($C25="",0,SUMIF('DADOS BRUTOS'!$A$3:$A$500,$C25,'DADOS BRUTOS'!AN$3:AN$500)))</f>
        <v/>
      </c>
      <c r="DO25" s="122">
        <f>IF(OR(DO$4="",$B25=""),0,SUMIF('DADOS BRUTOS'!$A$3:$A$500,$B25,'DADOS BRUTOS'!AO$3:AO$500)+IF($C25="",0,SUMIF('DADOS BRUTOS'!$A$3:$A$500,$C25,'DADOS BRUTOS'!AO$3:AO$500)))</f>
        <v/>
      </c>
      <c r="DP25" s="122">
        <f>IF(OR(DP$4="",$B25=""),0,SUMIF('DADOS BRUTOS'!$A$3:$A$500,$B25,'DADOS BRUTOS'!AP$3:AP$500)+IF($C25="",0,SUMIF('DADOS BRUTOS'!$A$3:$A$500,$C25,'DADOS BRUTOS'!AP$3:AP$500)))</f>
        <v/>
      </c>
      <c r="DQ25" s="122">
        <f>IF(OR(DQ$4="",$B25=""),0,SUMIF('DADOS BRUTOS'!$A$3:$A$500,$B25,'DADOS BRUTOS'!AQ$3:AQ$500)+IF($C25="",0,SUMIF('DADOS BRUTOS'!$A$3:$A$500,$C25,'DADOS BRUTOS'!AQ$3:AQ$500)))</f>
        <v/>
      </c>
      <c r="DR25" s="122">
        <f>IF(OR(DR$4="",$B25=""),0,SUMIF('DADOS BRUTOS'!$A$3:$A$500,$B25,'DADOS BRUTOS'!AR$3:AR$500)+IF($C25="",0,SUMIF('DADOS BRUTOS'!$A$3:$A$500,$C25,'DADOS BRUTOS'!AR$3:AR$500)))</f>
        <v/>
      </c>
      <c r="DS25" s="122">
        <f>IF(OR(DS$4="",$B25=""),0,SUMIF('DADOS BRUTOS'!$A$3:$A$500,$B25,'DADOS BRUTOS'!AS$3:AS$500)+IF($C25="",0,SUMIF('DADOS BRUTOS'!$A$3:$A$500,$C25,'DADOS BRUTOS'!AS$3:AS$500)))</f>
        <v/>
      </c>
      <c r="DT25" s="122">
        <f>IF(OR(DT$4="",$B25=""),0,SUMIF('DADOS BRUTOS'!$A$3:$A$500,$B25,'DADOS BRUTOS'!AT$3:AT$500)+IF($C25="",0,SUMIF('DADOS BRUTOS'!$A$3:$A$500,$C25,'DADOS BRUTOS'!AT$3:AT$500)))</f>
        <v/>
      </c>
      <c r="DU25" s="122">
        <f>IF(OR(DU$4="",$B25=""),0,SUMIF('DADOS BRUTOS'!$A$3:$A$500,$B25,'DADOS BRUTOS'!AU$3:AU$500)+IF($C25="",0,SUMIF('DADOS BRUTOS'!$A$3:$A$500,$C25,'DADOS BRUTOS'!AU$3:AU$500)))</f>
        <v/>
      </c>
      <c r="DV25" s="122">
        <f>IF(OR(DV$4="",$B25=""),0,SUMIF('DADOS BRUTOS'!$A$3:$A$500,$B25,'DADOS BRUTOS'!AV$3:AV$500)+IF($C25="",0,SUMIF('DADOS BRUTOS'!$A$3:$A$500,$C25,'DADOS BRUTOS'!AV$3:AV$500)))</f>
        <v/>
      </c>
      <c r="DW25" s="122">
        <f>IF(OR(DW$4="",$B25=""),0,SUMIF('DADOS BRUTOS'!$A$3:$A$500,$B25,'DADOS BRUTOS'!AW$3:AW$500)+IF($C25="",0,SUMIF('DADOS BRUTOS'!$A$3:$A$500,$C25,'DADOS BRUTOS'!AW$3:AW$500)))</f>
        <v/>
      </c>
      <c r="DX25" s="122">
        <f>IF(OR(DX$4="",$B25=""),0,SUMIF('DADOS BRUTOS'!$A$3:$A$500,$B25,'DADOS BRUTOS'!AX$3:AX$500)+IF($C25="",0,SUMIF('DADOS BRUTOS'!$A$3:$A$500,$C25,'DADOS BRUTOS'!AX$3:AX$500)))</f>
        <v/>
      </c>
      <c r="DY25" s="122">
        <f>IF(OR(DY$4="",$B25=""),0,SUMIF('DADOS BRUTOS'!$A$3:$A$500,$B25,'DADOS BRUTOS'!AY$3:AY$500)+IF($C25="",0,SUMIF('DADOS BRUTOS'!$A$3:$A$500,$C25,'DADOS BRUTOS'!AY$3:AY$500)))</f>
        <v/>
      </c>
      <c r="DZ25" s="122">
        <f>IF(OR(DZ$4="",$B25=""),0,SUMIF('DADOS BRUTOS'!$A$3:$A$500,$B25,'DADOS BRUTOS'!AZ$3:AZ$500)+IF($C25="",0,SUMIF('DADOS BRUTOS'!$A$3:$A$500,$C25,'DADOS BRUTOS'!AZ$3:AZ$500)))</f>
        <v/>
      </c>
      <c r="EA25" s="122">
        <f>IF(OR(EA$4="",$B25=""),0,SUMIF('DADOS BRUTOS'!$A$3:$A$500,$B25,'DADOS BRUTOS'!BA$3:BA$500)+IF($C25="",0,SUMIF('DADOS BRUTOS'!$A$3:$A$500,$C25,'DADOS BRUTOS'!BA$3:BA$500)))</f>
        <v/>
      </c>
      <c r="EB25" s="122">
        <f>IF(OR(EB$4="",$B25=""),0,SUMIF('DADOS BRUTOS'!$A$3:$A$500,$B25,'DADOS BRUTOS'!BB$3:BB$500)+IF($C25="",0,SUMIF('DADOS BRUTOS'!$A$3:$A$500,$C25,'DADOS BRUTOS'!BB$3:BB$500)))</f>
        <v/>
      </c>
      <c r="EC25" s="122">
        <f>IF(OR(EC$4="",$B25=""),0,SUMIF('DADOS BRUTOS'!$A$3:$A$500,$B25,'DADOS BRUTOS'!BC$3:BC$500)+IF($C25="",0,SUMIF('DADOS BRUTOS'!$A$3:$A$500,$C25,'DADOS BRUTOS'!BC$3:BC$500)))</f>
        <v/>
      </c>
      <c r="ED25" s="122">
        <f>IF(OR(ED$4="",$B25=""),0,SUMIF('DADOS BRUTOS'!$A$3:$A$500,$B25,'DADOS BRUTOS'!BD$3:BD$500)+IF($C25="",0,SUMIF('DADOS BRUTOS'!$A$3:$A$500,$C25,'DADOS BRUTOS'!BD$3:BD$500)))</f>
        <v/>
      </c>
      <c r="EE25" s="122">
        <f>IF(OR(EE$4="",$B25=""),0,SUMIF('DADOS BRUTOS'!$A$3:$A$500,$B25,'DADOS BRUTOS'!BE$3:BE$500)+IF($C25="",0,SUMIF('DADOS BRUTOS'!$A$3:$A$500,$C25,'DADOS BRUTOS'!BE$3:BE$500)))</f>
        <v/>
      </c>
      <c r="EF25" s="122">
        <f>IF(OR(EF$4="",$B25=""),0,SUMIF('DADOS BRUTOS'!$A$3:$A$500,$B25,'DADOS BRUTOS'!BF$3:BF$500)+IF($C25="",0,SUMIF('DADOS BRUTOS'!$A$3:$A$500,$C25,'DADOS BRUTOS'!BF$3:BF$500)))</f>
        <v/>
      </c>
      <c r="EG25" s="122">
        <f>IF(OR(EG$4="",$B25=""),0,SUMIF('DADOS BRUTOS'!$A$3:$A$500,$B25,'DADOS BRUTOS'!BG$3:BG$500)+IF($C25="",0,SUMIF('DADOS BRUTOS'!$A$3:$A$500,$C25,'DADOS BRUTOS'!BG$3:BG$500)))</f>
        <v/>
      </c>
      <c r="EH25" s="122">
        <f>IF(OR(EH$4="",$B25=""),0,SUMIF('DADOS BRUTOS'!$A$3:$A$500,$B25,'DADOS BRUTOS'!BH$3:BH$500)+IF($C25="",0,SUMIF('DADOS BRUTOS'!$A$3:$A$500,$C25,'DADOS BRUTOS'!BH$3:BH$500)))</f>
        <v/>
      </c>
      <c r="EI25" s="122">
        <f>IF(OR(EI$4="",$B25=""),0,SUMIF('DADOS BRUTOS'!$A$3:$A$500,$B25,'DADOS BRUTOS'!BI$3:BI$500)+IF($C25="",0,SUMIF('DADOS BRUTOS'!$A$3:$A$500,$C25,'DADOS BRUTOS'!BI$3:BI$500)))</f>
        <v/>
      </c>
      <c r="EJ25" s="122">
        <f>IF(OR(EJ$4="",$B25=""),0,SUMIF('DADOS BRUTOS'!$A$3:$A$500,$B25,'DADOS BRUTOS'!BJ$3:BJ$500)+IF($C25="",0,SUMIF('DADOS BRUTOS'!$A$3:$A$500,$C25,'DADOS BRUTOS'!BJ$3:BJ$500)))</f>
        <v/>
      </c>
      <c r="EK25" s="122">
        <f>IF(OR(EK$4="",$B25=""),0,SUMIF('DADOS BRUTOS'!$A$3:$A$500,$B25,'DADOS BRUTOS'!BK$3:BK$500)+IF($C25="",0,SUMIF('DADOS BRUTOS'!$A$3:$A$500,$C25,'DADOS BRUTOS'!BK$3:BK$500)))</f>
        <v/>
      </c>
      <c r="EL25" s="122">
        <f>IF(OR(EL$4="",$B25=""),0,SUMIF('DADOS BRUTOS'!$A$3:$A$500,$B25,'DADOS BRUTOS'!BL$3:BL$500)+IF($C25="",0,SUMIF('DADOS BRUTOS'!$A$3:$A$500,$C25,'DADOS BRUTOS'!BL$3:BL$500)))</f>
        <v/>
      </c>
      <c r="EM25" s="122">
        <f>IF(OR(EM$4="",$B25=""),0,SUMIF('DADOS BRUTOS'!$A$3:$A$500,$B25,'DADOS BRUTOS'!BM$3:BM$500)+IF($C25="",0,SUMIF('DADOS BRUTOS'!$A$3:$A$500,$C25,'DADOS BRUTOS'!BM$3:BM$500)))</f>
        <v/>
      </c>
      <c r="EN25" s="122">
        <f>IF(OR(EN$4="",$B25=""),0,SUMIF('DADOS BRUTOS'!$A$3:$A$500,$B25,'DADOS BRUTOS'!BN$3:BN$500)+IF($C25="",0,SUMIF('DADOS BRUTOS'!$A$3:$A$500,$C25,'DADOS BRUTOS'!BN$3:BN$500)))</f>
        <v/>
      </c>
      <c r="EO25" s="122">
        <f>IF(OR(EO$4="",$B25=""),0,SUMIF('DADOS BRUTOS'!$A$3:$A$500,$B25,'DADOS BRUTOS'!BO$3:BO$500)+IF($C25="",0,SUMIF('DADOS BRUTOS'!$A$3:$A$500,$C25,'DADOS BRUTOS'!BO$3:BO$500)))</f>
        <v/>
      </c>
      <c r="EP25" s="122">
        <f>IF(OR(EP$4="",$B25=""),0,SUMIF('DADOS BRUTOS'!$A$3:$A$500,$B25,'DADOS BRUTOS'!BP$3:BP$500)+IF($C25="",0,SUMIF('DADOS BRUTOS'!$A$3:$A$500,$C25,'DADOS BRUTOS'!BP$3:BP$500)))</f>
        <v/>
      </c>
      <c r="EQ25" s="122">
        <f>IF(OR(EQ$4="",$B25=""),0,SUMIF('DADOS BRUTOS'!$A$3:$A$500,$B25,'DADOS BRUTOS'!BQ$3:BQ$500)+IF($C25="",0,SUMIF('DADOS BRUTOS'!$A$3:$A$500,$C25,'DADOS BRUTOS'!BQ$3:BQ$500)))</f>
        <v/>
      </c>
      <c r="ER25" s="122">
        <f>IF(OR(ER$4="",$B25=""),0,SUMIF('DADOS BRUTOS'!$A$3:$A$500,$B25,'DADOS BRUTOS'!BR$3:BR$500)+IF($C25="",0,SUMIF('DADOS BRUTOS'!$A$3:$A$500,$C25,'DADOS BRUTOS'!BR$3:BR$500)))</f>
        <v/>
      </c>
      <c r="ES25" s="122">
        <f>IF(OR(ES$4="",$B25=""),0,SUMIF('DADOS BRUTOS'!$A$3:$A$500,$B25,'DADOS BRUTOS'!BS$3:BS$500)+IF($C25="",0,SUMIF('DADOS BRUTOS'!$A$3:$A$500,$C25,'DADOS BRUTOS'!BS$3:BS$500)))</f>
        <v/>
      </c>
      <c r="ET25" s="122">
        <f>IF(OR(ET$4="",$B25=""),0,SUMIF('DADOS BRUTOS'!$A$3:$A$500,$B25,'DADOS BRUTOS'!BT$3:BT$500)+IF($C25="",0,SUMIF('DADOS BRUTOS'!$A$3:$A$500,$C25,'DADOS BRUTOS'!BT$3:BT$500)))</f>
        <v/>
      </c>
      <c r="EU25" s="122">
        <f>IF(OR(EU$4="",$B25=""),0,SUMIF('DADOS BRUTOS'!$A$3:$A$500,$B25,'DADOS BRUTOS'!BU$3:BU$500)+IF($C25="",0,SUMIF('DADOS BRUTOS'!$A$3:$A$500,$C25,'DADOS BRUTOS'!BU$3:BU$500)))</f>
        <v/>
      </c>
      <c r="EV25" s="122">
        <f>IF(OR(EV$4="",$B25=""),0,SUMIF('DADOS BRUTOS'!$A$3:$A$500,$B25,'DADOS BRUTOS'!BV$3:BV$500)+IF($C25="",0,SUMIF('DADOS BRUTOS'!$A$3:$A$500,$C25,'DADOS BRUTOS'!BV$3:BV$500)))</f>
        <v/>
      </c>
      <c r="EW25" s="122">
        <f>IF(OR(EW$4="",$B25=""),0,SUMIF('DADOS BRUTOS'!$A$3:$A$500,$B25,'DADOS BRUTOS'!BW$3:BW$500)+IF($C25="",0,SUMIF('DADOS BRUTOS'!$A$3:$A$500,$C25,'DADOS BRUTOS'!BW$3:BW$500)))</f>
        <v/>
      </c>
      <c r="EX25" s="122">
        <f>IF(OR(EX$4="",$B25=""),0,SUMIF('DADOS BRUTOS'!$A$3:$A$500,$B25,'DADOS BRUTOS'!BX$3:BX$500)+IF($C25="",0,SUMIF('DADOS BRUTOS'!$A$3:$A$500,$C25,'DADOS BRUTOS'!BX$3:BX$500)))</f>
        <v/>
      </c>
      <c r="EY25" s="122">
        <f>IF(OR(EY$4="",$B25=""),0,SUMIF('DADOS BRUTOS'!$A$3:$A$500,$B25,'DADOS BRUTOS'!BY$3:BY$500)+IF($C25="",0,SUMIF('DADOS BRUTOS'!$A$3:$A$500,$C25,'DADOS BRUTOS'!BY$3:BY$500)))</f>
        <v/>
      </c>
      <c r="EZ25" s="122">
        <f>IF(OR(EZ$4="",$B25=""),0,SUMIF('DADOS BRUTOS'!$A$3:$A$500,$B25,'DADOS BRUTOS'!BZ$3:BZ$500)+IF($C25="",0,SUMIF('DADOS BRUTOS'!$A$3:$A$500,$C25,'DADOS BRUTOS'!BZ$3:BZ$500)))</f>
        <v/>
      </c>
      <c r="FA25" s="122">
        <f>IF(OR(FA$4="",$B25=""),0,SUMIF('DADOS BRUTOS'!$A$3:$A$500,$B25,'DADOS BRUTOS'!CA$3:CA$500)+IF($C25="",0,SUMIF('DADOS BRUTOS'!$A$3:$A$500,$C25,'DADOS BRUTOS'!CA$3:CA$500)))</f>
        <v/>
      </c>
      <c r="FB25" s="122">
        <f>IF(OR(FB$4="",$B25=""),0,SUMIF('DADOS BRUTOS'!$A$3:$A$500,$B25,'DADOS BRUTOS'!CB$3:CB$500)+IF($C25="",0,SUMIF('DADOS BRUTOS'!$A$3:$A$500,$C25,'DADOS BRUTOS'!CB$3:CB$500)))</f>
        <v/>
      </c>
      <c r="FC25" s="122">
        <f>IF(OR(FC$4="",$B25=""),0,SUMIF('DADOS BRUTOS'!$A$3:$A$500,$B25,'DADOS BRUTOS'!CC$3:CC$500)+IF($C25="",0,SUMIF('DADOS BRUTOS'!$A$3:$A$500,$C25,'DADOS BRUTOS'!CC$3:CC$500)))</f>
        <v/>
      </c>
      <c r="FD25" s="122">
        <f>IF(OR(FD$4="",$B25=""),0,SUMIF('DADOS BRUTOS'!$A$3:$A$500,$B25,'DADOS BRUTOS'!CD$3:CD$500)+IF($C25="",0,SUMIF('DADOS BRUTOS'!$A$3:$A$500,$C25,'DADOS BRUTOS'!CD$3:CD$500)))</f>
        <v/>
      </c>
      <c r="FE25" s="122">
        <f>IF(OR(FE$4="",$B25=""),0,SUMIF('DADOS BRUTOS'!$A$3:$A$500,$B25,'DADOS BRUTOS'!CE$3:CE$500)+IF($C25="",0,SUMIF('DADOS BRUTOS'!$A$3:$A$500,$C25,'DADOS BRUTOS'!CE$3:CE$500)))</f>
        <v/>
      </c>
      <c r="FF25" s="122">
        <f>IF(OR(FF$4="",$B25=""),0,SUMIF('DADOS BRUTOS'!$A$3:$A$500,$B25,'DADOS BRUTOS'!CF$3:CF$500)+IF($C25="",0,SUMIF('DADOS BRUTOS'!$A$3:$A$500,$C25,'DADOS BRUTOS'!CF$3:CF$500)))</f>
        <v/>
      </c>
      <c r="FG25" s="122">
        <f>IF(OR(FG$4="",$B25=""),0,SUMIF('DADOS BRUTOS'!$A$3:$A$500,$B25,'DADOS BRUTOS'!CG$3:CG$500)+IF($C25="",0,SUMIF('DADOS BRUTOS'!$A$3:$A$500,$C25,'DADOS BRUTOS'!CG$3:CG$500)))</f>
        <v/>
      </c>
      <c r="FH25" s="122">
        <f>IF(OR(FH$4="",$B25=""),0,SUMIF('DADOS BRUTOS'!$A$3:$A$500,$B25,'DADOS BRUTOS'!CH$3:CH$500)+IF($C25="",0,SUMIF('DADOS BRUTOS'!$A$3:$A$500,$C25,'DADOS BRUTOS'!CH$3:CH$500)))</f>
        <v/>
      </c>
      <c r="FI25" s="122">
        <f>IF(OR(FI$4="",$B25=""),0,SUMIF('DADOS BRUTOS'!$A$3:$A$500,$B25,'DADOS BRUTOS'!CI$3:CI$500)+IF($C25="",0,SUMIF('DADOS BRUTOS'!$A$3:$A$500,$C25,'DADOS BRUTOS'!CI$3:CI$500)))</f>
        <v/>
      </c>
      <c r="FJ25" s="122">
        <f>IF(OR(FJ$4="",$B25=""),0,SUMIF('DADOS BRUTOS'!$A$3:$A$500,$B25,'DADOS BRUTOS'!CJ$3:CJ$500)+IF($C25="",0,SUMIF('DADOS BRUTOS'!$A$3:$A$500,$C25,'DADOS BRUTOS'!CJ$3:CJ$500)))</f>
        <v/>
      </c>
      <c r="FK25" s="122">
        <f>IF(OR(FK$4="",$B25=""),0,SUMIF('DADOS BRUTOS'!$A$3:$A$500,$B25,'DADOS BRUTOS'!CK$3:CK$500)+IF($C25="",0,SUMIF('DADOS BRUTOS'!$A$3:$A$500,$C25,'DADOS BRUTOS'!CK$3:CK$500)))</f>
        <v/>
      </c>
      <c r="FL25" s="122">
        <f>IF(OR(FL$4="",$B25=""),0,SUMIF('DADOS BRUTOS'!$A$3:$A$500,$B25,'DADOS BRUTOS'!CL$3:CL$500)+IF($C25="",0,SUMIF('DADOS BRUTOS'!$A$3:$A$500,$C25,'DADOS BRUTOS'!CL$3:CL$500)))</f>
        <v/>
      </c>
      <c r="FM25" s="122">
        <f>IF(OR(FM$4="",$B25=""),0,SUMIF('DADOS BRUTOS'!$A$3:$A$500,$B25,'DADOS BRUTOS'!CM$3:CM$500)+IF($C25="",0,SUMIF('DADOS BRUTOS'!$A$3:$A$500,$C25,'DADOS BRUTOS'!CM$3:CM$500)))</f>
        <v/>
      </c>
      <c r="FN25" s="122">
        <f>IF(OR(FN$4="",$B25=""),0,SUMIF('DADOS BRUTOS'!$A$3:$A$500,$B25,'DADOS BRUTOS'!CN$3:CN$500)+IF($C25="",0,SUMIF('DADOS BRUTOS'!$A$3:$A$500,$C25,'DADOS BRUTOS'!CN$3:CN$500)))</f>
        <v/>
      </c>
      <c r="FO25" s="122">
        <f>IF(OR(FO$4="",$B25=""),0,SUMIF('DADOS BRUTOS'!$A$3:$A$500,$B25,'DADOS BRUTOS'!CO$3:CO$500)+IF($C25="",0,SUMIF('DADOS BRUTOS'!$A$3:$A$500,$C25,'DADOS BRUTOS'!CO$3:CO$500)))</f>
        <v/>
      </c>
      <c r="FP25" s="122">
        <f>IF(OR(FP$4="",$B25=""),0,SUMIF('DADOS BRUTOS'!$A$3:$A$500,$B25,'DADOS BRUTOS'!CP$3:CP$500)+IF($C25="",0,SUMIF('DADOS BRUTOS'!$A$3:$A$500,$C25,'DADOS BRUTOS'!CP$3:CP$500)))</f>
        <v/>
      </c>
      <c r="FQ25" s="122">
        <f>IF(OR(FQ$4="",$B25=""),0,SUMIF('DADOS BRUTOS'!$A$3:$A$500,$B25,'DADOS BRUTOS'!CQ$3:CQ$500)+IF($C25="",0,SUMIF('DADOS BRUTOS'!$A$3:$A$500,$C25,'DADOS BRUTOS'!CQ$3:CQ$500)))</f>
        <v/>
      </c>
      <c r="FR25" s="122">
        <f>IF(OR(FR$4="",$B25=""),0,SUMIF('DADOS BRUTOS'!$A$3:$A$500,$B25,'DADOS BRUTOS'!CR$3:CR$500)+IF($C25="",0,SUMIF('DADOS BRUTOS'!$A$3:$A$500,$C25,'DADOS BRUTOS'!CR$3:CR$500)))</f>
        <v/>
      </c>
      <c r="FS25" s="122">
        <f>IF(OR(FS$4="",$B25=""),0,SUMIF('DADOS BRUTOS'!$A$3:$A$500,$B25,'DADOS BRUTOS'!CS$3:CS$500)+IF($C25="",0,SUMIF('DADOS BRUTOS'!$A$3:$A$500,$C25,'DADOS BRUTOS'!CS$3:CS$500)))</f>
        <v/>
      </c>
      <c r="FT25" s="122">
        <f>IF(OR(FT$4="",$B25=""),0,SUMIF('DADOS BRUTOS'!$A$3:$A$500,$B25,'DADOS BRUTOS'!CT$3:CT$500)+IF($C25="",0,SUMIF('DADOS BRUTOS'!$A$3:$A$500,$C25,'DADOS BRUTOS'!CT$3:CT$500)))</f>
        <v/>
      </c>
      <c r="FU25" s="122">
        <f>IF(OR(FU$4="",$B25=""),0,SUMIF('DADOS BRUTOS'!$A$3:$A$500,$B25,'DADOS BRUTOS'!CU$3:CU$500)+IF($C25="",0,SUMIF('DADOS BRUTOS'!$A$3:$A$500,$C25,'DADOS BRUTOS'!CU$3:CU$500)))</f>
        <v/>
      </c>
      <c r="FV25" s="122">
        <f>IF(OR(FV$4="",$B25=""),0,SUMIF('DADOS BRUTOS'!$A$3:$A$500,$B25,'DADOS BRUTOS'!CV$3:CV$500)+IF($C25="",0,SUMIF('DADOS BRUTOS'!$A$3:$A$500,$C25,'DADOS BRUTOS'!CV$3:CV$500)))</f>
        <v/>
      </c>
      <c r="FW25" s="122">
        <f>IF(OR(FW$4="",$B25=""),0,SUMIF('DADOS BRUTOS'!$A$3:$A$500,$B25,'DADOS BRUTOS'!CW$3:CW$500)+IF($C25="",0,SUMIF('DADOS BRUTOS'!$A$3:$A$500,$C25,'DADOS BRUTOS'!CW$3:CW$500)))</f>
        <v/>
      </c>
      <c r="FX25" s="122">
        <f>IF(OR(FX$4="",$B25=""),0,SUMIF('DADOS BRUTOS'!$A$3:$A$500,$B25,'DADOS BRUTOS'!CX$3:CX$500)+IF($C25="",0,SUMIF('DADOS BRUTOS'!$A$3:$A$500,$C25,'DADOS BRUTOS'!CX$3:CX$500)))</f>
        <v/>
      </c>
      <c r="FY25" s="122">
        <f>IF(OR(FY$4="",$B25=""),0,SUMIF('DADOS BRUTOS'!$A$3:$A$500,$B25,'DADOS BRUTOS'!CY$3:CY$500)+IF($C25="",0,SUMIF('DADOS BRUTOS'!$A$3:$A$500,$C25,'DADOS BRUTOS'!CY$3:CY$500)))</f>
        <v/>
      </c>
      <c r="FZ25" s="122">
        <f>IF(OR(FZ$4="",$B25=""),0,SUMIF('DADOS BRUTOS'!$A$3:$A$500,$B25,'DADOS BRUTOS'!CZ$3:CZ$500)+IF($C25="",0,SUMIF('DADOS BRUTOS'!$A$3:$A$500,$C25,'DADOS BRUTOS'!CZ$3:CZ$500)))</f>
        <v/>
      </c>
      <c r="GA25" s="122">
        <f>IF(OR(GA$4="",$B25=""),0,SUMIF('DADOS BRUTOS'!$A$3:$A$500,$B25,'DADOS BRUTOS'!DA$3:DA$500)+IF($C25="",0,SUMIF('DADOS BRUTOS'!$A$3:$A$500,$C25,'DADOS BRUTOS'!DA$3:DA$500)))</f>
        <v/>
      </c>
      <c r="GB25" s="122">
        <f>IF(OR(GB$4="",$B25=""),0,SUMIF('DADOS BRUTOS'!$A$3:$A$500,$B25,'DADOS BRUTOS'!DB$3:DB$500)+IF($C25="",0,SUMIF('DADOS BRUTOS'!$A$3:$A$500,$C25,'DADOS BRUTOS'!DB$3:DB$500)))</f>
        <v/>
      </c>
      <c r="GC25" s="122">
        <f>IF(OR(GC$4="",$B25=""),0,SUMIF('DADOS BRUTOS'!$A$3:$A$500,$B25,'DADOS BRUTOS'!DC$3:DC$500)+IF($C25="",0,SUMIF('DADOS BRUTOS'!$A$3:$A$500,$C25,'DADOS BRUTOS'!DC$3:DC$500)))</f>
        <v/>
      </c>
      <c r="GD25" s="122">
        <f>IF(OR(GD$4="",$B25=""),0,SUMIF('DADOS BRUTOS'!$A$3:$A$500,$B25,'DADOS BRUTOS'!DD$3:DD$500)+IF($C25="",0,SUMIF('DADOS BRUTOS'!$A$3:$A$500,$C25,'DADOS BRUTOS'!DD$3:DD$500)))</f>
        <v/>
      </c>
      <c r="GE25" s="122">
        <f>IF(OR(GE$4="",$B25=""),0,SUMIF('DADOS BRUTOS'!$A$3:$A$500,$B25,'DADOS BRUTOS'!DE$3:DE$500)+IF($C25="",0,SUMIF('DADOS BRUTOS'!$A$3:$A$500,$C25,'DADOS BRUTOS'!DE$3:DE$500)))</f>
        <v/>
      </c>
      <c r="GF25" s="122">
        <f>IF(OR(GF$4="",$B25=""),0,SUMIF('DADOS BRUTOS'!$A$3:$A$500,$B25,'DADOS BRUTOS'!DF$3:DF$500)+IF($C25="",0,SUMIF('DADOS BRUTOS'!$A$3:$A$500,$C25,'DADOS BRUTOS'!DF$3:DF$500)))</f>
        <v/>
      </c>
      <c r="GG25" s="122">
        <f>IF(OR(GG$4="",$B25=""),0,SUMIF('DADOS BRUTOS'!$A$3:$A$500,$B25,'DADOS BRUTOS'!DG$3:DG$500)+IF($C25="",0,SUMIF('DADOS BRUTOS'!$A$3:$A$500,$C25,'DADOS BRUTOS'!DG$3:DG$500)))</f>
        <v/>
      </c>
      <c r="GH25" s="122">
        <f>IF(OR(GH$4="",$B25=""),0,SUMIF('DADOS BRUTOS'!$A$3:$A$500,$B25,'DADOS BRUTOS'!DH$3:DH$500)+IF($C25="",0,SUMIF('DADOS BRUTOS'!$A$3:$A$500,$C25,'DADOS BRUTOS'!DH$3:DH$500)))</f>
        <v/>
      </c>
      <c r="GI25" s="122">
        <f>IF(OR(GI$4="",$B25=""),0,SUMIF('DADOS BRUTOS'!$A$3:$A$500,$B25,'DADOS BRUTOS'!DI$3:DI$500)+IF($C25="",0,SUMIF('DADOS BRUTOS'!$A$3:$A$500,$C25,'DADOS BRUTOS'!DI$3:DI$500)))</f>
        <v/>
      </c>
      <c r="GJ25" s="122">
        <f>IF(OR(GJ$4="",$B25=""),0,SUMIF('DADOS BRUTOS'!$A$3:$A$500,$B25,'DADOS BRUTOS'!DJ$3:DJ$500)+IF($C25="",0,SUMIF('DADOS BRUTOS'!$A$3:$A$500,$C25,'DADOS BRUTOS'!DJ$3:DJ$500)))</f>
        <v/>
      </c>
      <c r="GK25" s="122">
        <f>IF(OR(GK$4="",$B25=""),0,SUMIF('DADOS BRUTOS'!$A$3:$A$500,$B25,'DADOS BRUTOS'!DK$3:DK$500)+IF($C25="",0,SUMIF('DADOS BRUTOS'!$A$3:$A$500,$C25,'DADOS BRUTOS'!DK$3:DK$500)))</f>
        <v/>
      </c>
      <c r="GL25" s="122">
        <f>IF(OR(GL$4="",$B25=""),0,SUMIF('DADOS BRUTOS'!$A$3:$A$500,$B25,'DADOS BRUTOS'!DL$3:DL$500)+IF($C25="",0,SUMIF('DADOS BRUTOS'!$A$3:$A$500,$C25,'DADOS BRUTOS'!DL$3:DL$500)))</f>
        <v/>
      </c>
      <c r="GM25" s="122">
        <f>IF(OR(GM$4="",$B25=""),0,SUMIF('DADOS BRUTOS'!$A$3:$A$500,$B25,'DADOS BRUTOS'!DM$3:DM$500)+IF($C25="",0,SUMIF('DADOS BRUTOS'!$A$3:$A$500,$C25,'DADOS BRUTOS'!DM$3:DM$500)))</f>
        <v/>
      </c>
      <c r="GN25" s="122">
        <f>IF(OR(GN$4="",$B25=""),0,SUMIF('DADOS BRUTOS'!$A$3:$A$500,$B25,'DADOS BRUTOS'!DN$3:DN$500)+IF($C25="",0,SUMIF('DADOS BRUTOS'!$A$3:$A$500,$C25,'DADOS BRUTOS'!DN$3:DN$500)))</f>
        <v/>
      </c>
      <c r="GO25" s="122">
        <f>IF(OR(GO$4="",$B25=""),0,SUMIF('DADOS BRUTOS'!$A$3:$A$500,$B25,'DADOS BRUTOS'!DO$3:DO$500)+IF($C25="",0,SUMIF('DADOS BRUTOS'!$A$3:$A$500,$C25,'DADOS BRUTOS'!DO$3:DO$500)))</f>
        <v/>
      </c>
      <c r="GP25" s="122">
        <f>IF(OR(GP$4="",$B25=""),0,SUMIF('DADOS BRUTOS'!$A$3:$A$500,$B25,'DADOS BRUTOS'!DP$3:DP$500)+IF($C25="",0,SUMIF('DADOS BRUTOS'!$A$3:$A$500,$C25,'DADOS BRUTOS'!DP$3:DP$500)))</f>
        <v/>
      </c>
      <c r="GQ25" s="122">
        <f>IF(OR(GQ$4="",$B25=""),0,SUMIF('DADOS BRUTOS'!$A$3:$A$500,$B25,'DADOS BRUTOS'!DQ$3:DQ$500)+IF($C25="",0,SUMIF('DADOS BRUTOS'!$A$3:$A$500,$C25,'DADOS BRUTOS'!DQ$3:DQ$500)))</f>
        <v/>
      </c>
      <c r="GR25" s="122">
        <f>IF(OR(GR$4="",$B25=""),0,SUMIF('DADOS BRUTOS'!$A$3:$A$500,$B25,'DADOS BRUTOS'!DR$3:DR$500)+IF($C25="",0,SUMIF('DADOS BRUTOS'!$A$3:$A$500,$C25,'DADOS BRUTOS'!DR$3:DR$500)))</f>
        <v/>
      </c>
      <c r="GS25" s="122">
        <f>IF(OR(GS$4="",$B25=""),0,SUMIF('DADOS BRUTOS'!$A$3:$A$500,$B25,'DADOS BRUTOS'!DS$3:DS$500)+IF($C25="",0,SUMIF('DADOS BRUTOS'!$A$3:$A$500,$C25,'DADOS BRUTOS'!DS$3:DS$500)))</f>
        <v/>
      </c>
      <c r="GT25" s="122">
        <f>IF(OR(GT$4="",$B25=""),0,SUMIF('DADOS BRUTOS'!$A$3:$A$500,$B25,'DADOS BRUTOS'!DT$3:DT$500)+IF($C25="",0,SUMIF('DADOS BRUTOS'!$A$3:$A$500,$C25,'DADOS BRUTOS'!DT$3:DT$500)))</f>
        <v/>
      </c>
      <c r="GU25" s="122">
        <f>IF(OR(GU$4="",$B25=""),0,SUMIF('DADOS BRUTOS'!$A$3:$A$500,$B25,'DADOS BRUTOS'!DU$3:DU$500)+IF($C25="",0,SUMIF('DADOS BRUTOS'!$A$3:$A$500,$C25,'DADOS BRUTOS'!DU$3:DU$500)))</f>
        <v/>
      </c>
      <c r="GV25" s="122">
        <f>IF(OR(GV$4="",$B25=""),0,SUMIF('DADOS BRUTOS'!$A$3:$A$500,$B25,'DADOS BRUTOS'!DV$3:DV$500)+IF($C25="",0,SUMIF('DADOS BRUTOS'!$A$3:$A$500,$C25,'DADOS BRUTOS'!DV$3:DV$500)))</f>
        <v/>
      </c>
      <c r="GW25" s="122">
        <f>IF(OR(GW$4="",$B25=""),0,SUMIF('DADOS BRUTOS'!$A$3:$A$500,$B25,'DADOS BRUTOS'!DW$3:DW$500)+IF($C25="",0,SUMIF('DADOS BRUTOS'!$A$3:$A$500,$C25,'DADOS BRUTOS'!DW$3:DW$500)))</f>
        <v/>
      </c>
      <c r="GX25" s="122">
        <f>IF(OR(GX$4="",$B25=""),0,SUMIF('DADOS BRUTOS'!$A$3:$A$500,$B25,'DADOS BRUTOS'!DX$3:DX$500)+IF($C25="",0,SUMIF('DADOS BRUTOS'!$A$3:$A$500,$C25,'DADOS BRUTOS'!DX$3:DX$500)))</f>
        <v/>
      </c>
      <c r="GY25" s="122">
        <f>IF(OR(GY$4="",$B25=""),0,SUMIF('DADOS BRUTOS'!$A$3:$A$500,$B25,'DADOS BRUTOS'!DY$3:DY$500)+IF($C25="",0,SUMIF('DADOS BRUTOS'!$A$3:$A$500,$C25,'DADOS BRUTOS'!DY$3:DY$500)))</f>
        <v/>
      </c>
      <c r="GZ25" s="122">
        <f>IF(OR(GZ$4="",$B25=""),0,SUMIF('DADOS BRUTOS'!$A$3:$A$500,$B25,'DADOS BRUTOS'!DZ$3:DZ$500)+IF($C25="",0,SUMIF('DADOS BRUTOS'!$A$3:$A$500,$C25,'DADOS BRUTOS'!DZ$3:DZ$500)))</f>
        <v/>
      </c>
      <c r="HA25" s="122">
        <f>IF(OR(HA$4="",$B25=""),0,SUMIF('DADOS BRUTOS'!$A$3:$A$500,$B25,'DADOS BRUTOS'!EA$3:EA$500)+IF($C25="",0,SUMIF('DADOS BRUTOS'!$A$3:$A$500,$C25,'DADOS BRUTOS'!EA$3:EA$500)))</f>
        <v/>
      </c>
      <c r="HB25" s="122">
        <f>IF(OR(HB$4="",$B25=""),0,SUMIF('DADOS BRUTOS'!$A$3:$A$500,$B25,'DADOS BRUTOS'!EB$3:EB$500)+IF($C25="",0,SUMIF('DADOS BRUTOS'!$A$3:$A$500,$C25,'DADOS BRUTOS'!EB$3:EB$500)))</f>
        <v/>
      </c>
      <c r="HC25" s="122">
        <f>IF(OR(HC$4="",$B25=""),0,SUMIF('DADOS BRUTOS'!$A$3:$A$500,$B25,'DADOS BRUTOS'!EC$3:EC$500)+IF($C25="",0,SUMIF('DADOS BRUTOS'!$A$3:$A$500,$C25,'DADOS BRUTOS'!EC$3:EC$500)))</f>
        <v/>
      </c>
      <c r="HD25" s="122">
        <f>IF(OR(HD$4="",$B25=""),0,SUMIF('DADOS BRUTOS'!$A$3:$A$500,$B25,'DADOS BRUTOS'!ED$3:ED$500)+IF($C25="",0,SUMIF('DADOS BRUTOS'!$A$3:$A$500,$C25,'DADOS BRUTOS'!ED$3:ED$500)))</f>
        <v/>
      </c>
      <c r="HE25" s="122">
        <f>IF(OR(HE$4="",$B25=""),0,SUMIF('DADOS BRUTOS'!$A$3:$A$500,$B25,'DADOS BRUTOS'!EE$3:EE$500)+IF($C25="",0,SUMIF('DADOS BRUTOS'!$A$3:$A$500,$C25,'DADOS BRUTOS'!EE$3:EE$500)))</f>
        <v/>
      </c>
      <c r="HF25" s="122">
        <f>IF(OR(HF$4="",$B25=""),0,SUMIF('DADOS BRUTOS'!$A$3:$A$500,$B25,'DADOS BRUTOS'!EF$3:EF$500)+IF($C25="",0,SUMIF('DADOS BRUTOS'!$A$3:$A$500,$C25,'DADOS BRUTOS'!EF$3:EF$500)))</f>
        <v/>
      </c>
      <c r="HG25" s="122">
        <f>IF(OR(HG$4="",$B25=""),0,SUMIF('DADOS BRUTOS'!$A$3:$A$500,$B25,'DADOS BRUTOS'!EG$3:EG$500)+IF($C25="",0,SUMIF('DADOS BRUTOS'!$A$3:$A$500,$C25,'DADOS BRUTOS'!EG$3:EG$500)))</f>
        <v/>
      </c>
      <c r="HH25" s="122">
        <f>IF(OR(HH$4="",$B25=""),0,SUMIF('DADOS BRUTOS'!$A$3:$A$500,$B25,'DADOS BRUTOS'!EH$3:EH$500)+IF($C25="",0,SUMIF('DADOS BRUTOS'!$A$3:$A$500,$C25,'DADOS BRUTOS'!EH$3:EH$500)))</f>
        <v/>
      </c>
      <c r="HI25" s="122">
        <f>IF(OR(HI$4="",$B25=""),0,SUMIF('DADOS BRUTOS'!$A$3:$A$500,$B25,'DADOS BRUTOS'!EI$3:EI$500)+IF($C25="",0,SUMIF('DADOS BRUTOS'!$A$3:$A$500,$C25,'DADOS BRUTOS'!EI$3:EI$500)))</f>
        <v/>
      </c>
      <c r="HJ25" s="122">
        <f>IF(OR(HJ$4="",$B25=""),0,SUMIF('DADOS BRUTOS'!$A$3:$A$500,$B25,'DADOS BRUTOS'!EJ$3:EJ$500)+IF($C25="",0,SUMIF('DADOS BRUTOS'!$A$3:$A$500,$C25,'DADOS BRUTOS'!EJ$3:EJ$500)))</f>
        <v/>
      </c>
      <c r="HK25" s="122">
        <f>IF(OR(HK$4="",$B25=""),0,SUMIF('DADOS BRUTOS'!$A$3:$A$500,$B25,'DADOS BRUTOS'!EK$3:EK$500)+IF($C25="",0,SUMIF('DADOS BRUTOS'!$A$3:$A$500,$C25,'DADOS BRUTOS'!EK$3:EK$500)))</f>
        <v/>
      </c>
      <c r="HL25" s="122">
        <f>IF(OR(HL$4="",$B25=""),0,SUMIF('DADOS BRUTOS'!$A$3:$A$500,$B25,'DADOS BRUTOS'!EL$3:EL$500)+IF($C25="",0,SUMIF('DADOS BRUTOS'!$A$3:$A$500,$C25,'DADOS BRUTOS'!EL$3:EL$500)))</f>
        <v/>
      </c>
      <c r="HM25" s="122">
        <f>IF(OR(HM$4="",$B25=""),0,SUMIF('DADOS BRUTOS'!$A$3:$A$500,$B25,'DADOS BRUTOS'!EM$3:EM$500)+IF($C25="",0,SUMIF('DADOS BRUTOS'!$A$3:$A$500,$C25,'DADOS BRUTOS'!EM$3:EM$500)))</f>
        <v/>
      </c>
      <c r="HN25" s="122">
        <f>IF(OR(HN$4="",$B25=""),0,SUMIF('DADOS BRUTOS'!$A$3:$A$500,$B25,'DADOS BRUTOS'!EN$3:EN$500)+IF($C25="",0,SUMIF('DADOS BRUTOS'!$A$3:$A$500,$C25,'DADOS BRUTOS'!EN$3:EN$500)))</f>
        <v/>
      </c>
      <c r="HO25" s="122">
        <f>IF(OR(HO$4="",$B25=""),0,SUMIF('DADOS BRUTOS'!$A$3:$A$500,$B25,'DADOS BRUTOS'!EO$3:EO$500)+IF($C25="",0,SUMIF('DADOS BRUTOS'!$A$3:$A$500,$C25,'DADOS BRUTOS'!EO$3:EO$500)))</f>
        <v/>
      </c>
      <c r="HP25" s="122">
        <f>IF(OR(HP$4="",$B25=""),0,SUMIF('DADOS BRUTOS'!$A$3:$A$500,$B25,'DADOS BRUTOS'!EP$3:EP$500)+IF($C25="",0,SUMIF('DADOS BRUTOS'!$A$3:$A$500,$C25,'DADOS BRUTOS'!EP$3:EP$500)))</f>
        <v/>
      </c>
      <c r="HQ25" s="122">
        <f>IF(OR(HQ$4="",$B25=""),0,SUMIF('DADOS BRUTOS'!$A$3:$A$500,$B25,'DADOS BRUTOS'!EQ$3:EQ$500)+IF($C25="",0,SUMIF('DADOS BRUTOS'!$A$3:$A$500,$C25,'DADOS BRUTOS'!EQ$3:EQ$500)))</f>
        <v/>
      </c>
      <c r="HR25" s="122">
        <f>IF(OR(HR$4="",$B25=""),0,SUMIF('DADOS BRUTOS'!$A$3:$A$500,$B25,'DADOS BRUTOS'!ER$3:ER$500)+IF($C25="",0,SUMIF('DADOS BRUTOS'!$A$3:$A$500,$C25,'DADOS BRUTOS'!ER$3:ER$500)))</f>
        <v/>
      </c>
      <c r="HS25" s="122">
        <f>IF(OR(HS$4="",$B25=""),0,SUMIF('DADOS BRUTOS'!$A$3:$A$500,$B25,'DADOS BRUTOS'!ES$3:ES$500)+IF($C25="",0,SUMIF('DADOS BRUTOS'!$A$3:$A$500,$C25,'DADOS BRUTOS'!ES$3:ES$500)))</f>
        <v/>
      </c>
      <c r="HT25" s="122">
        <f>IF(OR(HT$4="",$B25=""),0,SUMIF('DADOS BRUTOS'!$A$3:$A$500,$B25,'DADOS BRUTOS'!ET$3:ET$500)+IF($C25="",0,SUMIF('DADOS BRUTOS'!$A$3:$A$500,$C25,'DADOS BRUTOS'!ET$3:ET$500)))</f>
        <v/>
      </c>
      <c r="HU25" s="122">
        <f>IF(OR(HU$4="",$B25=""),0,SUMIF('DADOS BRUTOS'!$A$3:$A$500,$B25,'DADOS BRUTOS'!EU$3:EU$500)+IF($C25="",0,SUMIF('DADOS BRUTOS'!$A$3:$A$500,$C25,'DADOS BRUTOS'!EU$3:EU$500)))</f>
        <v/>
      </c>
      <c r="HV25" s="122">
        <f>IF(OR(HV$4="",$B25=""),0,SUMIF('DADOS BRUTOS'!$A$3:$A$500,$B25,'DADOS BRUTOS'!EV$3:EV$500)+IF($C25="",0,SUMIF('DADOS BRUTOS'!$A$3:$A$500,$C25,'DADOS BRUTOS'!EV$3:EV$500)))</f>
        <v/>
      </c>
      <c r="HW25" s="122">
        <f>IF(OR(HW$4="",$B25=""),0,SUMIF('DADOS BRUTOS'!$A$3:$A$500,$B25,'DADOS BRUTOS'!EW$3:EW$500)+IF($C25="",0,SUMIF('DADOS BRUTOS'!$A$3:$A$500,$C25,'DADOS BRUTOS'!EW$3:EW$500)))</f>
        <v/>
      </c>
      <c r="HX25" s="122">
        <f>IF(OR(HX$4="",$B25=""),0,SUMIF('DADOS BRUTOS'!$A$3:$A$500,$B25,'DADOS BRUTOS'!EX$3:EX$500)+IF($C25="",0,SUMIF('DADOS BRUTOS'!$A$3:$A$500,$C25,'DADOS BRUTOS'!EX$3:EX$500)))</f>
        <v/>
      </c>
      <c r="HY25" s="122">
        <f>IF(OR(HY$4="",$B25=""),0,SUMIF('DADOS BRUTOS'!$A$3:$A$500,$B25,'DADOS BRUTOS'!EY$3:EY$500)+IF($C25="",0,SUMIF('DADOS BRUTOS'!$A$3:$A$500,$C25,'DADOS BRUTOS'!EY$3:EY$500)))</f>
        <v/>
      </c>
      <c r="HZ25" s="122">
        <f>IF(OR(HZ$4="",$B25=""),0,SUMIF('DADOS BRUTOS'!$A$3:$A$500,$B25,'DADOS BRUTOS'!EZ$3:EZ$500)+IF($C25="",0,SUMIF('DADOS BRUTOS'!$A$3:$A$500,$C25,'DADOS BRUTOS'!EZ$3:EZ$500)))</f>
        <v/>
      </c>
      <c r="IA25" s="122">
        <f>IF(OR(IA$4="",$B25=""),0,SUMIF('DADOS BRUTOS'!$A$3:$A$500,$B25,'DADOS BRUTOS'!FA$3:FA$500)+IF($C25="",0,SUMIF('DADOS BRUTOS'!$A$3:$A$500,$C25,'DADOS BRUTOS'!FA$3:FA$500)))</f>
        <v/>
      </c>
      <c r="IB25" s="122">
        <f>IF(OR(IB$4="",$B25=""),0,SUMIF('DADOS BRUTOS'!$A$3:$A$500,$B25,'DADOS BRUTOS'!FB$3:FB$500)+IF($C25="",0,SUMIF('DADOS BRUTOS'!$A$3:$A$500,$C25,'DADOS BRUTOS'!FB$3:FB$500)))</f>
        <v/>
      </c>
      <c r="IC25" s="122">
        <f>IF(OR(IC$4="",$B25=""),0,SUMIF('DADOS BRUTOS'!$A$3:$A$500,$B25,'DADOS BRUTOS'!FC$3:FC$500)+IF($C25="",0,SUMIF('DADOS BRUTOS'!$A$3:$A$500,$C25,'DADOS BRUTOS'!FC$3:FC$500)))</f>
        <v/>
      </c>
      <c r="ID25" s="122">
        <f>IF(OR(ID$4="",$B25=""),0,SUMIF('DADOS BRUTOS'!$A$3:$A$500,$B25,'DADOS BRUTOS'!FD$3:FD$500)+IF($C25="",0,SUMIF('DADOS BRUTOS'!$A$3:$A$500,$C25,'DADOS BRUTOS'!FD$3:FD$500)))</f>
        <v/>
      </c>
      <c r="IE25" s="122">
        <f>IF(OR(IE$4="",$B25=""),0,SUMIF('DADOS BRUTOS'!$A$3:$A$500,$B25,'DADOS BRUTOS'!FE$3:FE$500)+IF($C25="",0,SUMIF('DADOS BRUTOS'!$A$3:$A$500,$C25,'DADOS BRUTOS'!FE$3:FE$500)))</f>
        <v/>
      </c>
      <c r="IF25" s="122">
        <f>IF(OR(IF$4="",$B25=""),0,SUMIF('DADOS BRUTOS'!$A$3:$A$500,$B25,'DADOS BRUTOS'!FF$3:FF$500)+IF($C25="",0,SUMIF('DADOS BRUTOS'!$A$3:$A$500,$C25,'DADOS BRUTOS'!FF$3:FF$500)))</f>
        <v/>
      </c>
      <c r="IG25" s="122">
        <f>IF(OR(IG$4="",$B25=""),0,SUMIF('DADOS BRUTOS'!$A$3:$A$500,$B25,'DADOS BRUTOS'!FG$3:FG$500)+IF($C25="",0,SUMIF('DADOS BRUTOS'!$A$3:$A$500,$C25,'DADOS BRUTOS'!FG$3:FG$500)))</f>
        <v/>
      </c>
      <c r="IH25" s="122">
        <f>IF(OR(IH$4="",$B25=""),0,SUMIF('DADOS BRUTOS'!$A$3:$A$500,$B25,'DADOS BRUTOS'!FH$3:FH$500)+IF($C25="",0,SUMIF('DADOS BRUTOS'!$A$3:$A$500,$C25,'DADOS BRUTOS'!FH$3:FH$500)))</f>
        <v/>
      </c>
      <c r="II25" s="122">
        <f>IF(OR(II$4="",$B25=""),0,SUMIF('DADOS BRUTOS'!$A$3:$A$500,$B25,'DADOS BRUTOS'!FI$3:FI$500)+IF($C25="",0,SUMIF('DADOS BRUTOS'!$A$3:$A$500,$C25,'DADOS BRUTOS'!FI$3:FI$500)))</f>
        <v/>
      </c>
      <c r="IJ25" s="122">
        <f>IF(OR(IJ$4="",$B25=""),0,SUMIF('DADOS BRUTOS'!$A$3:$A$500,$B25,'DADOS BRUTOS'!FJ$3:FJ$500)+IF($C25="",0,SUMIF('DADOS BRUTOS'!$A$3:$A$500,$C25,'DADOS BRUTOS'!FJ$3:FJ$500)))</f>
        <v/>
      </c>
      <c r="IK25" s="122">
        <f>IF(OR(IK$4="",$B25=""),0,SUMIF('DADOS BRUTOS'!$A$3:$A$500,$B25,'DADOS BRUTOS'!FK$3:FK$500)+IF($C25="",0,SUMIF('DADOS BRUTOS'!$A$3:$A$500,$C25,'DADOS BRUTOS'!FK$3:FK$500)))</f>
        <v/>
      </c>
      <c r="IL25" s="122">
        <f>IF(OR(IL$4="",$B25=""),0,SUMIF('DADOS BRUTOS'!$A$3:$A$500,$B25,'DADOS BRUTOS'!FL$3:FL$500)+IF($C25="",0,SUMIF('DADOS BRUTOS'!$A$3:$A$500,$C25,'DADOS BRUTOS'!FL$3:FL$500)))</f>
        <v/>
      </c>
      <c r="IM25" s="122">
        <f>IF(OR(IM$4="",$B25=""),0,SUMIF('DADOS BRUTOS'!$A$3:$A$500,$B25,'DADOS BRUTOS'!FM$3:FM$500)+IF($C25="",0,SUMIF('DADOS BRUTOS'!$A$3:$A$500,$C25,'DADOS BRUTOS'!FM$3:FM$500)))</f>
        <v/>
      </c>
      <c r="IN25" s="122">
        <f>IF(OR(IN$4="",$B25=""),0,SUMIF('DADOS BRUTOS'!$A$3:$A$500,$B25,'DADOS BRUTOS'!FN$3:FN$500)+IF($C25="",0,SUMIF('DADOS BRUTOS'!$A$3:$A$500,$C25,'DADOS BRUTOS'!FN$3:FN$500)))</f>
        <v/>
      </c>
      <c r="IO25" s="122">
        <f>IF(OR(IO$4="",$B25=""),0,SUMIF('DADOS BRUTOS'!$A$3:$A$500,$B25,'DADOS BRUTOS'!FO$3:FO$500)+IF($C25="",0,SUMIF('DADOS BRUTOS'!$A$3:$A$500,$C25,'DADOS BRUTOS'!FO$3:FO$500)))</f>
        <v/>
      </c>
      <c r="IP25" s="122">
        <f>IF(OR(IP$4="",$B25=""),0,SUMIF('DADOS BRUTOS'!$A$3:$A$500,$B25,'DADOS BRUTOS'!FP$3:FP$500)+IF($C25="",0,SUMIF('DADOS BRUTOS'!$A$3:$A$500,$C25,'DADOS BRUTOS'!FP$3:FP$500)))</f>
        <v/>
      </c>
      <c r="IQ25" s="122">
        <f>IF(OR(IQ$4="",$B25=""),0,SUMIF('DADOS BRUTOS'!$A$3:$A$500,$B25,'DADOS BRUTOS'!FQ$3:FQ$500)+IF($C25="",0,SUMIF('DADOS BRUTOS'!$A$3:$A$500,$C25,'DADOS BRUTOS'!FQ$3:FQ$500)))</f>
        <v/>
      </c>
      <c r="IR25" s="122">
        <f>IF(OR(IR$4="",$B25=""),0,SUMIF('DADOS BRUTOS'!$A$3:$A$500,$B25,'DADOS BRUTOS'!FR$3:FR$500)+IF($C25="",0,SUMIF('DADOS BRUTOS'!$A$3:$A$500,$C25,'DADOS BRUTOS'!FR$3:FR$500)))</f>
        <v/>
      </c>
      <c r="IS25" s="122">
        <f>IF(OR(IS$4="",$B25=""),0,SUMIF('DADOS BRUTOS'!$A$3:$A$500,$B25,'DADOS BRUTOS'!FS$3:FS$500)+IF($C25="",0,SUMIF('DADOS BRUTOS'!$A$3:$A$500,$C25,'DADOS BRUTOS'!FS$3:FS$500)))</f>
        <v/>
      </c>
      <c r="IT25" s="122">
        <f>IF(OR(IT$4="",$B25=""),0,SUMIF('DADOS BRUTOS'!$A$3:$A$500,$B25,'DADOS BRUTOS'!FT$3:FT$500)+IF($C25="",0,SUMIF('DADOS BRUTOS'!$A$3:$A$500,$C25,'DADOS BRUTOS'!FT$3:FT$500)))</f>
        <v/>
      </c>
      <c r="IU25" s="122">
        <f>IF(OR(IU$4="",$B25=""),0,SUMIF('DADOS BRUTOS'!$A$3:$A$500,$B25,'DADOS BRUTOS'!FU$3:FU$500)+IF($C25="",0,SUMIF('DADOS BRUTOS'!$A$3:$A$500,$C25,'DADOS BRUTOS'!FU$3:FU$500)))</f>
        <v/>
      </c>
      <c r="IV25" s="122">
        <f>IF(OR(IV$4="",$B25=""),0,SUMIF('DADOS BRUTOS'!$A$3:$A$500,$B25,'DADOS BRUTOS'!FV$3:FV$500)+IF($C25="",0,SUMIF('DADOS BRUTOS'!$A$3:$A$500,$C25,'DADOS BRUTOS'!FV$3:FV$500)))</f>
        <v/>
      </c>
      <c r="IW25" s="122">
        <f>IF(OR(IW$4="",$B25=""),0,SUMIF('DADOS BRUTOS'!$A$3:$A$500,$B25,'DADOS BRUTOS'!FW$3:FW$500)+IF($C25="",0,SUMIF('DADOS BRUTOS'!$A$3:$A$500,$C25,'DADOS BRUTOS'!FW$3:FW$500)))</f>
        <v/>
      </c>
      <c r="IX25" s="122">
        <f>IF(OR(IX$4="",$B25=""),0,SUMIF('DADOS BRUTOS'!$A$3:$A$500,$B25,'DADOS BRUTOS'!FX$3:FX$500)+IF($C25="",0,SUMIF('DADOS BRUTOS'!$A$3:$A$500,$C25,'DADOS BRUTOS'!FX$3:FX$500)))</f>
        <v/>
      </c>
      <c r="IY25" s="122">
        <f>IF(OR(IY$4="",$B25=""),0,SUMIF('DADOS BRUTOS'!$A$3:$A$500,$B25,'DADOS BRUTOS'!FY$3:FY$500)+IF($C25="",0,SUMIF('DADOS BRUTOS'!$A$3:$A$500,$C25,'DADOS BRUTOS'!FY$3:FY$500)))</f>
        <v/>
      </c>
      <c r="IZ25" s="122">
        <f>IF(OR(IZ$4="",$B25=""),0,SUMIF('DADOS BRUTOS'!$A$3:$A$500,$B25,'DADOS BRUTOS'!FZ$3:FZ$500)+IF($C25="",0,SUMIF('DADOS BRUTOS'!$A$3:$A$500,$C25,'DADOS BRUTOS'!FZ$3:FZ$500)))</f>
        <v/>
      </c>
      <c r="JA25" s="122">
        <f>IF(OR(JA$4="",$B25=""),0,SUMIF('DADOS BRUTOS'!$A$3:$A$500,$B25,'DADOS BRUTOS'!GA$3:GA$500)+IF($C25="",0,SUMIF('DADOS BRUTOS'!$A$3:$A$500,$C25,'DADOS BRUTOS'!GA$3:GA$500)))</f>
        <v/>
      </c>
      <c r="JB25" s="122">
        <f>IF(OR(JB$4="",$B25=""),0,SUMIF('DADOS BRUTOS'!$A$3:$A$500,$B25,'DADOS BRUTOS'!GB$3:GB$500)+IF($C25="",0,SUMIF('DADOS BRUTOS'!$A$3:$A$500,$C25,'DADOS BRUTOS'!GB$3:GB$500)))</f>
        <v/>
      </c>
      <c r="JC25" s="122">
        <f>IF(OR(JC$4="",$B25=""),0,SUMIF('DADOS BRUTOS'!$A$3:$A$500,$B25,'DADOS BRUTOS'!GC$3:GC$500)+IF($C25="",0,SUMIF('DADOS BRUTOS'!$A$3:$A$500,$C25,'DADOS BRUTOS'!GC$3:GC$500)))</f>
        <v/>
      </c>
      <c r="JD25" s="122">
        <f>IF(OR(JD$4="",$B25=""),0,SUMIF('DADOS BRUTOS'!$A$3:$A$500,$B25,'DADOS BRUTOS'!GD$3:GD$500)+IF($C25="",0,SUMIF('DADOS BRUTOS'!$A$3:$A$500,$C25,'DADOS BRUTOS'!GD$3:GD$500)))</f>
        <v/>
      </c>
      <c r="JE25" s="122">
        <f>IF(OR(JE$4="",$B25=""),0,SUMIF('DADOS BRUTOS'!$A$3:$A$500,$B25,'DADOS BRUTOS'!GE$3:GE$500)+IF($C25="",0,SUMIF('DADOS BRUTOS'!$A$3:$A$500,$C25,'DADOS BRUTOS'!GE$3:GE$500)))</f>
        <v/>
      </c>
      <c r="JF25" s="122">
        <f>IF(OR(JF$4="",$B25=""),0,SUMIF('DADOS BRUTOS'!$A$3:$A$500,$B25,'DADOS BRUTOS'!GF$3:GF$500)+IF($C25="",0,SUMIF('DADOS BRUTOS'!$A$3:$A$500,$C25,'DADOS BRUTOS'!GF$3:GF$500)))</f>
        <v/>
      </c>
      <c r="JG25" s="122">
        <f>IF(OR(JG$4="",$B25=""),0,SUMIF('DADOS BRUTOS'!$A$3:$A$500,$B25,'DADOS BRUTOS'!GG$3:GG$500)+IF($C25="",0,SUMIF('DADOS BRUTOS'!$A$3:$A$500,$C25,'DADOS BRUTOS'!GG$3:GG$500)))</f>
        <v/>
      </c>
      <c r="JH25" s="122">
        <f>IF(OR(JH$4="",$B25=""),0,SUMIF('DADOS BRUTOS'!$A$3:$A$500,$B25,'DADOS BRUTOS'!GH$3:GH$500)+IF($C25="",0,SUMIF('DADOS BRUTOS'!$A$3:$A$500,$C25,'DADOS BRUTOS'!GH$3:GH$500)))</f>
        <v/>
      </c>
      <c r="JI25" s="122">
        <f>IF(OR(JI$4="",$B25=""),0,SUMIF('DADOS BRUTOS'!$A$3:$A$500,$B25,'DADOS BRUTOS'!GI$3:GI$500)+IF($C25="",0,SUMIF('DADOS BRUTOS'!$A$3:$A$500,$C25,'DADOS BRUTOS'!GI$3:GI$500)))</f>
        <v/>
      </c>
      <c r="JJ25" s="122">
        <f>IF(OR(JJ$4="",$B25=""),0,SUMIF('DADOS BRUTOS'!$A$3:$A$500,$B25,'DADOS BRUTOS'!GJ$3:GJ$500)+IF($C25="",0,SUMIF('DADOS BRUTOS'!$A$3:$A$500,$C25,'DADOS BRUTOS'!GJ$3:GJ$500)))</f>
        <v/>
      </c>
      <c r="JK25" s="122">
        <f>IF(OR(JK$4="",$B25=""),0,SUMIF('DADOS BRUTOS'!$A$3:$A$500,$B25,'DADOS BRUTOS'!GK$3:GK$500)+IF($C25="",0,SUMIF('DADOS BRUTOS'!$A$3:$A$500,$C25,'DADOS BRUTOS'!GK$3:GK$500)))</f>
        <v/>
      </c>
      <c r="JL25" s="122">
        <f>IF(OR(JL$4="",$B25=""),0,SUMIF('DADOS BRUTOS'!$A$3:$A$500,$B25,'DADOS BRUTOS'!GL$3:GL$500)+IF($C25="",0,SUMIF('DADOS BRUTOS'!$A$3:$A$500,$C25,'DADOS BRUTOS'!GL$3:GL$500)))</f>
        <v/>
      </c>
      <c r="JM25" s="122">
        <f>IF(OR(JM$4="",$B25=""),0,SUMIF('DADOS BRUTOS'!$A$3:$A$500,$B25,'DADOS BRUTOS'!GM$3:GM$500)+IF($C25="",0,SUMIF('DADOS BRUTOS'!$A$3:$A$500,$C25,'DADOS BRUTOS'!GM$3:GM$500)))</f>
        <v/>
      </c>
      <c r="JN25" s="122">
        <f>IF(OR(JN$4="",$B25=""),0,SUMIF('DADOS BRUTOS'!$A$3:$A$500,$B25,'DADOS BRUTOS'!GN$3:GN$500)+IF($C25="",0,SUMIF('DADOS BRUTOS'!$A$3:$A$500,$C25,'DADOS BRUTOS'!GN$3:GN$500)))</f>
        <v/>
      </c>
      <c r="JO25" s="122">
        <f>IF(OR(JO$4="",$B25=""),0,SUMIF('DADOS BRUTOS'!$A$3:$A$500,$B25,'DADOS BRUTOS'!GO$3:GO$500)+IF($C25="",0,SUMIF('DADOS BRUTOS'!$A$3:$A$500,$C25,'DADOS BRUTOS'!GO$3:GO$500)))</f>
        <v/>
      </c>
      <c r="JP25" s="122">
        <f>IF(OR(JP$4="",$B25=""),0,SUMIF('DADOS BRUTOS'!$A$3:$A$500,$B25,'DADOS BRUTOS'!GP$3:GP$500)+IF($C25="",0,SUMIF('DADOS BRUTOS'!$A$3:$A$500,$C25,'DADOS BRUTOS'!GP$3:GP$500)))</f>
        <v/>
      </c>
      <c r="JQ25" s="122">
        <f>IF(OR(JQ$4="",$B25=""),0,SUMIF('DADOS BRUTOS'!$A$3:$A$500,$B25,'DADOS BRUTOS'!GQ$3:GQ$500)+IF($C25="",0,SUMIF('DADOS BRUTOS'!$A$3:$A$500,$C25,'DADOS BRUTOS'!GQ$3:GQ$500)))</f>
        <v/>
      </c>
      <c r="JR25" s="122">
        <f>IF(OR(JR$4="",$B25=""),0,SUMIF('DADOS BRUTOS'!$A$3:$A$500,$B25,'DADOS BRUTOS'!GR$3:GR$500)+IF($C25="",0,SUMIF('DADOS BRUTOS'!$A$3:$A$500,$C25,'DADOS BRUTOS'!GR$3:GR$500)))</f>
        <v/>
      </c>
      <c r="JS25" s="122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2">
        <f>IF(OR(CB$4="",$B26=""),0,SUMIF('DADOS BRUTOS'!$A$3:$A$500,$B26,'DADOS BRUTOS'!B$3:B$500)+IF($C26="",0,SUMIF('DADOS BRUTOS'!$A$3:$A$500,$C26,'DADOS BRUTOS'!B$3:B$500)))</f>
        <v/>
      </c>
      <c r="CC26" s="122">
        <f>IF(OR(CC$4="",$B26=""),0,SUMIF('DADOS BRUTOS'!$A$3:$A$500,$B26,'DADOS BRUTOS'!C$3:C$500)+IF($C26="",0,SUMIF('DADOS BRUTOS'!$A$3:$A$500,$C26,'DADOS BRUTOS'!C$3:C$500)))</f>
        <v/>
      </c>
      <c r="CD26" s="122">
        <f>IF(OR(CD$4="",$B26=""),0,SUMIF('DADOS BRUTOS'!$A$3:$A$500,$B26,'DADOS BRUTOS'!D$3:D$500)+IF($C26="",0,SUMIF('DADOS BRUTOS'!$A$3:$A$500,$C26,'DADOS BRUTOS'!D$3:D$500)))</f>
        <v/>
      </c>
      <c r="CE26" s="122">
        <f>IF(OR(CE$4="",$B26=""),0,SUMIF('DADOS BRUTOS'!$A$3:$A$500,$B26,'DADOS BRUTOS'!E$3:E$500)+IF($C26="",0,SUMIF('DADOS BRUTOS'!$A$3:$A$500,$C26,'DADOS BRUTOS'!E$3:E$500)))</f>
        <v/>
      </c>
      <c r="CF26" s="122">
        <f>IF(OR(CF$4="",$B26=""),0,SUMIF('DADOS BRUTOS'!$A$3:$A$500,$B26,'DADOS BRUTOS'!F$3:F$500)+IF($C26="",0,SUMIF('DADOS BRUTOS'!$A$3:$A$500,$C26,'DADOS BRUTOS'!F$3:F$500)))</f>
        <v/>
      </c>
      <c r="CG26" s="122">
        <f>IF(OR(CG$4="",$B26=""),0,SUMIF('DADOS BRUTOS'!$A$3:$A$500,$B26,'DADOS BRUTOS'!G$3:G$500)+IF($C26="",0,SUMIF('DADOS BRUTOS'!$A$3:$A$500,$C26,'DADOS BRUTOS'!G$3:G$500)))</f>
        <v/>
      </c>
      <c r="CH26" s="122">
        <f>IF(OR(CH$4="",$B26=""),0,SUMIF('DADOS BRUTOS'!$A$3:$A$500,$B26,'DADOS BRUTOS'!H$3:H$500)+IF($C26="",0,SUMIF('DADOS BRUTOS'!$A$3:$A$500,$C26,'DADOS BRUTOS'!H$3:H$500)))</f>
        <v/>
      </c>
      <c r="CI26" s="122">
        <f>IF(OR(CI$4="",$B26=""),0,SUMIF('DADOS BRUTOS'!$A$3:$A$500,$B26,'DADOS BRUTOS'!I$3:I$500)+IF($C26="",0,SUMIF('DADOS BRUTOS'!$A$3:$A$500,$C26,'DADOS BRUTOS'!I$3:I$500)))</f>
        <v/>
      </c>
      <c r="CJ26" s="122">
        <f>IF(OR(CJ$4="",$B26=""),0,SUMIF('DADOS BRUTOS'!$A$3:$A$500,$B26,'DADOS BRUTOS'!J$3:J$500)+IF($C26="",0,SUMIF('DADOS BRUTOS'!$A$3:$A$500,$C26,'DADOS BRUTOS'!J$3:J$500)))</f>
        <v/>
      </c>
      <c r="CK26" s="122">
        <f>IF(OR(CK$4="",$B26=""),0,SUMIF('DADOS BRUTOS'!$A$3:$A$500,$B26,'DADOS BRUTOS'!K$3:K$500)+IF($C26="",0,SUMIF('DADOS BRUTOS'!$A$3:$A$500,$C26,'DADOS BRUTOS'!K$3:K$500)))</f>
        <v/>
      </c>
      <c r="CL26" s="122">
        <f>IF(OR(CL$4="",$B26=""),0,SUMIF('DADOS BRUTOS'!$A$3:$A$500,$B26,'DADOS BRUTOS'!L$3:L$500)+IF($C26="",0,SUMIF('DADOS BRUTOS'!$A$3:$A$500,$C26,'DADOS BRUTOS'!L$3:L$500)))</f>
        <v/>
      </c>
      <c r="CM26" s="122">
        <f>IF(OR(CM$4="",$B26=""),0,SUMIF('DADOS BRUTOS'!$A$3:$A$500,$B26,'DADOS BRUTOS'!M$3:M$500)+IF($C26="",0,SUMIF('DADOS BRUTOS'!$A$3:$A$500,$C26,'DADOS BRUTOS'!M$3:M$500)))</f>
        <v/>
      </c>
      <c r="CN26" s="122">
        <f>IF(OR(CN$4="",$B26=""),0,SUMIF('DADOS BRUTOS'!$A$3:$A$500,$B26,'DADOS BRUTOS'!N$3:N$500)+IF($C26="",0,SUMIF('DADOS BRUTOS'!$A$3:$A$500,$C26,'DADOS BRUTOS'!N$3:N$500)))</f>
        <v/>
      </c>
      <c r="CO26" s="122">
        <f>IF(OR(CO$4="",$B26=""),0,SUMIF('DADOS BRUTOS'!$A$3:$A$500,$B26,'DADOS BRUTOS'!O$3:O$500)+IF($C26="",0,SUMIF('DADOS BRUTOS'!$A$3:$A$500,$C26,'DADOS BRUTOS'!O$3:O$500)))</f>
        <v/>
      </c>
      <c r="CP26" s="122">
        <f>IF(OR(CP$4="",$B26=""),0,SUMIF('DADOS BRUTOS'!$A$3:$A$500,$B26,'DADOS BRUTOS'!P$3:P$500)+IF($C26="",0,SUMIF('DADOS BRUTOS'!$A$3:$A$500,$C26,'DADOS BRUTOS'!P$3:P$500)))</f>
        <v/>
      </c>
      <c r="CQ26" s="122">
        <f>IF(OR(CQ$4="",$B26=""),0,SUMIF('DADOS BRUTOS'!$A$3:$A$500,$B26,'DADOS BRUTOS'!Q$3:Q$500)+IF($C26="",0,SUMIF('DADOS BRUTOS'!$A$3:$A$500,$C26,'DADOS BRUTOS'!Q$3:Q$500)))</f>
        <v/>
      </c>
      <c r="CR26" s="122">
        <f>IF(OR(CR$4="",$B26=""),0,SUMIF('DADOS BRUTOS'!$A$3:$A$500,$B26,'DADOS BRUTOS'!R$3:R$500)+IF($C26="",0,SUMIF('DADOS BRUTOS'!$A$3:$A$500,$C26,'DADOS BRUTOS'!R$3:R$500)))</f>
        <v/>
      </c>
      <c r="CS26" s="122">
        <f>IF(OR(CS$4="",$B26=""),0,SUMIF('DADOS BRUTOS'!$A$3:$A$500,$B26,'DADOS BRUTOS'!S$3:S$500)+IF($C26="",0,SUMIF('DADOS BRUTOS'!$A$3:$A$500,$C26,'DADOS BRUTOS'!S$3:S$500)))</f>
        <v/>
      </c>
      <c r="CT26" s="122">
        <f>IF(OR(CT$4="",$B26=""),0,SUMIF('DADOS BRUTOS'!$A$3:$A$500,$B26,'DADOS BRUTOS'!T$3:T$500)+IF($C26="",0,SUMIF('DADOS BRUTOS'!$A$3:$A$500,$C26,'DADOS BRUTOS'!T$3:T$500)))</f>
        <v/>
      </c>
      <c r="CU26" s="122">
        <f>IF(OR(CU$4="",$B26=""),0,SUMIF('DADOS BRUTOS'!$A$3:$A$500,$B26,'DADOS BRUTOS'!U$3:U$500)+IF($C26="",0,SUMIF('DADOS BRUTOS'!$A$3:$A$500,$C26,'DADOS BRUTOS'!U$3:U$500)))</f>
        <v/>
      </c>
      <c r="CV26" s="122">
        <f>IF(OR(CV$4="",$B26=""),0,SUMIF('DADOS BRUTOS'!$A$3:$A$500,$B26,'DADOS BRUTOS'!V$3:V$500)+IF($C26="",0,SUMIF('DADOS BRUTOS'!$A$3:$A$500,$C26,'DADOS BRUTOS'!V$3:V$500)))</f>
        <v/>
      </c>
      <c r="CW26" s="122">
        <f>IF(OR(CW$4="",$B26=""),0,SUMIF('DADOS BRUTOS'!$A$3:$A$500,$B26,'DADOS BRUTOS'!W$3:W$500)+IF($C26="",0,SUMIF('DADOS BRUTOS'!$A$3:$A$500,$C26,'DADOS BRUTOS'!W$3:W$500)))</f>
        <v/>
      </c>
      <c r="CX26" s="122">
        <f>IF(OR(CX$4="",$B26=""),0,SUMIF('DADOS BRUTOS'!$A$3:$A$500,$B26,'DADOS BRUTOS'!X$3:X$500)+IF($C26="",0,SUMIF('DADOS BRUTOS'!$A$3:$A$500,$C26,'DADOS BRUTOS'!X$3:X$500)))</f>
        <v/>
      </c>
      <c r="CY26" s="122">
        <f>IF(OR(CY$4="",$B26=""),0,SUMIF('DADOS BRUTOS'!$A$3:$A$500,$B26,'DADOS BRUTOS'!Y$3:Y$500)+IF($C26="",0,SUMIF('DADOS BRUTOS'!$A$3:$A$500,$C26,'DADOS BRUTOS'!Y$3:Y$500)))</f>
        <v/>
      </c>
      <c r="CZ26" s="122">
        <f>IF(OR(CZ$4="",$B26=""),0,SUMIF('DADOS BRUTOS'!$A$3:$A$500,$B26,'DADOS BRUTOS'!Z$3:Z$500)+IF($C26="",0,SUMIF('DADOS BRUTOS'!$A$3:$A$500,$C26,'DADOS BRUTOS'!Z$3:Z$500)))</f>
        <v/>
      </c>
      <c r="DA26" s="122">
        <f>IF(OR(DA$4="",$B26=""),0,SUMIF('DADOS BRUTOS'!$A$3:$A$500,$B26,'DADOS BRUTOS'!AA$3:AA$500)+IF($C26="",0,SUMIF('DADOS BRUTOS'!$A$3:$A$500,$C26,'DADOS BRUTOS'!AA$3:AA$500)))</f>
        <v/>
      </c>
      <c r="DB26" s="122">
        <f>IF(OR(DB$4="",$B26=""),0,SUMIF('DADOS BRUTOS'!$A$3:$A$500,$B26,'DADOS BRUTOS'!AB$3:AB$500)+IF($C26="",0,SUMIF('DADOS BRUTOS'!$A$3:$A$500,$C26,'DADOS BRUTOS'!AB$3:AB$500)))</f>
        <v/>
      </c>
      <c r="DC26" s="122">
        <f>IF(OR(DC$4="",$B26=""),0,SUMIF('DADOS BRUTOS'!$A$3:$A$500,$B26,'DADOS BRUTOS'!AC$3:AC$500)+IF($C26="",0,SUMIF('DADOS BRUTOS'!$A$3:$A$500,$C26,'DADOS BRUTOS'!AC$3:AC$500)))</f>
        <v/>
      </c>
      <c r="DD26" s="122">
        <f>IF(OR(DD$4="",$B26=""),0,SUMIF('DADOS BRUTOS'!$A$3:$A$500,$B26,'DADOS BRUTOS'!AD$3:AD$500)+IF($C26="",0,SUMIF('DADOS BRUTOS'!$A$3:$A$500,$C26,'DADOS BRUTOS'!AD$3:AD$500)))</f>
        <v/>
      </c>
      <c r="DE26" s="122">
        <f>IF(OR(DE$4="",$B26=""),0,SUMIF('DADOS BRUTOS'!$A$3:$A$500,$B26,'DADOS BRUTOS'!AE$3:AE$500)+IF($C26="",0,SUMIF('DADOS BRUTOS'!$A$3:$A$500,$C26,'DADOS BRUTOS'!AE$3:AE$500)))</f>
        <v/>
      </c>
      <c r="DF26" s="122">
        <f>IF(OR(DF$4="",$B26=""),0,SUMIF('DADOS BRUTOS'!$A$3:$A$500,$B26,'DADOS BRUTOS'!AF$3:AF$500)+IF($C26="",0,SUMIF('DADOS BRUTOS'!$A$3:$A$500,$C26,'DADOS BRUTOS'!AF$3:AF$500)))</f>
        <v/>
      </c>
      <c r="DG26" s="122">
        <f>IF(OR(DG$4="",$B26=""),0,SUMIF('DADOS BRUTOS'!$A$3:$A$500,$B26,'DADOS BRUTOS'!AG$3:AG$500)+IF($C26="",0,SUMIF('DADOS BRUTOS'!$A$3:$A$500,$C26,'DADOS BRUTOS'!AG$3:AG$500)))</f>
        <v/>
      </c>
      <c r="DH26" s="122">
        <f>IF(OR(DH$4="",$B26=""),0,SUMIF('DADOS BRUTOS'!$A$3:$A$500,$B26,'DADOS BRUTOS'!AH$3:AH$500)+IF($C26="",0,SUMIF('DADOS BRUTOS'!$A$3:$A$500,$C26,'DADOS BRUTOS'!AH$3:AH$500)))</f>
        <v/>
      </c>
      <c r="DI26" s="122">
        <f>IF(OR(DI$4="",$B26=""),0,SUMIF('DADOS BRUTOS'!$A$3:$A$500,$B26,'DADOS BRUTOS'!AI$3:AI$500)+IF($C26="",0,SUMIF('DADOS BRUTOS'!$A$3:$A$500,$C26,'DADOS BRUTOS'!AI$3:AI$500)))</f>
        <v/>
      </c>
      <c r="DJ26" s="122">
        <f>IF(OR(DJ$4="",$B26=""),0,SUMIF('DADOS BRUTOS'!$A$3:$A$500,$B26,'DADOS BRUTOS'!AJ$3:AJ$500)+IF($C26="",0,SUMIF('DADOS BRUTOS'!$A$3:$A$500,$C26,'DADOS BRUTOS'!AJ$3:AJ$500)))</f>
        <v/>
      </c>
      <c r="DK26" s="122">
        <f>IF(OR(DK$4="",$B26=""),0,SUMIF('DADOS BRUTOS'!$A$3:$A$500,$B26,'DADOS BRUTOS'!AK$3:AK$500)+IF($C26="",0,SUMIF('DADOS BRUTOS'!$A$3:$A$500,$C26,'DADOS BRUTOS'!AK$3:AK$500)))</f>
        <v/>
      </c>
      <c r="DL26" s="122">
        <f>IF(OR(DL$4="",$B26=""),0,SUMIF('DADOS BRUTOS'!$A$3:$A$500,$B26,'DADOS BRUTOS'!AL$3:AL$500)+IF($C26="",0,SUMIF('DADOS BRUTOS'!$A$3:$A$500,$C26,'DADOS BRUTOS'!AL$3:AL$500)))</f>
        <v/>
      </c>
      <c r="DM26" s="122">
        <f>IF(OR(DM$4="",$B26=""),0,SUMIF('DADOS BRUTOS'!$A$3:$A$500,$B26,'DADOS BRUTOS'!AM$3:AM$500)+IF($C26="",0,SUMIF('DADOS BRUTOS'!$A$3:$A$500,$C26,'DADOS BRUTOS'!AM$3:AM$500)))</f>
        <v/>
      </c>
      <c r="DN26" s="122">
        <f>IF(OR(DN$4="",$B26=""),0,SUMIF('DADOS BRUTOS'!$A$3:$A$500,$B26,'DADOS BRUTOS'!AN$3:AN$500)+IF($C26="",0,SUMIF('DADOS BRUTOS'!$A$3:$A$500,$C26,'DADOS BRUTOS'!AN$3:AN$500)))</f>
        <v/>
      </c>
      <c r="DO26" s="122">
        <f>IF(OR(DO$4="",$B26=""),0,SUMIF('DADOS BRUTOS'!$A$3:$A$500,$B26,'DADOS BRUTOS'!AO$3:AO$500)+IF($C26="",0,SUMIF('DADOS BRUTOS'!$A$3:$A$500,$C26,'DADOS BRUTOS'!AO$3:AO$500)))</f>
        <v/>
      </c>
      <c r="DP26" s="122">
        <f>IF(OR(DP$4="",$B26=""),0,SUMIF('DADOS BRUTOS'!$A$3:$A$500,$B26,'DADOS BRUTOS'!AP$3:AP$500)+IF($C26="",0,SUMIF('DADOS BRUTOS'!$A$3:$A$500,$C26,'DADOS BRUTOS'!AP$3:AP$500)))</f>
        <v/>
      </c>
      <c r="DQ26" s="122">
        <f>IF(OR(DQ$4="",$B26=""),0,SUMIF('DADOS BRUTOS'!$A$3:$A$500,$B26,'DADOS BRUTOS'!AQ$3:AQ$500)+IF($C26="",0,SUMIF('DADOS BRUTOS'!$A$3:$A$500,$C26,'DADOS BRUTOS'!AQ$3:AQ$500)))</f>
        <v/>
      </c>
      <c r="DR26" s="122">
        <f>IF(OR(DR$4="",$B26=""),0,SUMIF('DADOS BRUTOS'!$A$3:$A$500,$B26,'DADOS BRUTOS'!AR$3:AR$500)+IF($C26="",0,SUMIF('DADOS BRUTOS'!$A$3:$A$500,$C26,'DADOS BRUTOS'!AR$3:AR$500)))</f>
        <v/>
      </c>
      <c r="DS26" s="122">
        <f>IF(OR(DS$4="",$B26=""),0,SUMIF('DADOS BRUTOS'!$A$3:$A$500,$B26,'DADOS BRUTOS'!AS$3:AS$500)+IF($C26="",0,SUMIF('DADOS BRUTOS'!$A$3:$A$500,$C26,'DADOS BRUTOS'!AS$3:AS$500)))</f>
        <v/>
      </c>
      <c r="DT26" s="122">
        <f>IF(OR(DT$4="",$B26=""),0,SUMIF('DADOS BRUTOS'!$A$3:$A$500,$B26,'DADOS BRUTOS'!AT$3:AT$500)+IF($C26="",0,SUMIF('DADOS BRUTOS'!$A$3:$A$500,$C26,'DADOS BRUTOS'!AT$3:AT$500)))</f>
        <v/>
      </c>
      <c r="DU26" s="122">
        <f>IF(OR(DU$4="",$B26=""),0,SUMIF('DADOS BRUTOS'!$A$3:$A$500,$B26,'DADOS BRUTOS'!AU$3:AU$500)+IF($C26="",0,SUMIF('DADOS BRUTOS'!$A$3:$A$500,$C26,'DADOS BRUTOS'!AU$3:AU$500)))</f>
        <v/>
      </c>
      <c r="DV26" s="122">
        <f>IF(OR(DV$4="",$B26=""),0,SUMIF('DADOS BRUTOS'!$A$3:$A$500,$B26,'DADOS BRUTOS'!AV$3:AV$500)+IF($C26="",0,SUMIF('DADOS BRUTOS'!$A$3:$A$500,$C26,'DADOS BRUTOS'!AV$3:AV$500)))</f>
        <v/>
      </c>
      <c r="DW26" s="122">
        <f>IF(OR(DW$4="",$B26=""),0,SUMIF('DADOS BRUTOS'!$A$3:$A$500,$B26,'DADOS BRUTOS'!AW$3:AW$500)+IF($C26="",0,SUMIF('DADOS BRUTOS'!$A$3:$A$500,$C26,'DADOS BRUTOS'!AW$3:AW$500)))</f>
        <v/>
      </c>
      <c r="DX26" s="122">
        <f>IF(OR(DX$4="",$B26=""),0,SUMIF('DADOS BRUTOS'!$A$3:$A$500,$B26,'DADOS BRUTOS'!AX$3:AX$500)+IF($C26="",0,SUMIF('DADOS BRUTOS'!$A$3:$A$500,$C26,'DADOS BRUTOS'!AX$3:AX$500)))</f>
        <v/>
      </c>
      <c r="DY26" s="122">
        <f>IF(OR(DY$4="",$B26=""),0,SUMIF('DADOS BRUTOS'!$A$3:$A$500,$B26,'DADOS BRUTOS'!AY$3:AY$500)+IF($C26="",0,SUMIF('DADOS BRUTOS'!$A$3:$A$500,$C26,'DADOS BRUTOS'!AY$3:AY$500)))</f>
        <v/>
      </c>
      <c r="DZ26" s="122">
        <f>IF(OR(DZ$4="",$B26=""),0,SUMIF('DADOS BRUTOS'!$A$3:$A$500,$B26,'DADOS BRUTOS'!AZ$3:AZ$500)+IF($C26="",0,SUMIF('DADOS BRUTOS'!$A$3:$A$500,$C26,'DADOS BRUTOS'!AZ$3:AZ$500)))</f>
        <v/>
      </c>
      <c r="EA26" s="122">
        <f>IF(OR(EA$4="",$B26=""),0,SUMIF('DADOS BRUTOS'!$A$3:$A$500,$B26,'DADOS BRUTOS'!BA$3:BA$500)+IF($C26="",0,SUMIF('DADOS BRUTOS'!$A$3:$A$500,$C26,'DADOS BRUTOS'!BA$3:BA$500)))</f>
        <v/>
      </c>
      <c r="EB26" s="122">
        <f>IF(OR(EB$4="",$B26=""),0,SUMIF('DADOS BRUTOS'!$A$3:$A$500,$B26,'DADOS BRUTOS'!BB$3:BB$500)+IF($C26="",0,SUMIF('DADOS BRUTOS'!$A$3:$A$500,$C26,'DADOS BRUTOS'!BB$3:BB$500)))</f>
        <v/>
      </c>
      <c r="EC26" s="122">
        <f>IF(OR(EC$4="",$B26=""),0,SUMIF('DADOS BRUTOS'!$A$3:$A$500,$B26,'DADOS BRUTOS'!BC$3:BC$500)+IF($C26="",0,SUMIF('DADOS BRUTOS'!$A$3:$A$500,$C26,'DADOS BRUTOS'!BC$3:BC$500)))</f>
        <v/>
      </c>
      <c r="ED26" s="122">
        <f>IF(OR(ED$4="",$B26=""),0,SUMIF('DADOS BRUTOS'!$A$3:$A$500,$B26,'DADOS BRUTOS'!BD$3:BD$500)+IF($C26="",0,SUMIF('DADOS BRUTOS'!$A$3:$A$500,$C26,'DADOS BRUTOS'!BD$3:BD$500)))</f>
        <v/>
      </c>
      <c r="EE26" s="122">
        <f>IF(OR(EE$4="",$B26=""),0,SUMIF('DADOS BRUTOS'!$A$3:$A$500,$B26,'DADOS BRUTOS'!BE$3:BE$500)+IF($C26="",0,SUMIF('DADOS BRUTOS'!$A$3:$A$500,$C26,'DADOS BRUTOS'!BE$3:BE$500)))</f>
        <v/>
      </c>
      <c r="EF26" s="122">
        <f>IF(OR(EF$4="",$B26=""),0,SUMIF('DADOS BRUTOS'!$A$3:$A$500,$B26,'DADOS BRUTOS'!BF$3:BF$500)+IF($C26="",0,SUMIF('DADOS BRUTOS'!$A$3:$A$500,$C26,'DADOS BRUTOS'!BF$3:BF$500)))</f>
        <v/>
      </c>
      <c r="EG26" s="122">
        <f>IF(OR(EG$4="",$B26=""),0,SUMIF('DADOS BRUTOS'!$A$3:$A$500,$B26,'DADOS BRUTOS'!BG$3:BG$500)+IF($C26="",0,SUMIF('DADOS BRUTOS'!$A$3:$A$500,$C26,'DADOS BRUTOS'!BG$3:BG$500)))</f>
        <v/>
      </c>
      <c r="EH26" s="122">
        <f>IF(OR(EH$4="",$B26=""),0,SUMIF('DADOS BRUTOS'!$A$3:$A$500,$B26,'DADOS BRUTOS'!BH$3:BH$500)+IF($C26="",0,SUMIF('DADOS BRUTOS'!$A$3:$A$500,$C26,'DADOS BRUTOS'!BH$3:BH$500)))</f>
        <v/>
      </c>
      <c r="EI26" s="122">
        <f>IF(OR(EI$4="",$B26=""),0,SUMIF('DADOS BRUTOS'!$A$3:$A$500,$B26,'DADOS BRUTOS'!BI$3:BI$500)+IF($C26="",0,SUMIF('DADOS BRUTOS'!$A$3:$A$500,$C26,'DADOS BRUTOS'!BI$3:BI$500)))</f>
        <v/>
      </c>
      <c r="EJ26" s="122">
        <f>IF(OR(EJ$4="",$B26=""),0,SUMIF('DADOS BRUTOS'!$A$3:$A$500,$B26,'DADOS BRUTOS'!BJ$3:BJ$500)+IF($C26="",0,SUMIF('DADOS BRUTOS'!$A$3:$A$500,$C26,'DADOS BRUTOS'!BJ$3:BJ$500)))</f>
        <v/>
      </c>
      <c r="EK26" s="122">
        <f>IF(OR(EK$4="",$B26=""),0,SUMIF('DADOS BRUTOS'!$A$3:$A$500,$B26,'DADOS BRUTOS'!BK$3:BK$500)+IF($C26="",0,SUMIF('DADOS BRUTOS'!$A$3:$A$500,$C26,'DADOS BRUTOS'!BK$3:BK$500)))</f>
        <v/>
      </c>
      <c r="EL26" s="122">
        <f>IF(OR(EL$4="",$B26=""),0,SUMIF('DADOS BRUTOS'!$A$3:$A$500,$B26,'DADOS BRUTOS'!BL$3:BL$500)+IF($C26="",0,SUMIF('DADOS BRUTOS'!$A$3:$A$500,$C26,'DADOS BRUTOS'!BL$3:BL$500)))</f>
        <v/>
      </c>
      <c r="EM26" s="122">
        <f>IF(OR(EM$4="",$B26=""),0,SUMIF('DADOS BRUTOS'!$A$3:$A$500,$B26,'DADOS BRUTOS'!BM$3:BM$500)+IF($C26="",0,SUMIF('DADOS BRUTOS'!$A$3:$A$500,$C26,'DADOS BRUTOS'!BM$3:BM$500)))</f>
        <v/>
      </c>
      <c r="EN26" s="122">
        <f>IF(OR(EN$4="",$B26=""),0,SUMIF('DADOS BRUTOS'!$A$3:$A$500,$B26,'DADOS BRUTOS'!BN$3:BN$500)+IF($C26="",0,SUMIF('DADOS BRUTOS'!$A$3:$A$500,$C26,'DADOS BRUTOS'!BN$3:BN$500)))</f>
        <v/>
      </c>
      <c r="EO26" s="122">
        <f>IF(OR(EO$4="",$B26=""),0,SUMIF('DADOS BRUTOS'!$A$3:$A$500,$B26,'DADOS BRUTOS'!BO$3:BO$500)+IF($C26="",0,SUMIF('DADOS BRUTOS'!$A$3:$A$500,$C26,'DADOS BRUTOS'!BO$3:BO$500)))</f>
        <v/>
      </c>
      <c r="EP26" s="122">
        <f>IF(OR(EP$4="",$B26=""),0,SUMIF('DADOS BRUTOS'!$A$3:$A$500,$B26,'DADOS BRUTOS'!BP$3:BP$500)+IF($C26="",0,SUMIF('DADOS BRUTOS'!$A$3:$A$500,$C26,'DADOS BRUTOS'!BP$3:BP$500)))</f>
        <v/>
      </c>
      <c r="EQ26" s="122">
        <f>IF(OR(EQ$4="",$B26=""),0,SUMIF('DADOS BRUTOS'!$A$3:$A$500,$B26,'DADOS BRUTOS'!BQ$3:BQ$500)+IF($C26="",0,SUMIF('DADOS BRUTOS'!$A$3:$A$500,$C26,'DADOS BRUTOS'!BQ$3:BQ$500)))</f>
        <v/>
      </c>
      <c r="ER26" s="122">
        <f>IF(OR(ER$4="",$B26=""),0,SUMIF('DADOS BRUTOS'!$A$3:$A$500,$B26,'DADOS BRUTOS'!BR$3:BR$500)+IF($C26="",0,SUMIF('DADOS BRUTOS'!$A$3:$A$500,$C26,'DADOS BRUTOS'!BR$3:BR$500)))</f>
        <v/>
      </c>
      <c r="ES26" s="122">
        <f>IF(OR(ES$4="",$B26=""),0,SUMIF('DADOS BRUTOS'!$A$3:$A$500,$B26,'DADOS BRUTOS'!BS$3:BS$500)+IF($C26="",0,SUMIF('DADOS BRUTOS'!$A$3:$A$500,$C26,'DADOS BRUTOS'!BS$3:BS$500)))</f>
        <v/>
      </c>
      <c r="ET26" s="122">
        <f>IF(OR(ET$4="",$B26=""),0,SUMIF('DADOS BRUTOS'!$A$3:$A$500,$B26,'DADOS BRUTOS'!BT$3:BT$500)+IF($C26="",0,SUMIF('DADOS BRUTOS'!$A$3:$A$500,$C26,'DADOS BRUTOS'!BT$3:BT$500)))</f>
        <v/>
      </c>
      <c r="EU26" s="122">
        <f>IF(OR(EU$4="",$B26=""),0,SUMIF('DADOS BRUTOS'!$A$3:$A$500,$B26,'DADOS BRUTOS'!BU$3:BU$500)+IF($C26="",0,SUMIF('DADOS BRUTOS'!$A$3:$A$500,$C26,'DADOS BRUTOS'!BU$3:BU$500)))</f>
        <v/>
      </c>
      <c r="EV26" s="122">
        <f>IF(OR(EV$4="",$B26=""),0,SUMIF('DADOS BRUTOS'!$A$3:$A$500,$B26,'DADOS BRUTOS'!BV$3:BV$500)+IF($C26="",0,SUMIF('DADOS BRUTOS'!$A$3:$A$500,$C26,'DADOS BRUTOS'!BV$3:BV$500)))</f>
        <v/>
      </c>
      <c r="EW26" s="122">
        <f>IF(OR(EW$4="",$B26=""),0,SUMIF('DADOS BRUTOS'!$A$3:$A$500,$B26,'DADOS BRUTOS'!BW$3:BW$500)+IF($C26="",0,SUMIF('DADOS BRUTOS'!$A$3:$A$500,$C26,'DADOS BRUTOS'!BW$3:BW$500)))</f>
        <v/>
      </c>
      <c r="EX26" s="122">
        <f>IF(OR(EX$4="",$B26=""),0,SUMIF('DADOS BRUTOS'!$A$3:$A$500,$B26,'DADOS BRUTOS'!BX$3:BX$500)+IF($C26="",0,SUMIF('DADOS BRUTOS'!$A$3:$A$500,$C26,'DADOS BRUTOS'!BX$3:BX$500)))</f>
        <v/>
      </c>
      <c r="EY26" s="122">
        <f>IF(OR(EY$4="",$B26=""),0,SUMIF('DADOS BRUTOS'!$A$3:$A$500,$B26,'DADOS BRUTOS'!BY$3:BY$500)+IF($C26="",0,SUMIF('DADOS BRUTOS'!$A$3:$A$500,$C26,'DADOS BRUTOS'!BY$3:BY$500)))</f>
        <v/>
      </c>
      <c r="EZ26" s="122">
        <f>IF(OR(EZ$4="",$B26=""),0,SUMIF('DADOS BRUTOS'!$A$3:$A$500,$B26,'DADOS BRUTOS'!BZ$3:BZ$500)+IF($C26="",0,SUMIF('DADOS BRUTOS'!$A$3:$A$500,$C26,'DADOS BRUTOS'!BZ$3:BZ$500)))</f>
        <v/>
      </c>
      <c r="FA26" s="122">
        <f>IF(OR(FA$4="",$B26=""),0,SUMIF('DADOS BRUTOS'!$A$3:$A$500,$B26,'DADOS BRUTOS'!CA$3:CA$500)+IF($C26="",0,SUMIF('DADOS BRUTOS'!$A$3:$A$500,$C26,'DADOS BRUTOS'!CA$3:CA$500)))</f>
        <v/>
      </c>
      <c r="FB26" s="122">
        <f>IF(OR(FB$4="",$B26=""),0,SUMIF('DADOS BRUTOS'!$A$3:$A$500,$B26,'DADOS BRUTOS'!CB$3:CB$500)+IF($C26="",0,SUMIF('DADOS BRUTOS'!$A$3:$A$500,$C26,'DADOS BRUTOS'!CB$3:CB$500)))</f>
        <v/>
      </c>
      <c r="FC26" s="122">
        <f>IF(OR(FC$4="",$B26=""),0,SUMIF('DADOS BRUTOS'!$A$3:$A$500,$B26,'DADOS BRUTOS'!CC$3:CC$500)+IF($C26="",0,SUMIF('DADOS BRUTOS'!$A$3:$A$500,$C26,'DADOS BRUTOS'!CC$3:CC$500)))</f>
        <v/>
      </c>
      <c r="FD26" s="122">
        <f>IF(OR(FD$4="",$B26=""),0,SUMIF('DADOS BRUTOS'!$A$3:$A$500,$B26,'DADOS BRUTOS'!CD$3:CD$500)+IF($C26="",0,SUMIF('DADOS BRUTOS'!$A$3:$A$500,$C26,'DADOS BRUTOS'!CD$3:CD$500)))</f>
        <v/>
      </c>
      <c r="FE26" s="122">
        <f>IF(OR(FE$4="",$B26=""),0,SUMIF('DADOS BRUTOS'!$A$3:$A$500,$B26,'DADOS BRUTOS'!CE$3:CE$500)+IF($C26="",0,SUMIF('DADOS BRUTOS'!$A$3:$A$500,$C26,'DADOS BRUTOS'!CE$3:CE$500)))</f>
        <v/>
      </c>
      <c r="FF26" s="122">
        <f>IF(OR(FF$4="",$B26=""),0,SUMIF('DADOS BRUTOS'!$A$3:$A$500,$B26,'DADOS BRUTOS'!CF$3:CF$500)+IF($C26="",0,SUMIF('DADOS BRUTOS'!$A$3:$A$500,$C26,'DADOS BRUTOS'!CF$3:CF$500)))</f>
        <v/>
      </c>
      <c r="FG26" s="122">
        <f>IF(OR(FG$4="",$B26=""),0,SUMIF('DADOS BRUTOS'!$A$3:$A$500,$B26,'DADOS BRUTOS'!CG$3:CG$500)+IF($C26="",0,SUMIF('DADOS BRUTOS'!$A$3:$A$500,$C26,'DADOS BRUTOS'!CG$3:CG$500)))</f>
        <v/>
      </c>
      <c r="FH26" s="122">
        <f>IF(OR(FH$4="",$B26=""),0,SUMIF('DADOS BRUTOS'!$A$3:$A$500,$B26,'DADOS BRUTOS'!CH$3:CH$500)+IF($C26="",0,SUMIF('DADOS BRUTOS'!$A$3:$A$500,$C26,'DADOS BRUTOS'!CH$3:CH$500)))</f>
        <v/>
      </c>
      <c r="FI26" s="122">
        <f>IF(OR(FI$4="",$B26=""),0,SUMIF('DADOS BRUTOS'!$A$3:$A$500,$B26,'DADOS BRUTOS'!CI$3:CI$500)+IF($C26="",0,SUMIF('DADOS BRUTOS'!$A$3:$A$500,$C26,'DADOS BRUTOS'!CI$3:CI$500)))</f>
        <v/>
      </c>
      <c r="FJ26" s="122">
        <f>IF(OR(FJ$4="",$B26=""),0,SUMIF('DADOS BRUTOS'!$A$3:$A$500,$B26,'DADOS BRUTOS'!CJ$3:CJ$500)+IF($C26="",0,SUMIF('DADOS BRUTOS'!$A$3:$A$500,$C26,'DADOS BRUTOS'!CJ$3:CJ$500)))</f>
        <v/>
      </c>
      <c r="FK26" s="122">
        <f>IF(OR(FK$4="",$B26=""),0,SUMIF('DADOS BRUTOS'!$A$3:$A$500,$B26,'DADOS BRUTOS'!CK$3:CK$500)+IF($C26="",0,SUMIF('DADOS BRUTOS'!$A$3:$A$500,$C26,'DADOS BRUTOS'!CK$3:CK$500)))</f>
        <v/>
      </c>
      <c r="FL26" s="122">
        <f>IF(OR(FL$4="",$B26=""),0,SUMIF('DADOS BRUTOS'!$A$3:$A$500,$B26,'DADOS BRUTOS'!CL$3:CL$500)+IF($C26="",0,SUMIF('DADOS BRUTOS'!$A$3:$A$500,$C26,'DADOS BRUTOS'!CL$3:CL$500)))</f>
        <v/>
      </c>
      <c r="FM26" s="122">
        <f>IF(OR(FM$4="",$B26=""),0,SUMIF('DADOS BRUTOS'!$A$3:$A$500,$B26,'DADOS BRUTOS'!CM$3:CM$500)+IF($C26="",0,SUMIF('DADOS BRUTOS'!$A$3:$A$500,$C26,'DADOS BRUTOS'!CM$3:CM$500)))</f>
        <v/>
      </c>
      <c r="FN26" s="122">
        <f>IF(OR(FN$4="",$B26=""),0,SUMIF('DADOS BRUTOS'!$A$3:$A$500,$B26,'DADOS BRUTOS'!CN$3:CN$500)+IF($C26="",0,SUMIF('DADOS BRUTOS'!$A$3:$A$500,$C26,'DADOS BRUTOS'!CN$3:CN$500)))</f>
        <v/>
      </c>
      <c r="FO26" s="122">
        <f>IF(OR(FO$4="",$B26=""),0,SUMIF('DADOS BRUTOS'!$A$3:$A$500,$B26,'DADOS BRUTOS'!CO$3:CO$500)+IF($C26="",0,SUMIF('DADOS BRUTOS'!$A$3:$A$500,$C26,'DADOS BRUTOS'!CO$3:CO$500)))</f>
        <v/>
      </c>
      <c r="FP26" s="122">
        <f>IF(OR(FP$4="",$B26=""),0,SUMIF('DADOS BRUTOS'!$A$3:$A$500,$B26,'DADOS BRUTOS'!CP$3:CP$500)+IF($C26="",0,SUMIF('DADOS BRUTOS'!$A$3:$A$500,$C26,'DADOS BRUTOS'!CP$3:CP$500)))</f>
        <v/>
      </c>
      <c r="FQ26" s="122">
        <f>IF(OR(FQ$4="",$B26=""),0,SUMIF('DADOS BRUTOS'!$A$3:$A$500,$B26,'DADOS BRUTOS'!CQ$3:CQ$500)+IF($C26="",0,SUMIF('DADOS BRUTOS'!$A$3:$A$500,$C26,'DADOS BRUTOS'!CQ$3:CQ$500)))</f>
        <v/>
      </c>
      <c r="FR26" s="122">
        <f>IF(OR(FR$4="",$B26=""),0,SUMIF('DADOS BRUTOS'!$A$3:$A$500,$B26,'DADOS BRUTOS'!CR$3:CR$500)+IF($C26="",0,SUMIF('DADOS BRUTOS'!$A$3:$A$500,$C26,'DADOS BRUTOS'!CR$3:CR$500)))</f>
        <v/>
      </c>
      <c r="FS26" s="122">
        <f>IF(OR(FS$4="",$B26=""),0,SUMIF('DADOS BRUTOS'!$A$3:$A$500,$B26,'DADOS BRUTOS'!CS$3:CS$500)+IF($C26="",0,SUMIF('DADOS BRUTOS'!$A$3:$A$500,$C26,'DADOS BRUTOS'!CS$3:CS$500)))</f>
        <v/>
      </c>
      <c r="FT26" s="122">
        <f>IF(OR(FT$4="",$B26=""),0,SUMIF('DADOS BRUTOS'!$A$3:$A$500,$B26,'DADOS BRUTOS'!CT$3:CT$500)+IF($C26="",0,SUMIF('DADOS BRUTOS'!$A$3:$A$500,$C26,'DADOS BRUTOS'!CT$3:CT$500)))</f>
        <v/>
      </c>
      <c r="FU26" s="122">
        <f>IF(OR(FU$4="",$B26=""),0,SUMIF('DADOS BRUTOS'!$A$3:$A$500,$B26,'DADOS BRUTOS'!CU$3:CU$500)+IF($C26="",0,SUMIF('DADOS BRUTOS'!$A$3:$A$500,$C26,'DADOS BRUTOS'!CU$3:CU$500)))</f>
        <v/>
      </c>
      <c r="FV26" s="122">
        <f>IF(OR(FV$4="",$B26=""),0,SUMIF('DADOS BRUTOS'!$A$3:$A$500,$B26,'DADOS BRUTOS'!CV$3:CV$500)+IF($C26="",0,SUMIF('DADOS BRUTOS'!$A$3:$A$500,$C26,'DADOS BRUTOS'!CV$3:CV$500)))</f>
        <v/>
      </c>
      <c r="FW26" s="122">
        <f>IF(OR(FW$4="",$B26=""),0,SUMIF('DADOS BRUTOS'!$A$3:$A$500,$B26,'DADOS BRUTOS'!CW$3:CW$500)+IF($C26="",0,SUMIF('DADOS BRUTOS'!$A$3:$A$500,$C26,'DADOS BRUTOS'!CW$3:CW$500)))</f>
        <v/>
      </c>
      <c r="FX26" s="122">
        <f>IF(OR(FX$4="",$B26=""),0,SUMIF('DADOS BRUTOS'!$A$3:$A$500,$B26,'DADOS BRUTOS'!CX$3:CX$500)+IF($C26="",0,SUMIF('DADOS BRUTOS'!$A$3:$A$500,$C26,'DADOS BRUTOS'!CX$3:CX$500)))</f>
        <v/>
      </c>
      <c r="FY26" s="122">
        <f>IF(OR(FY$4="",$B26=""),0,SUMIF('DADOS BRUTOS'!$A$3:$A$500,$B26,'DADOS BRUTOS'!CY$3:CY$500)+IF($C26="",0,SUMIF('DADOS BRUTOS'!$A$3:$A$500,$C26,'DADOS BRUTOS'!CY$3:CY$500)))</f>
        <v/>
      </c>
      <c r="FZ26" s="122">
        <f>IF(OR(FZ$4="",$B26=""),0,SUMIF('DADOS BRUTOS'!$A$3:$A$500,$B26,'DADOS BRUTOS'!CZ$3:CZ$500)+IF($C26="",0,SUMIF('DADOS BRUTOS'!$A$3:$A$500,$C26,'DADOS BRUTOS'!CZ$3:CZ$500)))</f>
        <v/>
      </c>
      <c r="GA26" s="122">
        <f>IF(OR(GA$4="",$B26=""),0,SUMIF('DADOS BRUTOS'!$A$3:$A$500,$B26,'DADOS BRUTOS'!DA$3:DA$500)+IF($C26="",0,SUMIF('DADOS BRUTOS'!$A$3:$A$500,$C26,'DADOS BRUTOS'!DA$3:DA$500)))</f>
        <v/>
      </c>
      <c r="GB26" s="122">
        <f>IF(OR(GB$4="",$B26=""),0,SUMIF('DADOS BRUTOS'!$A$3:$A$500,$B26,'DADOS BRUTOS'!DB$3:DB$500)+IF($C26="",0,SUMIF('DADOS BRUTOS'!$A$3:$A$500,$C26,'DADOS BRUTOS'!DB$3:DB$500)))</f>
        <v/>
      </c>
      <c r="GC26" s="122">
        <f>IF(OR(GC$4="",$B26=""),0,SUMIF('DADOS BRUTOS'!$A$3:$A$500,$B26,'DADOS BRUTOS'!DC$3:DC$500)+IF($C26="",0,SUMIF('DADOS BRUTOS'!$A$3:$A$500,$C26,'DADOS BRUTOS'!DC$3:DC$500)))</f>
        <v/>
      </c>
      <c r="GD26" s="122">
        <f>IF(OR(GD$4="",$B26=""),0,SUMIF('DADOS BRUTOS'!$A$3:$A$500,$B26,'DADOS BRUTOS'!DD$3:DD$500)+IF($C26="",0,SUMIF('DADOS BRUTOS'!$A$3:$A$500,$C26,'DADOS BRUTOS'!DD$3:DD$500)))</f>
        <v/>
      </c>
      <c r="GE26" s="122">
        <f>IF(OR(GE$4="",$B26=""),0,SUMIF('DADOS BRUTOS'!$A$3:$A$500,$B26,'DADOS BRUTOS'!DE$3:DE$500)+IF($C26="",0,SUMIF('DADOS BRUTOS'!$A$3:$A$500,$C26,'DADOS BRUTOS'!DE$3:DE$500)))</f>
        <v/>
      </c>
      <c r="GF26" s="122">
        <f>IF(OR(GF$4="",$B26=""),0,SUMIF('DADOS BRUTOS'!$A$3:$A$500,$B26,'DADOS BRUTOS'!DF$3:DF$500)+IF($C26="",0,SUMIF('DADOS BRUTOS'!$A$3:$A$500,$C26,'DADOS BRUTOS'!DF$3:DF$500)))</f>
        <v/>
      </c>
      <c r="GG26" s="122">
        <f>IF(OR(GG$4="",$B26=""),0,SUMIF('DADOS BRUTOS'!$A$3:$A$500,$B26,'DADOS BRUTOS'!DG$3:DG$500)+IF($C26="",0,SUMIF('DADOS BRUTOS'!$A$3:$A$500,$C26,'DADOS BRUTOS'!DG$3:DG$500)))</f>
        <v/>
      </c>
      <c r="GH26" s="122">
        <f>IF(OR(GH$4="",$B26=""),0,SUMIF('DADOS BRUTOS'!$A$3:$A$500,$B26,'DADOS BRUTOS'!DH$3:DH$500)+IF($C26="",0,SUMIF('DADOS BRUTOS'!$A$3:$A$500,$C26,'DADOS BRUTOS'!DH$3:DH$500)))</f>
        <v/>
      </c>
      <c r="GI26" s="122">
        <f>IF(OR(GI$4="",$B26=""),0,SUMIF('DADOS BRUTOS'!$A$3:$A$500,$B26,'DADOS BRUTOS'!DI$3:DI$500)+IF($C26="",0,SUMIF('DADOS BRUTOS'!$A$3:$A$500,$C26,'DADOS BRUTOS'!DI$3:DI$500)))</f>
        <v/>
      </c>
      <c r="GJ26" s="122">
        <f>IF(OR(GJ$4="",$B26=""),0,SUMIF('DADOS BRUTOS'!$A$3:$A$500,$B26,'DADOS BRUTOS'!DJ$3:DJ$500)+IF($C26="",0,SUMIF('DADOS BRUTOS'!$A$3:$A$500,$C26,'DADOS BRUTOS'!DJ$3:DJ$500)))</f>
        <v/>
      </c>
      <c r="GK26" s="122">
        <f>IF(OR(GK$4="",$B26=""),0,SUMIF('DADOS BRUTOS'!$A$3:$A$500,$B26,'DADOS BRUTOS'!DK$3:DK$500)+IF($C26="",0,SUMIF('DADOS BRUTOS'!$A$3:$A$500,$C26,'DADOS BRUTOS'!DK$3:DK$500)))</f>
        <v/>
      </c>
      <c r="GL26" s="122">
        <f>IF(OR(GL$4="",$B26=""),0,SUMIF('DADOS BRUTOS'!$A$3:$A$500,$B26,'DADOS BRUTOS'!DL$3:DL$500)+IF($C26="",0,SUMIF('DADOS BRUTOS'!$A$3:$A$500,$C26,'DADOS BRUTOS'!DL$3:DL$500)))</f>
        <v/>
      </c>
      <c r="GM26" s="122">
        <f>IF(OR(GM$4="",$B26=""),0,SUMIF('DADOS BRUTOS'!$A$3:$A$500,$B26,'DADOS BRUTOS'!DM$3:DM$500)+IF($C26="",0,SUMIF('DADOS BRUTOS'!$A$3:$A$500,$C26,'DADOS BRUTOS'!DM$3:DM$500)))</f>
        <v/>
      </c>
      <c r="GN26" s="122">
        <f>IF(OR(GN$4="",$B26=""),0,SUMIF('DADOS BRUTOS'!$A$3:$A$500,$B26,'DADOS BRUTOS'!DN$3:DN$500)+IF($C26="",0,SUMIF('DADOS BRUTOS'!$A$3:$A$500,$C26,'DADOS BRUTOS'!DN$3:DN$500)))</f>
        <v/>
      </c>
      <c r="GO26" s="122">
        <f>IF(OR(GO$4="",$B26=""),0,SUMIF('DADOS BRUTOS'!$A$3:$A$500,$B26,'DADOS BRUTOS'!DO$3:DO$500)+IF($C26="",0,SUMIF('DADOS BRUTOS'!$A$3:$A$500,$C26,'DADOS BRUTOS'!DO$3:DO$500)))</f>
        <v/>
      </c>
      <c r="GP26" s="122">
        <f>IF(OR(GP$4="",$B26=""),0,SUMIF('DADOS BRUTOS'!$A$3:$A$500,$B26,'DADOS BRUTOS'!DP$3:DP$500)+IF($C26="",0,SUMIF('DADOS BRUTOS'!$A$3:$A$500,$C26,'DADOS BRUTOS'!DP$3:DP$500)))</f>
        <v/>
      </c>
      <c r="GQ26" s="122">
        <f>IF(OR(GQ$4="",$B26=""),0,SUMIF('DADOS BRUTOS'!$A$3:$A$500,$B26,'DADOS BRUTOS'!DQ$3:DQ$500)+IF($C26="",0,SUMIF('DADOS BRUTOS'!$A$3:$A$500,$C26,'DADOS BRUTOS'!DQ$3:DQ$500)))</f>
        <v/>
      </c>
      <c r="GR26" s="122">
        <f>IF(OR(GR$4="",$B26=""),0,SUMIF('DADOS BRUTOS'!$A$3:$A$500,$B26,'DADOS BRUTOS'!DR$3:DR$500)+IF($C26="",0,SUMIF('DADOS BRUTOS'!$A$3:$A$500,$C26,'DADOS BRUTOS'!DR$3:DR$500)))</f>
        <v/>
      </c>
      <c r="GS26" s="122">
        <f>IF(OR(GS$4="",$B26=""),0,SUMIF('DADOS BRUTOS'!$A$3:$A$500,$B26,'DADOS BRUTOS'!DS$3:DS$500)+IF($C26="",0,SUMIF('DADOS BRUTOS'!$A$3:$A$500,$C26,'DADOS BRUTOS'!DS$3:DS$500)))</f>
        <v/>
      </c>
      <c r="GT26" s="122">
        <f>IF(OR(GT$4="",$B26=""),0,SUMIF('DADOS BRUTOS'!$A$3:$A$500,$B26,'DADOS BRUTOS'!DT$3:DT$500)+IF($C26="",0,SUMIF('DADOS BRUTOS'!$A$3:$A$500,$C26,'DADOS BRUTOS'!DT$3:DT$500)))</f>
        <v/>
      </c>
      <c r="GU26" s="122">
        <f>IF(OR(GU$4="",$B26=""),0,SUMIF('DADOS BRUTOS'!$A$3:$A$500,$B26,'DADOS BRUTOS'!DU$3:DU$500)+IF($C26="",0,SUMIF('DADOS BRUTOS'!$A$3:$A$500,$C26,'DADOS BRUTOS'!DU$3:DU$500)))</f>
        <v/>
      </c>
      <c r="GV26" s="122">
        <f>IF(OR(GV$4="",$B26=""),0,SUMIF('DADOS BRUTOS'!$A$3:$A$500,$B26,'DADOS BRUTOS'!DV$3:DV$500)+IF($C26="",0,SUMIF('DADOS BRUTOS'!$A$3:$A$500,$C26,'DADOS BRUTOS'!DV$3:DV$500)))</f>
        <v/>
      </c>
      <c r="GW26" s="122">
        <f>IF(OR(GW$4="",$B26=""),0,SUMIF('DADOS BRUTOS'!$A$3:$A$500,$B26,'DADOS BRUTOS'!DW$3:DW$500)+IF($C26="",0,SUMIF('DADOS BRUTOS'!$A$3:$A$500,$C26,'DADOS BRUTOS'!DW$3:DW$500)))</f>
        <v/>
      </c>
      <c r="GX26" s="122">
        <f>IF(OR(GX$4="",$B26=""),0,SUMIF('DADOS BRUTOS'!$A$3:$A$500,$B26,'DADOS BRUTOS'!DX$3:DX$500)+IF($C26="",0,SUMIF('DADOS BRUTOS'!$A$3:$A$500,$C26,'DADOS BRUTOS'!DX$3:DX$500)))</f>
        <v/>
      </c>
      <c r="GY26" s="122">
        <f>IF(OR(GY$4="",$B26=""),0,SUMIF('DADOS BRUTOS'!$A$3:$A$500,$B26,'DADOS BRUTOS'!DY$3:DY$500)+IF($C26="",0,SUMIF('DADOS BRUTOS'!$A$3:$A$500,$C26,'DADOS BRUTOS'!DY$3:DY$500)))</f>
        <v/>
      </c>
      <c r="GZ26" s="122">
        <f>IF(OR(GZ$4="",$B26=""),0,SUMIF('DADOS BRUTOS'!$A$3:$A$500,$B26,'DADOS BRUTOS'!DZ$3:DZ$500)+IF($C26="",0,SUMIF('DADOS BRUTOS'!$A$3:$A$500,$C26,'DADOS BRUTOS'!DZ$3:DZ$500)))</f>
        <v/>
      </c>
      <c r="HA26" s="122">
        <f>IF(OR(HA$4="",$B26=""),0,SUMIF('DADOS BRUTOS'!$A$3:$A$500,$B26,'DADOS BRUTOS'!EA$3:EA$500)+IF($C26="",0,SUMIF('DADOS BRUTOS'!$A$3:$A$500,$C26,'DADOS BRUTOS'!EA$3:EA$500)))</f>
        <v/>
      </c>
      <c r="HB26" s="122">
        <f>IF(OR(HB$4="",$B26=""),0,SUMIF('DADOS BRUTOS'!$A$3:$A$500,$B26,'DADOS BRUTOS'!EB$3:EB$500)+IF($C26="",0,SUMIF('DADOS BRUTOS'!$A$3:$A$500,$C26,'DADOS BRUTOS'!EB$3:EB$500)))</f>
        <v/>
      </c>
      <c r="HC26" s="122">
        <f>IF(OR(HC$4="",$B26=""),0,SUMIF('DADOS BRUTOS'!$A$3:$A$500,$B26,'DADOS BRUTOS'!EC$3:EC$500)+IF($C26="",0,SUMIF('DADOS BRUTOS'!$A$3:$A$500,$C26,'DADOS BRUTOS'!EC$3:EC$500)))</f>
        <v/>
      </c>
      <c r="HD26" s="122">
        <f>IF(OR(HD$4="",$B26=""),0,SUMIF('DADOS BRUTOS'!$A$3:$A$500,$B26,'DADOS BRUTOS'!ED$3:ED$500)+IF($C26="",0,SUMIF('DADOS BRUTOS'!$A$3:$A$500,$C26,'DADOS BRUTOS'!ED$3:ED$500)))</f>
        <v/>
      </c>
      <c r="HE26" s="122">
        <f>IF(OR(HE$4="",$B26=""),0,SUMIF('DADOS BRUTOS'!$A$3:$A$500,$B26,'DADOS BRUTOS'!EE$3:EE$500)+IF($C26="",0,SUMIF('DADOS BRUTOS'!$A$3:$A$500,$C26,'DADOS BRUTOS'!EE$3:EE$500)))</f>
        <v/>
      </c>
      <c r="HF26" s="122">
        <f>IF(OR(HF$4="",$B26=""),0,SUMIF('DADOS BRUTOS'!$A$3:$A$500,$B26,'DADOS BRUTOS'!EF$3:EF$500)+IF($C26="",0,SUMIF('DADOS BRUTOS'!$A$3:$A$500,$C26,'DADOS BRUTOS'!EF$3:EF$500)))</f>
        <v/>
      </c>
      <c r="HG26" s="122">
        <f>IF(OR(HG$4="",$B26=""),0,SUMIF('DADOS BRUTOS'!$A$3:$A$500,$B26,'DADOS BRUTOS'!EG$3:EG$500)+IF($C26="",0,SUMIF('DADOS BRUTOS'!$A$3:$A$500,$C26,'DADOS BRUTOS'!EG$3:EG$500)))</f>
        <v/>
      </c>
      <c r="HH26" s="122">
        <f>IF(OR(HH$4="",$B26=""),0,SUMIF('DADOS BRUTOS'!$A$3:$A$500,$B26,'DADOS BRUTOS'!EH$3:EH$500)+IF($C26="",0,SUMIF('DADOS BRUTOS'!$A$3:$A$500,$C26,'DADOS BRUTOS'!EH$3:EH$500)))</f>
        <v/>
      </c>
      <c r="HI26" s="122">
        <f>IF(OR(HI$4="",$B26=""),0,SUMIF('DADOS BRUTOS'!$A$3:$A$500,$B26,'DADOS BRUTOS'!EI$3:EI$500)+IF($C26="",0,SUMIF('DADOS BRUTOS'!$A$3:$A$500,$C26,'DADOS BRUTOS'!EI$3:EI$500)))</f>
        <v/>
      </c>
      <c r="HJ26" s="122">
        <f>IF(OR(HJ$4="",$B26=""),0,SUMIF('DADOS BRUTOS'!$A$3:$A$500,$B26,'DADOS BRUTOS'!EJ$3:EJ$500)+IF($C26="",0,SUMIF('DADOS BRUTOS'!$A$3:$A$500,$C26,'DADOS BRUTOS'!EJ$3:EJ$500)))</f>
        <v/>
      </c>
      <c r="HK26" s="122">
        <f>IF(OR(HK$4="",$B26=""),0,SUMIF('DADOS BRUTOS'!$A$3:$A$500,$B26,'DADOS BRUTOS'!EK$3:EK$500)+IF($C26="",0,SUMIF('DADOS BRUTOS'!$A$3:$A$500,$C26,'DADOS BRUTOS'!EK$3:EK$500)))</f>
        <v/>
      </c>
      <c r="HL26" s="122">
        <f>IF(OR(HL$4="",$B26=""),0,SUMIF('DADOS BRUTOS'!$A$3:$A$500,$B26,'DADOS BRUTOS'!EL$3:EL$500)+IF($C26="",0,SUMIF('DADOS BRUTOS'!$A$3:$A$500,$C26,'DADOS BRUTOS'!EL$3:EL$500)))</f>
        <v/>
      </c>
      <c r="HM26" s="122">
        <f>IF(OR(HM$4="",$B26=""),0,SUMIF('DADOS BRUTOS'!$A$3:$A$500,$B26,'DADOS BRUTOS'!EM$3:EM$500)+IF($C26="",0,SUMIF('DADOS BRUTOS'!$A$3:$A$500,$C26,'DADOS BRUTOS'!EM$3:EM$500)))</f>
        <v/>
      </c>
      <c r="HN26" s="122">
        <f>IF(OR(HN$4="",$B26=""),0,SUMIF('DADOS BRUTOS'!$A$3:$A$500,$B26,'DADOS BRUTOS'!EN$3:EN$500)+IF($C26="",0,SUMIF('DADOS BRUTOS'!$A$3:$A$500,$C26,'DADOS BRUTOS'!EN$3:EN$500)))</f>
        <v/>
      </c>
      <c r="HO26" s="122">
        <f>IF(OR(HO$4="",$B26=""),0,SUMIF('DADOS BRUTOS'!$A$3:$A$500,$B26,'DADOS BRUTOS'!EO$3:EO$500)+IF($C26="",0,SUMIF('DADOS BRUTOS'!$A$3:$A$500,$C26,'DADOS BRUTOS'!EO$3:EO$500)))</f>
        <v/>
      </c>
      <c r="HP26" s="122">
        <f>IF(OR(HP$4="",$B26=""),0,SUMIF('DADOS BRUTOS'!$A$3:$A$500,$B26,'DADOS BRUTOS'!EP$3:EP$500)+IF($C26="",0,SUMIF('DADOS BRUTOS'!$A$3:$A$500,$C26,'DADOS BRUTOS'!EP$3:EP$500)))</f>
        <v/>
      </c>
      <c r="HQ26" s="122">
        <f>IF(OR(HQ$4="",$B26=""),0,SUMIF('DADOS BRUTOS'!$A$3:$A$500,$B26,'DADOS BRUTOS'!EQ$3:EQ$500)+IF($C26="",0,SUMIF('DADOS BRUTOS'!$A$3:$A$500,$C26,'DADOS BRUTOS'!EQ$3:EQ$500)))</f>
        <v/>
      </c>
      <c r="HR26" s="122">
        <f>IF(OR(HR$4="",$B26=""),0,SUMIF('DADOS BRUTOS'!$A$3:$A$500,$B26,'DADOS BRUTOS'!ER$3:ER$500)+IF($C26="",0,SUMIF('DADOS BRUTOS'!$A$3:$A$500,$C26,'DADOS BRUTOS'!ER$3:ER$500)))</f>
        <v/>
      </c>
      <c r="HS26" s="122">
        <f>IF(OR(HS$4="",$B26=""),0,SUMIF('DADOS BRUTOS'!$A$3:$A$500,$B26,'DADOS BRUTOS'!ES$3:ES$500)+IF($C26="",0,SUMIF('DADOS BRUTOS'!$A$3:$A$500,$C26,'DADOS BRUTOS'!ES$3:ES$500)))</f>
        <v/>
      </c>
      <c r="HT26" s="122">
        <f>IF(OR(HT$4="",$B26=""),0,SUMIF('DADOS BRUTOS'!$A$3:$A$500,$B26,'DADOS BRUTOS'!ET$3:ET$500)+IF($C26="",0,SUMIF('DADOS BRUTOS'!$A$3:$A$500,$C26,'DADOS BRUTOS'!ET$3:ET$500)))</f>
        <v/>
      </c>
      <c r="HU26" s="122">
        <f>IF(OR(HU$4="",$B26=""),0,SUMIF('DADOS BRUTOS'!$A$3:$A$500,$B26,'DADOS BRUTOS'!EU$3:EU$500)+IF($C26="",0,SUMIF('DADOS BRUTOS'!$A$3:$A$500,$C26,'DADOS BRUTOS'!EU$3:EU$500)))</f>
        <v/>
      </c>
      <c r="HV26" s="122">
        <f>IF(OR(HV$4="",$B26=""),0,SUMIF('DADOS BRUTOS'!$A$3:$A$500,$B26,'DADOS BRUTOS'!EV$3:EV$500)+IF($C26="",0,SUMIF('DADOS BRUTOS'!$A$3:$A$500,$C26,'DADOS BRUTOS'!EV$3:EV$500)))</f>
        <v/>
      </c>
      <c r="HW26" s="122">
        <f>IF(OR(HW$4="",$B26=""),0,SUMIF('DADOS BRUTOS'!$A$3:$A$500,$B26,'DADOS BRUTOS'!EW$3:EW$500)+IF($C26="",0,SUMIF('DADOS BRUTOS'!$A$3:$A$500,$C26,'DADOS BRUTOS'!EW$3:EW$500)))</f>
        <v/>
      </c>
      <c r="HX26" s="122">
        <f>IF(OR(HX$4="",$B26=""),0,SUMIF('DADOS BRUTOS'!$A$3:$A$500,$B26,'DADOS BRUTOS'!EX$3:EX$500)+IF($C26="",0,SUMIF('DADOS BRUTOS'!$A$3:$A$500,$C26,'DADOS BRUTOS'!EX$3:EX$500)))</f>
        <v/>
      </c>
      <c r="HY26" s="122">
        <f>IF(OR(HY$4="",$B26=""),0,SUMIF('DADOS BRUTOS'!$A$3:$A$500,$B26,'DADOS BRUTOS'!EY$3:EY$500)+IF($C26="",0,SUMIF('DADOS BRUTOS'!$A$3:$A$500,$C26,'DADOS BRUTOS'!EY$3:EY$500)))</f>
        <v/>
      </c>
      <c r="HZ26" s="122">
        <f>IF(OR(HZ$4="",$B26=""),0,SUMIF('DADOS BRUTOS'!$A$3:$A$500,$B26,'DADOS BRUTOS'!EZ$3:EZ$500)+IF($C26="",0,SUMIF('DADOS BRUTOS'!$A$3:$A$500,$C26,'DADOS BRUTOS'!EZ$3:EZ$500)))</f>
        <v/>
      </c>
      <c r="IA26" s="122">
        <f>IF(OR(IA$4="",$B26=""),0,SUMIF('DADOS BRUTOS'!$A$3:$A$500,$B26,'DADOS BRUTOS'!FA$3:FA$500)+IF($C26="",0,SUMIF('DADOS BRUTOS'!$A$3:$A$500,$C26,'DADOS BRUTOS'!FA$3:FA$500)))</f>
        <v/>
      </c>
      <c r="IB26" s="122">
        <f>IF(OR(IB$4="",$B26=""),0,SUMIF('DADOS BRUTOS'!$A$3:$A$500,$B26,'DADOS BRUTOS'!FB$3:FB$500)+IF($C26="",0,SUMIF('DADOS BRUTOS'!$A$3:$A$500,$C26,'DADOS BRUTOS'!FB$3:FB$500)))</f>
        <v/>
      </c>
      <c r="IC26" s="122">
        <f>IF(OR(IC$4="",$B26=""),0,SUMIF('DADOS BRUTOS'!$A$3:$A$500,$B26,'DADOS BRUTOS'!FC$3:FC$500)+IF($C26="",0,SUMIF('DADOS BRUTOS'!$A$3:$A$500,$C26,'DADOS BRUTOS'!FC$3:FC$500)))</f>
        <v/>
      </c>
      <c r="ID26" s="122">
        <f>IF(OR(ID$4="",$B26=""),0,SUMIF('DADOS BRUTOS'!$A$3:$A$500,$B26,'DADOS BRUTOS'!FD$3:FD$500)+IF($C26="",0,SUMIF('DADOS BRUTOS'!$A$3:$A$500,$C26,'DADOS BRUTOS'!FD$3:FD$500)))</f>
        <v/>
      </c>
      <c r="IE26" s="122">
        <f>IF(OR(IE$4="",$B26=""),0,SUMIF('DADOS BRUTOS'!$A$3:$A$500,$B26,'DADOS BRUTOS'!FE$3:FE$500)+IF($C26="",0,SUMIF('DADOS BRUTOS'!$A$3:$A$500,$C26,'DADOS BRUTOS'!FE$3:FE$500)))</f>
        <v/>
      </c>
      <c r="IF26" s="122">
        <f>IF(OR(IF$4="",$B26=""),0,SUMIF('DADOS BRUTOS'!$A$3:$A$500,$B26,'DADOS BRUTOS'!FF$3:FF$500)+IF($C26="",0,SUMIF('DADOS BRUTOS'!$A$3:$A$500,$C26,'DADOS BRUTOS'!FF$3:FF$500)))</f>
        <v/>
      </c>
      <c r="IG26" s="122">
        <f>IF(OR(IG$4="",$B26=""),0,SUMIF('DADOS BRUTOS'!$A$3:$A$500,$B26,'DADOS BRUTOS'!FG$3:FG$500)+IF($C26="",0,SUMIF('DADOS BRUTOS'!$A$3:$A$500,$C26,'DADOS BRUTOS'!FG$3:FG$500)))</f>
        <v/>
      </c>
      <c r="IH26" s="122">
        <f>IF(OR(IH$4="",$B26=""),0,SUMIF('DADOS BRUTOS'!$A$3:$A$500,$B26,'DADOS BRUTOS'!FH$3:FH$500)+IF($C26="",0,SUMIF('DADOS BRUTOS'!$A$3:$A$500,$C26,'DADOS BRUTOS'!FH$3:FH$500)))</f>
        <v/>
      </c>
      <c r="II26" s="122">
        <f>IF(OR(II$4="",$B26=""),0,SUMIF('DADOS BRUTOS'!$A$3:$A$500,$B26,'DADOS BRUTOS'!FI$3:FI$500)+IF($C26="",0,SUMIF('DADOS BRUTOS'!$A$3:$A$500,$C26,'DADOS BRUTOS'!FI$3:FI$500)))</f>
        <v/>
      </c>
      <c r="IJ26" s="122">
        <f>IF(OR(IJ$4="",$B26=""),0,SUMIF('DADOS BRUTOS'!$A$3:$A$500,$B26,'DADOS BRUTOS'!FJ$3:FJ$500)+IF($C26="",0,SUMIF('DADOS BRUTOS'!$A$3:$A$500,$C26,'DADOS BRUTOS'!FJ$3:FJ$500)))</f>
        <v/>
      </c>
      <c r="IK26" s="122">
        <f>IF(OR(IK$4="",$B26=""),0,SUMIF('DADOS BRUTOS'!$A$3:$A$500,$B26,'DADOS BRUTOS'!FK$3:FK$500)+IF($C26="",0,SUMIF('DADOS BRUTOS'!$A$3:$A$500,$C26,'DADOS BRUTOS'!FK$3:FK$500)))</f>
        <v/>
      </c>
      <c r="IL26" s="122">
        <f>IF(OR(IL$4="",$B26=""),0,SUMIF('DADOS BRUTOS'!$A$3:$A$500,$B26,'DADOS BRUTOS'!FL$3:FL$500)+IF($C26="",0,SUMIF('DADOS BRUTOS'!$A$3:$A$500,$C26,'DADOS BRUTOS'!FL$3:FL$500)))</f>
        <v/>
      </c>
      <c r="IM26" s="122">
        <f>IF(OR(IM$4="",$B26=""),0,SUMIF('DADOS BRUTOS'!$A$3:$A$500,$B26,'DADOS BRUTOS'!FM$3:FM$500)+IF($C26="",0,SUMIF('DADOS BRUTOS'!$A$3:$A$500,$C26,'DADOS BRUTOS'!FM$3:FM$500)))</f>
        <v/>
      </c>
      <c r="IN26" s="122">
        <f>IF(OR(IN$4="",$B26=""),0,SUMIF('DADOS BRUTOS'!$A$3:$A$500,$B26,'DADOS BRUTOS'!FN$3:FN$500)+IF($C26="",0,SUMIF('DADOS BRUTOS'!$A$3:$A$500,$C26,'DADOS BRUTOS'!FN$3:FN$500)))</f>
        <v/>
      </c>
      <c r="IO26" s="122">
        <f>IF(OR(IO$4="",$B26=""),0,SUMIF('DADOS BRUTOS'!$A$3:$A$500,$B26,'DADOS BRUTOS'!FO$3:FO$500)+IF($C26="",0,SUMIF('DADOS BRUTOS'!$A$3:$A$500,$C26,'DADOS BRUTOS'!FO$3:FO$500)))</f>
        <v/>
      </c>
      <c r="IP26" s="122">
        <f>IF(OR(IP$4="",$B26=""),0,SUMIF('DADOS BRUTOS'!$A$3:$A$500,$B26,'DADOS BRUTOS'!FP$3:FP$500)+IF($C26="",0,SUMIF('DADOS BRUTOS'!$A$3:$A$500,$C26,'DADOS BRUTOS'!FP$3:FP$500)))</f>
        <v/>
      </c>
      <c r="IQ26" s="122">
        <f>IF(OR(IQ$4="",$B26=""),0,SUMIF('DADOS BRUTOS'!$A$3:$A$500,$B26,'DADOS BRUTOS'!FQ$3:FQ$500)+IF($C26="",0,SUMIF('DADOS BRUTOS'!$A$3:$A$500,$C26,'DADOS BRUTOS'!FQ$3:FQ$500)))</f>
        <v/>
      </c>
      <c r="IR26" s="122">
        <f>IF(OR(IR$4="",$B26=""),0,SUMIF('DADOS BRUTOS'!$A$3:$A$500,$B26,'DADOS BRUTOS'!FR$3:FR$500)+IF($C26="",0,SUMIF('DADOS BRUTOS'!$A$3:$A$500,$C26,'DADOS BRUTOS'!FR$3:FR$500)))</f>
        <v/>
      </c>
      <c r="IS26" s="122">
        <f>IF(OR(IS$4="",$B26=""),0,SUMIF('DADOS BRUTOS'!$A$3:$A$500,$B26,'DADOS BRUTOS'!FS$3:FS$500)+IF($C26="",0,SUMIF('DADOS BRUTOS'!$A$3:$A$500,$C26,'DADOS BRUTOS'!FS$3:FS$500)))</f>
        <v/>
      </c>
      <c r="IT26" s="122">
        <f>IF(OR(IT$4="",$B26=""),0,SUMIF('DADOS BRUTOS'!$A$3:$A$500,$B26,'DADOS BRUTOS'!FT$3:FT$500)+IF($C26="",0,SUMIF('DADOS BRUTOS'!$A$3:$A$500,$C26,'DADOS BRUTOS'!FT$3:FT$500)))</f>
        <v/>
      </c>
      <c r="IU26" s="122">
        <f>IF(OR(IU$4="",$B26=""),0,SUMIF('DADOS BRUTOS'!$A$3:$A$500,$B26,'DADOS BRUTOS'!FU$3:FU$500)+IF($C26="",0,SUMIF('DADOS BRUTOS'!$A$3:$A$500,$C26,'DADOS BRUTOS'!FU$3:FU$500)))</f>
        <v/>
      </c>
      <c r="IV26" s="122">
        <f>IF(OR(IV$4="",$B26=""),0,SUMIF('DADOS BRUTOS'!$A$3:$A$500,$B26,'DADOS BRUTOS'!FV$3:FV$500)+IF($C26="",0,SUMIF('DADOS BRUTOS'!$A$3:$A$500,$C26,'DADOS BRUTOS'!FV$3:FV$500)))</f>
        <v/>
      </c>
      <c r="IW26" s="122">
        <f>IF(OR(IW$4="",$B26=""),0,SUMIF('DADOS BRUTOS'!$A$3:$A$500,$B26,'DADOS BRUTOS'!FW$3:FW$500)+IF($C26="",0,SUMIF('DADOS BRUTOS'!$A$3:$A$500,$C26,'DADOS BRUTOS'!FW$3:FW$500)))</f>
        <v/>
      </c>
      <c r="IX26" s="122">
        <f>IF(OR(IX$4="",$B26=""),0,SUMIF('DADOS BRUTOS'!$A$3:$A$500,$B26,'DADOS BRUTOS'!FX$3:FX$500)+IF($C26="",0,SUMIF('DADOS BRUTOS'!$A$3:$A$500,$C26,'DADOS BRUTOS'!FX$3:FX$500)))</f>
        <v/>
      </c>
      <c r="IY26" s="122">
        <f>IF(OR(IY$4="",$B26=""),0,SUMIF('DADOS BRUTOS'!$A$3:$A$500,$B26,'DADOS BRUTOS'!FY$3:FY$500)+IF($C26="",0,SUMIF('DADOS BRUTOS'!$A$3:$A$500,$C26,'DADOS BRUTOS'!FY$3:FY$500)))</f>
        <v/>
      </c>
      <c r="IZ26" s="122">
        <f>IF(OR(IZ$4="",$B26=""),0,SUMIF('DADOS BRUTOS'!$A$3:$A$500,$B26,'DADOS BRUTOS'!FZ$3:FZ$500)+IF($C26="",0,SUMIF('DADOS BRUTOS'!$A$3:$A$500,$C26,'DADOS BRUTOS'!FZ$3:FZ$500)))</f>
        <v/>
      </c>
      <c r="JA26" s="122">
        <f>IF(OR(JA$4="",$B26=""),0,SUMIF('DADOS BRUTOS'!$A$3:$A$500,$B26,'DADOS BRUTOS'!GA$3:GA$500)+IF($C26="",0,SUMIF('DADOS BRUTOS'!$A$3:$A$500,$C26,'DADOS BRUTOS'!GA$3:GA$500)))</f>
        <v/>
      </c>
      <c r="JB26" s="122">
        <f>IF(OR(JB$4="",$B26=""),0,SUMIF('DADOS BRUTOS'!$A$3:$A$500,$B26,'DADOS BRUTOS'!GB$3:GB$500)+IF($C26="",0,SUMIF('DADOS BRUTOS'!$A$3:$A$500,$C26,'DADOS BRUTOS'!GB$3:GB$500)))</f>
        <v/>
      </c>
      <c r="JC26" s="122">
        <f>IF(OR(JC$4="",$B26=""),0,SUMIF('DADOS BRUTOS'!$A$3:$A$500,$B26,'DADOS BRUTOS'!GC$3:GC$500)+IF($C26="",0,SUMIF('DADOS BRUTOS'!$A$3:$A$500,$C26,'DADOS BRUTOS'!GC$3:GC$500)))</f>
        <v/>
      </c>
      <c r="JD26" s="122">
        <f>IF(OR(JD$4="",$B26=""),0,SUMIF('DADOS BRUTOS'!$A$3:$A$500,$B26,'DADOS BRUTOS'!GD$3:GD$500)+IF($C26="",0,SUMIF('DADOS BRUTOS'!$A$3:$A$500,$C26,'DADOS BRUTOS'!GD$3:GD$500)))</f>
        <v/>
      </c>
      <c r="JE26" s="122">
        <f>IF(OR(JE$4="",$B26=""),0,SUMIF('DADOS BRUTOS'!$A$3:$A$500,$B26,'DADOS BRUTOS'!GE$3:GE$500)+IF($C26="",0,SUMIF('DADOS BRUTOS'!$A$3:$A$500,$C26,'DADOS BRUTOS'!GE$3:GE$500)))</f>
        <v/>
      </c>
      <c r="JF26" s="122">
        <f>IF(OR(JF$4="",$B26=""),0,SUMIF('DADOS BRUTOS'!$A$3:$A$500,$B26,'DADOS BRUTOS'!GF$3:GF$500)+IF($C26="",0,SUMIF('DADOS BRUTOS'!$A$3:$A$500,$C26,'DADOS BRUTOS'!GF$3:GF$500)))</f>
        <v/>
      </c>
      <c r="JG26" s="122">
        <f>IF(OR(JG$4="",$B26=""),0,SUMIF('DADOS BRUTOS'!$A$3:$A$500,$B26,'DADOS BRUTOS'!GG$3:GG$500)+IF($C26="",0,SUMIF('DADOS BRUTOS'!$A$3:$A$500,$C26,'DADOS BRUTOS'!GG$3:GG$500)))</f>
        <v/>
      </c>
      <c r="JH26" s="122">
        <f>IF(OR(JH$4="",$B26=""),0,SUMIF('DADOS BRUTOS'!$A$3:$A$500,$B26,'DADOS BRUTOS'!GH$3:GH$500)+IF($C26="",0,SUMIF('DADOS BRUTOS'!$A$3:$A$500,$C26,'DADOS BRUTOS'!GH$3:GH$500)))</f>
        <v/>
      </c>
      <c r="JI26" s="122">
        <f>IF(OR(JI$4="",$B26=""),0,SUMIF('DADOS BRUTOS'!$A$3:$A$500,$B26,'DADOS BRUTOS'!GI$3:GI$500)+IF($C26="",0,SUMIF('DADOS BRUTOS'!$A$3:$A$500,$C26,'DADOS BRUTOS'!GI$3:GI$500)))</f>
        <v/>
      </c>
      <c r="JJ26" s="122">
        <f>IF(OR(JJ$4="",$B26=""),0,SUMIF('DADOS BRUTOS'!$A$3:$A$500,$B26,'DADOS BRUTOS'!GJ$3:GJ$500)+IF($C26="",0,SUMIF('DADOS BRUTOS'!$A$3:$A$500,$C26,'DADOS BRUTOS'!GJ$3:GJ$500)))</f>
        <v/>
      </c>
      <c r="JK26" s="122">
        <f>IF(OR(JK$4="",$B26=""),0,SUMIF('DADOS BRUTOS'!$A$3:$A$500,$B26,'DADOS BRUTOS'!GK$3:GK$500)+IF($C26="",0,SUMIF('DADOS BRUTOS'!$A$3:$A$500,$C26,'DADOS BRUTOS'!GK$3:GK$500)))</f>
        <v/>
      </c>
      <c r="JL26" s="122">
        <f>IF(OR(JL$4="",$B26=""),0,SUMIF('DADOS BRUTOS'!$A$3:$A$500,$B26,'DADOS BRUTOS'!GL$3:GL$500)+IF($C26="",0,SUMIF('DADOS BRUTOS'!$A$3:$A$500,$C26,'DADOS BRUTOS'!GL$3:GL$500)))</f>
        <v/>
      </c>
      <c r="JM26" s="122">
        <f>IF(OR(JM$4="",$B26=""),0,SUMIF('DADOS BRUTOS'!$A$3:$A$500,$B26,'DADOS BRUTOS'!GM$3:GM$500)+IF($C26="",0,SUMIF('DADOS BRUTOS'!$A$3:$A$500,$C26,'DADOS BRUTOS'!GM$3:GM$500)))</f>
        <v/>
      </c>
      <c r="JN26" s="122">
        <f>IF(OR(JN$4="",$B26=""),0,SUMIF('DADOS BRUTOS'!$A$3:$A$500,$B26,'DADOS BRUTOS'!GN$3:GN$500)+IF($C26="",0,SUMIF('DADOS BRUTOS'!$A$3:$A$500,$C26,'DADOS BRUTOS'!GN$3:GN$500)))</f>
        <v/>
      </c>
      <c r="JO26" s="122">
        <f>IF(OR(JO$4="",$B26=""),0,SUMIF('DADOS BRUTOS'!$A$3:$A$500,$B26,'DADOS BRUTOS'!GO$3:GO$500)+IF($C26="",0,SUMIF('DADOS BRUTOS'!$A$3:$A$500,$C26,'DADOS BRUTOS'!GO$3:GO$500)))</f>
        <v/>
      </c>
      <c r="JP26" s="122">
        <f>IF(OR(JP$4="",$B26=""),0,SUMIF('DADOS BRUTOS'!$A$3:$A$500,$B26,'DADOS BRUTOS'!GP$3:GP$500)+IF($C26="",0,SUMIF('DADOS BRUTOS'!$A$3:$A$500,$C26,'DADOS BRUTOS'!GP$3:GP$500)))</f>
        <v/>
      </c>
      <c r="JQ26" s="122">
        <f>IF(OR(JQ$4="",$B26=""),0,SUMIF('DADOS BRUTOS'!$A$3:$A$500,$B26,'DADOS BRUTOS'!GQ$3:GQ$500)+IF($C26="",0,SUMIF('DADOS BRUTOS'!$A$3:$A$500,$C26,'DADOS BRUTOS'!GQ$3:GQ$500)))</f>
        <v/>
      </c>
      <c r="JR26" s="122">
        <f>IF(OR(JR$4="",$B26=""),0,SUMIF('DADOS BRUTOS'!$A$3:$A$500,$B26,'DADOS BRUTOS'!GR$3:GR$500)+IF($C26="",0,SUMIF('DADOS BRUTOS'!$A$3:$A$500,$C26,'DADOS BRUTOS'!GR$3:GR$500)))</f>
        <v/>
      </c>
      <c r="JS26" s="122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2">
        <f>IF(OR(CB$4="",$B27=""),0,SUMIF('DADOS BRUTOS'!$A$3:$A$500,$B27,'DADOS BRUTOS'!B$3:B$500)+IF($C27="",0,SUMIF('DADOS BRUTOS'!$A$3:$A$500,$C27,'DADOS BRUTOS'!B$3:B$500)))</f>
        <v/>
      </c>
      <c r="CC27" s="122">
        <f>IF(OR(CC$4="",$B27=""),0,SUMIF('DADOS BRUTOS'!$A$3:$A$500,$B27,'DADOS BRUTOS'!C$3:C$500)+IF($C27="",0,SUMIF('DADOS BRUTOS'!$A$3:$A$500,$C27,'DADOS BRUTOS'!C$3:C$500)))</f>
        <v/>
      </c>
      <c r="CD27" s="122">
        <f>IF(OR(CD$4="",$B27=""),0,SUMIF('DADOS BRUTOS'!$A$3:$A$500,$B27,'DADOS BRUTOS'!D$3:D$500)+IF($C27="",0,SUMIF('DADOS BRUTOS'!$A$3:$A$500,$C27,'DADOS BRUTOS'!D$3:D$500)))</f>
        <v/>
      </c>
      <c r="CE27" s="122">
        <f>IF(OR(CE$4="",$B27=""),0,SUMIF('DADOS BRUTOS'!$A$3:$A$500,$B27,'DADOS BRUTOS'!E$3:E$500)+IF($C27="",0,SUMIF('DADOS BRUTOS'!$A$3:$A$500,$C27,'DADOS BRUTOS'!E$3:E$500)))</f>
        <v/>
      </c>
      <c r="CF27" s="122">
        <f>IF(OR(CF$4="",$B27=""),0,SUMIF('DADOS BRUTOS'!$A$3:$A$500,$B27,'DADOS BRUTOS'!F$3:F$500)+IF($C27="",0,SUMIF('DADOS BRUTOS'!$A$3:$A$500,$C27,'DADOS BRUTOS'!F$3:F$500)))</f>
        <v/>
      </c>
      <c r="CG27" s="122">
        <f>IF(OR(CG$4="",$B27=""),0,SUMIF('DADOS BRUTOS'!$A$3:$A$500,$B27,'DADOS BRUTOS'!G$3:G$500)+IF($C27="",0,SUMIF('DADOS BRUTOS'!$A$3:$A$500,$C27,'DADOS BRUTOS'!G$3:G$500)))</f>
        <v/>
      </c>
      <c r="CH27" s="122">
        <f>IF(OR(CH$4="",$B27=""),0,SUMIF('DADOS BRUTOS'!$A$3:$A$500,$B27,'DADOS BRUTOS'!H$3:H$500)+IF($C27="",0,SUMIF('DADOS BRUTOS'!$A$3:$A$500,$C27,'DADOS BRUTOS'!H$3:H$500)))</f>
        <v/>
      </c>
      <c r="CI27" s="122">
        <f>IF(OR(CI$4="",$B27=""),0,SUMIF('DADOS BRUTOS'!$A$3:$A$500,$B27,'DADOS BRUTOS'!I$3:I$500)+IF($C27="",0,SUMIF('DADOS BRUTOS'!$A$3:$A$500,$C27,'DADOS BRUTOS'!I$3:I$500)))</f>
        <v/>
      </c>
      <c r="CJ27" s="122">
        <f>IF(OR(CJ$4="",$B27=""),0,SUMIF('DADOS BRUTOS'!$A$3:$A$500,$B27,'DADOS BRUTOS'!J$3:J$500)+IF($C27="",0,SUMIF('DADOS BRUTOS'!$A$3:$A$500,$C27,'DADOS BRUTOS'!J$3:J$500)))</f>
        <v/>
      </c>
      <c r="CK27" s="122">
        <f>IF(OR(CK$4="",$B27=""),0,SUMIF('DADOS BRUTOS'!$A$3:$A$500,$B27,'DADOS BRUTOS'!K$3:K$500)+IF($C27="",0,SUMIF('DADOS BRUTOS'!$A$3:$A$500,$C27,'DADOS BRUTOS'!K$3:K$500)))</f>
        <v/>
      </c>
      <c r="CL27" s="122">
        <f>IF(OR(CL$4="",$B27=""),0,SUMIF('DADOS BRUTOS'!$A$3:$A$500,$B27,'DADOS BRUTOS'!L$3:L$500)+IF($C27="",0,SUMIF('DADOS BRUTOS'!$A$3:$A$500,$C27,'DADOS BRUTOS'!L$3:L$500)))</f>
        <v/>
      </c>
      <c r="CM27" s="122">
        <f>IF(OR(CM$4="",$B27=""),0,SUMIF('DADOS BRUTOS'!$A$3:$A$500,$B27,'DADOS BRUTOS'!M$3:M$500)+IF($C27="",0,SUMIF('DADOS BRUTOS'!$A$3:$A$500,$C27,'DADOS BRUTOS'!M$3:M$500)))</f>
        <v/>
      </c>
      <c r="CN27" s="122">
        <f>IF(OR(CN$4="",$B27=""),0,SUMIF('DADOS BRUTOS'!$A$3:$A$500,$B27,'DADOS BRUTOS'!N$3:N$500)+IF($C27="",0,SUMIF('DADOS BRUTOS'!$A$3:$A$500,$C27,'DADOS BRUTOS'!N$3:N$500)))</f>
        <v/>
      </c>
      <c r="CO27" s="122">
        <f>IF(OR(CO$4="",$B27=""),0,SUMIF('DADOS BRUTOS'!$A$3:$A$500,$B27,'DADOS BRUTOS'!O$3:O$500)+IF($C27="",0,SUMIF('DADOS BRUTOS'!$A$3:$A$500,$C27,'DADOS BRUTOS'!O$3:O$500)))</f>
        <v/>
      </c>
      <c r="CP27" s="122">
        <f>IF(OR(CP$4="",$B27=""),0,SUMIF('DADOS BRUTOS'!$A$3:$A$500,$B27,'DADOS BRUTOS'!P$3:P$500)+IF($C27="",0,SUMIF('DADOS BRUTOS'!$A$3:$A$500,$C27,'DADOS BRUTOS'!P$3:P$500)))</f>
        <v/>
      </c>
      <c r="CQ27" s="122">
        <f>IF(OR(CQ$4="",$B27=""),0,SUMIF('DADOS BRUTOS'!$A$3:$A$500,$B27,'DADOS BRUTOS'!Q$3:Q$500)+IF($C27="",0,SUMIF('DADOS BRUTOS'!$A$3:$A$500,$C27,'DADOS BRUTOS'!Q$3:Q$500)))</f>
        <v/>
      </c>
      <c r="CR27" s="122">
        <f>IF(OR(CR$4="",$B27=""),0,SUMIF('DADOS BRUTOS'!$A$3:$A$500,$B27,'DADOS BRUTOS'!R$3:R$500)+IF($C27="",0,SUMIF('DADOS BRUTOS'!$A$3:$A$500,$C27,'DADOS BRUTOS'!R$3:R$500)))</f>
        <v/>
      </c>
      <c r="CS27" s="122">
        <f>IF(OR(CS$4="",$B27=""),0,SUMIF('DADOS BRUTOS'!$A$3:$A$500,$B27,'DADOS BRUTOS'!S$3:S$500)+IF($C27="",0,SUMIF('DADOS BRUTOS'!$A$3:$A$500,$C27,'DADOS BRUTOS'!S$3:S$500)))</f>
        <v/>
      </c>
      <c r="CT27" s="122">
        <f>IF(OR(CT$4="",$B27=""),0,SUMIF('DADOS BRUTOS'!$A$3:$A$500,$B27,'DADOS BRUTOS'!T$3:T$500)+IF($C27="",0,SUMIF('DADOS BRUTOS'!$A$3:$A$500,$C27,'DADOS BRUTOS'!T$3:T$500)))</f>
        <v/>
      </c>
      <c r="CU27" s="122">
        <f>IF(OR(CU$4="",$B27=""),0,SUMIF('DADOS BRUTOS'!$A$3:$A$500,$B27,'DADOS BRUTOS'!U$3:U$500)+IF($C27="",0,SUMIF('DADOS BRUTOS'!$A$3:$A$500,$C27,'DADOS BRUTOS'!U$3:U$500)))</f>
        <v/>
      </c>
      <c r="CV27" s="122">
        <f>IF(OR(CV$4="",$B27=""),0,SUMIF('DADOS BRUTOS'!$A$3:$A$500,$B27,'DADOS BRUTOS'!V$3:V$500)+IF($C27="",0,SUMIF('DADOS BRUTOS'!$A$3:$A$500,$C27,'DADOS BRUTOS'!V$3:V$500)))</f>
        <v/>
      </c>
      <c r="CW27" s="122">
        <f>IF(OR(CW$4="",$B27=""),0,SUMIF('DADOS BRUTOS'!$A$3:$A$500,$B27,'DADOS BRUTOS'!W$3:W$500)+IF($C27="",0,SUMIF('DADOS BRUTOS'!$A$3:$A$500,$C27,'DADOS BRUTOS'!W$3:W$500)))</f>
        <v/>
      </c>
      <c r="CX27" s="122">
        <f>IF(OR(CX$4="",$B27=""),0,SUMIF('DADOS BRUTOS'!$A$3:$A$500,$B27,'DADOS BRUTOS'!X$3:X$500)+IF($C27="",0,SUMIF('DADOS BRUTOS'!$A$3:$A$500,$C27,'DADOS BRUTOS'!X$3:X$500)))</f>
        <v/>
      </c>
      <c r="CY27" s="122">
        <f>IF(OR(CY$4="",$B27=""),0,SUMIF('DADOS BRUTOS'!$A$3:$A$500,$B27,'DADOS BRUTOS'!Y$3:Y$500)+IF($C27="",0,SUMIF('DADOS BRUTOS'!$A$3:$A$500,$C27,'DADOS BRUTOS'!Y$3:Y$500)))</f>
        <v/>
      </c>
      <c r="CZ27" s="122">
        <f>IF(OR(CZ$4="",$B27=""),0,SUMIF('DADOS BRUTOS'!$A$3:$A$500,$B27,'DADOS BRUTOS'!Z$3:Z$500)+IF($C27="",0,SUMIF('DADOS BRUTOS'!$A$3:$A$500,$C27,'DADOS BRUTOS'!Z$3:Z$500)))</f>
        <v/>
      </c>
      <c r="DA27" s="122">
        <f>IF(OR(DA$4="",$B27=""),0,SUMIF('DADOS BRUTOS'!$A$3:$A$500,$B27,'DADOS BRUTOS'!AA$3:AA$500)+IF($C27="",0,SUMIF('DADOS BRUTOS'!$A$3:$A$500,$C27,'DADOS BRUTOS'!AA$3:AA$500)))</f>
        <v/>
      </c>
      <c r="DB27" s="122">
        <f>IF(OR(DB$4="",$B27=""),0,SUMIF('DADOS BRUTOS'!$A$3:$A$500,$B27,'DADOS BRUTOS'!AB$3:AB$500)+IF($C27="",0,SUMIF('DADOS BRUTOS'!$A$3:$A$500,$C27,'DADOS BRUTOS'!AB$3:AB$500)))</f>
        <v/>
      </c>
      <c r="DC27" s="122">
        <f>IF(OR(DC$4="",$B27=""),0,SUMIF('DADOS BRUTOS'!$A$3:$A$500,$B27,'DADOS BRUTOS'!AC$3:AC$500)+IF($C27="",0,SUMIF('DADOS BRUTOS'!$A$3:$A$500,$C27,'DADOS BRUTOS'!AC$3:AC$500)))</f>
        <v/>
      </c>
      <c r="DD27" s="122">
        <f>IF(OR(DD$4="",$B27=""),0,SUMIF('DADOS BRUTOS'!$A$3:$A$500,$B27,'DADOS BRUTOS'!AD$3:AD$500)+IF($C27="",0,SUMIF('DADOS BRUTOS'!$A$3:$A$500,$C27,'DADOS BRUTOS'!AD$3:AD$500)))</f>
        <v/>
      </c>
      <c r="DE27" s="122">
        <f>IF(OR(DE$4="",$B27=""),0,SUMIF('DADOS BRUTOS'!$A$3:$A$500,$B27,'DADOS BRUTOS'!AE$3:AE$500)+IF($C27="",0,SUMIF('DADOS BRUTOS'!$A$3:$A$500,$C27,'DADOS BRUTOS'!AE$3:AE$500)))</f>
        <v/>
      </c>
      <c r="DF27" s="122">
        <f>IF(OR(DF$4="",$B27=""),0,SUMIF('DADOS BRUTOS'!$A$3:$A$500,$B27,'DADOS BRUTOS'!AF$3:AF$500)+IF($C27="",0,SUMIF('DADOS BRUTOS'!$A$3:$A$500,$C27,'DADOS BRUTOS'!AF$3:AF$500)))</f>
        <v/>
      </c>
      <c r="DG27" s="122">
        <f>IF(OR(DG$4="",$B27=""),0,SUMIF('DADOS BRUTOS'!$A$3:$A$500,$B27,'DADOS BRUTOS'!AG$3:AG$500)+IF($C27="",0,SUMIF('DADOS BRUTOS'!$A$3:$A$500,$C27,'DADOS BRUTOS'!AG$3:AG$500)))</f>
        <v/>
      </c>
      <c r="DH27" s="122">
        <f>IF(OR(DH$4="",$B27=""),0,SUMIF('DADOS BRUTOS'!$A$3:$A$500,$B27,'DADOS BRUTOS'!AH$3:AH$500)+IF($C27="",0,SUMIF('DADOS BRUTOS'!$A$3:$A$500,$C27,'DADOS BRUTOS'!AH$3:AH$500)))</f>
        <v/>
      </c>
      <c r="DI27" s="122">
        <f>IF(OR(DI$4="",$B27=""),0,SUMIF('DADOS BRUTOS'!$A$3:$A$500,$B27,'DADOS BRUTOS'!AI$3:AI$500)+IF($C27="",0,SUMIF('DADOS BRUTOS'!$A$3:$A$500,$C27,'DADOS BRUTOS'!AI$3:AI$500)))</f>
        <v/>
      </c>
      <c r="DJ27" s="122">
        <f>IF(OR(DJ$4="",$B27=""),0,SUMIF('DADOS BRUTOS'!$A$3:$A$500,$B27,'DADOS BRUTOS'!AJ$3:AJ$500)+IF($C27="",0,SUMIF('DADOS BRUTOS'!$A$3:$A$500,$C27,'DADOS BRUTOS'!AJ$3:AJ$500)))</f>
        <v/>
      </c>
      <c r="DK27" s="122">
        <f>IF(OR(DK$4="",$B27=""),0,SUMIF('DADOS BRUTOS'!$A$3:$A$500,$B27,'DADOS BRUTOS'!AK$3:AK$500)+IF($C27="",0,SUMIF('DADOS BRUTOS'!$A$3:$A$500,$C27,'DADOS BRUTOS'!AK$3:AK$500)))</f>
        <v/>
      </c>
      <c r="DL27" s="122">
        <f>IF(OR(DL$4="",$B27=""),0,SUMIF('DADOS BRUTOS'!$A$3:$A$500,$B27,'DADOS BRUTOS'!AL$3:AL$500)+IF($C27="",0,SUMIF('DADOS BRUTOS'!$A$3:$A$500,$C27,'DADOS BRUTOS'!AL$3:AL$500)))</f>
        <v/>
      </c>
      <c r="DM27" s="122">
        <f>IF(OR(DM$4="",$B27=""),0,SUMIF('DADOS BRUTOS'!$A$3:$A$500,$B27,'DADOS BRUTOS'!AM$3:AM$500)+IF($C27="",0,SUMIF('DADOS BRUTOS'!$A$3:$A$500,$C27,'DADOS BRUTOS'!AM$3:AM$500)))</f>
        <v/>
      </c>
      <c r="DN27" s="122">
        <f>IF(OR(DN$4="",$B27=""),0,SUMIF('DADOS BRUTOS'!$A$3:$A$500,$B27,'DADOS BRUTOS'!AN$3:AN$500)+IF($C27="",0,SUMIF('DADOS BRUTOS'!$A$3:$A$500,$C27,'DADOS BRUTOS'!AN$3:AN$500)))</f>
        <v/>
      </c>
      <c r="DO27" s="122">
        <f>IF(OR(DO$4="",$B27=""),0,SUMIF('DADOS BRUTOS'!$A$3:$A$500,$B27,'DADOS BRUTOS'!AO$3:AO$500)+IF($C27="",0,SUMIF('DADOS BRUTOS'!$A$3:$A$500,$C27,'DADOS BRUTOS'!AO$3:AO$500)))</f>
        <v/>
      </c>
      <c r="DP27" s="122">
        <f>IF(OR(DP$4="",$B27=""),0,SUMIF('DADOS BRUTOS'!$A$3:$A$500,$B27,'DADOS BRUTOS'!AP$3:AP$500)+IF($C27="",0,SUMIF('DADOS BRUTOS'!$A$3:$A$500,$C27,'DADOS BRUTOS'!AP$3:AP$500)))</f>
        <v/>
      </c>
      <c r="DQ27" s="122">
        <f>IF(OR(DQ$4="",$B27=""),0,SUMIF('DADOS BRUTOS'!$A$3:$A$500,$B27,'DADOS BRUTOS'!AQ$3:AQ$500)+IF($C27="",0,SUMIF('DADOS BRUTOS'!$A$3:$A$500,$C27,'DADOS BRUTOS'!AQ$3:AQ$500)))</f>
        <v/>
      </c>
      <c r="DR27" s="122">
        <f>IF(OR(DR$4="",$B27=""),0,SUMIF('DADOS BRUTOS'!$A$3:$A$500,$B27,'DADOS BRUTOS'!AR$3:AR$500)+IF($C27="",0,SUMIF('DADOS BRUTOS'!$A$3:$A$500,$C27,'DADOS BRUTOS'!AR$3:AR$500)))</f>
        <v/>
      </c>
      <c r="DS27" s="122">
        <f>IF(OR(DS$4="",$B27=""),0,SUMIF('DADOS BRUTOS'!$A$3:$A$500,$B27,'DADOS BRUTOS'!AS$3:AS$500)+IF($C27="",0,SUMIF('DADOS BRUTOS'!$A$3:$A$500,$C27,'DADOS BRUTOS'!AS$3:AS$500)))</f>
        <v/>
      </c>
      <c r="DT27" s="122">
        <f>IF(OR(DT$4="",$B27=""),0,SUMIF('DADOS BRUTOS'!$A$3:$A$500,$B27,'DADOS BRUTOS'!AT$3:AT$500)+IF($C27="",0,SUMIF('DADOS BRUTOS'!$A$3:$A$500,$C27,'DADOS BRUTOS'!AT$3:AT$500)))</f>
        <v/>
      </c>
      <c r="DU27" s="122">
        <f>IF(OR(DU$4="",$B27=""),0,SUMIF('DADOS BRUTOS'!$A$3:$A$500,$B27,'DADOS BRUTOS'!AU$3:AU$500)+IF($C27="",0,SUMIF('DADOS BRUTOS'!$A$3:$A$500,$C27,'DADOS BRUTOS'!AU$3:AU$500)))</f>
        <v/>
      </c>
      <c r="DV27" s="122">
        <f>IF(OR(DV$4="",$B27=""),0,SUMIF('DADOS BRUTOS'!$A$3:$A$500,$B27,'DADOS BRUTOS'!AV$3:AV$500)+IF($C27="",0,SUMIF('DADOS BRUTOS'!$A$3:$A$500,$C27,'DADOS BRUTOS'!AV$3:AV$500)))</f>
        <v/>
      </c>
      <c r="DW27" s="122">
        <f>IF(OR(DW$4="",$B27=""),0,SUMIF('DADOS BRUTOS'!$A$3:$A$500,$B27,'DADOS BRUTOS'!AW$3:AW$500)+IF($C27="",0,SUMIF('DADOS BRUTOS'!$A$3:$A$500,$C27,'DADOS BRUTOS'!AW$3:AW$500)))</f>
        <v/>
      </c>
      <c r="DX27" s="122">
        <f>IF(OR(DX$4="",$B27=""),0,SUMIF('DADOS BRUTOS'!$A$3:$A$500,$B27,'DADOS BRUTOS'!AX$3:AX$500)+IF($C27="",0,SUMIF('DADOS BRUTOS'!$A$3:$A$500,$C27,'DADOS BRUTOS'!AX$3:AX$500)))</f>
        <v/>
      </c>
      <c r="DY27" s="122">
        <f>IF(OR(DY$4="",$B27=""),0,SUMIF('DADOS BRUTOS'!$A$3:$A$500,$B27,'DADOS BRUTOS'!AY$3:AY$500)+IF($C27="",0,SUMIF('DADOS BRUTOS'!$A$3:$A$500,$C27,'DADOS BRUTOS'!AY$3:AY$500)))</f>
        <v/>
      </c>
      <c r="DZ27" s="122">
        <f>IF(OR(DZ$4="",$B27=""),0,SUMIF('DADOS BRUTOS'!$A$3:$A$500,$B27,'DADOS BRUTOS'!AZ$3:AZ$500)+IF($C27="",0,SUMIF('DADOS BRUTOS'!$A$3:$A$500,$C27,'DADOS BRUTOS'!AZ$3:AZ$500)))</f>
        <v/>
      </c>
      <c r="EA27" s="122">
        <f>IF(OR(EA$4="",$B27=""),0,SUMIF('DADOS BRUTOS'!$A$3:$A$500,$B27,'DADOS BRUTOS'!BA$3:BA$500)+IF($C27="",0,SUMIF('DADOS BRUTOS'!$A$3:$A$500,$C27,'DADOS BRUTOS'!BA$3:BA$500)))</f>
        <v/>
      </c>
      <c r="EB27" s="122">
        <f>IF(OR(EB$4="",$B27=""),0,SUMIF('DADOS BRUTOS'!$A$3:$A$500,$B27,'DADOS BRUTOS'!BB$3:BB$500)+IF($C27="",0,SUMIF('DADOS BRUTOS'!$A$3:$A$500,$C27,'DADOS BRUTOS'!BB$3:BB$500)))</f>
        <v/>
      </c>
      <c r="EC27" s="122">
        <f>IF(OR(EC$4="",$B27=""),0,SUMIF('DADOS BRUTOS'!$A$3:$A$500,$B27,'DADOS BRUTOS'!BC$3:BC$500)+IF($C27="",0,SUMIF('DADOS BRUTOS'!$A$3:$A$500,$C27,'DADOS BRUTOS'!BC$3:BC$500)))</f>
        <v/>
      </c>
      <c r="ED27" s="122">
        <f>IF(OR(ED$4="",$B27=""),0,SUMIF('DADOS BRUTOS'!$A$3:$A$500,$B27,'DADOS BRUTOS'!BD$3:BD$500)+IF($C27="",0,SUMIF('DADOS BRUTOS'!$A$3:$A$500,$C27,'DADOS BRUTOS'!BD$3:BD$500)))</f>
        <v/>
      </c>
      <c r="EE27" s="122">
        <f>IF(OR(EE$4="",$B27=""),0,SUMIF('DADOS BRUTOS'!$A$3:$A$500,$B27,'DADOS BRUTOS'!BE$3:BE$500)+IF($C27="",0,SUMIF('DADOS BRUTOS'!$A$3:$A$500,$C27,'DADOS BRUTOS'!BE$3:BE$500)))</f>
        <v/>
      </c>
      <c r="EF27" s="122">
        <f>IF(OR(EF$4="",$B27=""),0,SUMIF('DADOS BRUTOS'!$A$3:$A$500,$B27,'DADOS BRUTOS'!BF$3:BF$500)+IF($C27="",0,SUMIF('DADOS BRUTOS'!$A$3:$A$500,$C27,'DADOS BRUTOS'!BF$3:BF$500)))</f>
        <v/>
      </c>
      <c r="EG27" s="122">
        <f>IF(OR(EG$4="",$B27=""),0,SUMIF('DADOS BRUTOS'!$A$3:$A$500,$B27,'DADOS BRUTOS'!BG$3:BG$500)+IF($C27="",0,SUMIF('DADOS BRUTOS'!$A$3:$A$500,$C27,'DADOS BRUTOS'!BG$3:BG$500)))</f>
        <v/>
      </c>
      <c r="EH27" s="122">
        <f>IF(OR(EH$4="",$B27=""),0,SUMIF('DADOS BRUTOS'!$A$3:$A$500,$B27,'DADOS BRUTOS'!BH$3:BH$500)+IF($C27="",0,SUMIF('DADOS BRUTOS'!$A$3:$A$500,$C27,'DADOS BRUTOS'!BH$3:BH$500)))</f>
        <v/>
      </c>
      <c r="EI27" s="122">
        <f>IF(OR(EI$4="",$B27=""),0,SUMIF('DADOS BRUTOS'!$A$3:$A$500,$B27,'DADOS BRUTOS'!BI$3:BI$500)+IF($C27="",0,SUMIF('DADOS BRUTOS'!$A$3:$A$500,$C27,'DADOS BRUTOS'!BI$3:BI$500)))</f>
        <v/>
      </c>
      <c r="EJ27" s="122">
        <f>IF(OR(EJ$4="",$B27=""),0,SUMIF('DADOS BRUTOS'!$A$3:$A$500,$B27,'DADOS BRUTOS'!BJ$3:BJ$500)+IF($C27="",0,SUMIF('DADOS BRUTOS'!$A$3:$A$500,$C27,'DADOS BRUTOS'!BJ$3:BJ$500)))</f>
        <v/>
      </c>
      <c r="EK27" s="122">
        <f>IF(OR(EK$4="",$B27=""),0,SUMIF('DADOS BRUTOS'!$A$3:$A$500,$B27,'DADOS BRUTOS'!BK$3:BK$500)+IF($C27="",0,SUMIF('DADOS BRUTOS'!$A$3:$A$500,$C27,'DADOS BRUTOS'!BK$3:BK$500)))</f>
        <v/>
      </c>
      <c r="EL27" s="122">
        <f>IF(OR(EL$4="",$B27=""),0,SUMIF('DADOS BRUTOS'!$A$3:$A$500,$B27,'DADOS BRUTOS'!BL$3:BL$500)+IF($C27="",0,SUMIF('DADOS BRUTOS'!$A$3:$A$500,$C27,'DADOS BRUTOS'!BL$3:BL$500)))</f>
        <v/>
      </c>
      <c r="EM27" s="122">
        <f>IF(OR(EM$4="",$B27=""),0,SUMIF('DADOS BRUTOS'!$A$3:$A$500,$B27,'DADOS BRUTOS'!BM$3:BM$500)+IF($C27="",0,SUMIF('DADOS BRUTOS'!$A$3:$A$500,$C27,'DADOS BRUTOS'!BM$3:BM$500)))</f>
        <v/>
      </c>
      <c r="EN27" s="122">
        <f>IF(OR(EN$4="",$B27=""),0,SUMIF('DADOS BRUTOS'!$A$3:$A$500,$B27,'DADOS BRUTOS'!BN$3:BN$500)+IF($C27="",0,SUMIF('DADOS BRUTOS'!$A$3:$A$500,$C27,'DADOS BRUTOS'!BN$3:BN$500)))</f>
        <v/>
      </c>
      <c r="EO27" s="122">
        <f>IF(OR(EO$4="",$B27=""),0,SUMIF('DADOS BRUTOS'!$A$3:$A$500,$B27,'DADOS BRUTOS'!BO$3:BO$500)+IF($C27="",0,SUMIF('DADOS BRUTOS'!$A$3:$A$500,$C27,'DADOS BRUTOS'!BO$3:BO$500)))</f>
        <v/>
      </c>
      <c r="EP27" s="122">
        <f>IF(OR(EP$4="",$B27=""),0,SUMIF('DADOS BRUTOS'!$A$3:$A$500,$B27,'DADOS BRUTOS'!BP$3:BP$500)+IF($C27="",0,SUMIF('DADOS BRUTOS'!$A$3:$A$500,$C27,'DADOS BRUTOS'!BP$3:BP$500)))</f>
        <v/>
      </c>
      <c r="EQ27" s="122">
        <f>IF(OR(EQ$4="",$B27=""),0,SUMIF('DADOS BRUTOS'!$A$3:$A$500,$B27,'DADOS BRUTOS'!BQ$3:BQ$500)+IF($C27="",0,SUMIF('DADOS BRUTOS'!$A$3:$A$500,$C27,'DADOS BRUTOS'!BQ$3:BQ$500)))</f>
        <v/>
      </c>
      <c r="ER27" s="122">
        <f>IF(OR(ER$4="",$B27=""),0,SUMIF('DADOS BRUTOS'!$A$3:$A$500,$B27,'DADOS BRUTOS'!BR$3:BR$500)+IF($C27="",0,SUMIF('DADOS BRUTOS'!$A$3:$A$500,$C27,'DADOS BRUTOS'!BR$3:BR$500)))</f>
        <v/>
      </c>
      <c r="ES27" s="122">
        <f>IF(OR(ES$4="",$B27=""),0,SUMIF('DADOS BRUTOS'!$A$3:$A$500,$B27,'DADOS BRUTOS'!BS$3:BS$500)+IF($C27="",0,SUMIF('DADOS BRUTOS'!$A$3:$A$500,$C27,'DADOS BRUTOS'!BS$3:BS$500)))</f>
        <v/>
      </c>
      <c r="ET27" s="122">
        <f>IF(OR(ET$4="",$B27=""),0,SUMIF('DADOS BRUTOS'!$A$3:$A$500,$B27,'DADOS BRUTOS'!BT$3:BT$500)+IF($C27="",0,SUMIF('DADOS BRUTOS'!$A$3:$A$500,$C27,'DADOS BRUTOS'!BT$3:BT$500)))</f>
        <v/>
      </c>
      <c r="EU27" s="122">
        <f>IF(OR(EU$4="",$B27=""),0,SUMIF('DADOS BRUTOS'!$A$3:$A$500,$B27,'DADOS BRUTOS'!BU$3:BU$500)+IF($C27="",0,SUMIF('DADOS BRUTOS'!$A$3:$A$500,$C27,'DADOS BRUTOS'!BU$3:BU$500)))</f>
        <v/>
      </c>
      <c r="EV27" s="122">
        <f>IF(OR(EV$4="",$B27=""),0,SUMIF('DADOS BRUTOS'!$A$3:$A$500,$B27,'DADOS BRUTOS'!BV$3:BV$500)+IF($C27="",0,SUMIF('DADOS BRUTOS'!$A$3:$A$500,$C27,'DADOS BRUTOS'!BV$3:BV$500)))</f>
        <v/>
      </c>
      <c r="EW27" s="122">
        <f>IF(OR(EW$4="",$B27=""),0,SUMIF('DADOS BRUTOS'!$A$3:$A$500,$B27,'DADOS BRUTOS'!BW$3:BW$500)+IF($C27="",0,SUMIF('DADOS BRUTOS'!$A$3:$A$500,$C27,'DADOS BRUTOS'!BW$3:BW$500)))</f>
        <v/>
      </c>
      <c r="EX27" s="122">
        <f>IF(OR(EX$4="",$B27=""),0,SUMIF('DADOS BRUTOS'!$A$3:$A$500,$B27,'DADOS BRUTOS'!BX$3:BX$500)+IF($C27="",0,SUMIF('DADOS BRUTOS'!$A$3:$A$500,$C27,'DADOS BRUTOS'!BX$3:BX$500)))</f>
        <v/>
      </c>
      <c r="EY27" s="122">
        <f>IF(OR(EY$4="",$B27=""),0,SUMIF('DADOS BRUTOS'!$A$3:$A$500,$B27,'DADOS BRUTOS'!BY$3:BY$500)+IF($C27="",0,SUMIF('DADOS BRUTOS'!$A$3:$A$500,$C27,'DADOS BRUTOS'!BY$3:BY$500)))</f>
        <v/>
      </c>
      <c r="EZ27" s="122">
        <f>IF(OR(EZ$4="",$B27=""),0,SUMIF('DADOS BRUTOS'!$A$3:$A$500,$B27,'DADOS BRUTOS'!BZ$3:BZ$500)+IF($C27="",0,SUMIF('DADOS BRUTOS'!$A$3:$A$500,$C27,'DADOS BRUTOS'!BZ$3:BZ$500)))</f>
        <v/>
      </c>
      <c r="FA27" s="122">
        <f>IF(OR(FA$4="",$B27=""),0,SUMIF('DADOS BRUTOS'!$A$3:$A$500,$B27,'DADOS BRUTOS'!CA$3:CA$500)+IF($C27="",0,SUMIF('DADOS BRUTOS'!$A$3:$A$500,$C27,'DADOS BRUTOS'!CA$3:CA$500)))</f>
        <v/>
      </c>
      <c r="FB27" s="122">
        <f>IF(OR(FB$4="",$B27=""),0,SUMIF('DADOS BRUTOS'!$A$3:$A$500,$B27,'DADOS BRUTOS'!CB$3:CB$500)+IF($C27="",0,SUMIF('DADOS BRUTOS'!$A$3:$A$500,$C27,'DADOS BRUTOS'!CB$3:CB$500)))</f>
        <v/>
      </c>
      <c r="FC27" s="122">
        <f>IF(OR(FC$4="",$B27=""),0,SUMIF('DADOS BRUTOS'!$A$3:$A$500,$B27,'DADOS BRUTOS'!CC$3:CC$500)+IF($C27="",0,SUMIF('DADOS BRUTOS'!$A$3:$A$500,$C27,'DADOS BRUTOS'!CC$3:CC$500)))</f>
        <v/>
      </c>
      <c r="FD27" s="122">
        <f>IF(OR(FD$4="",$B27=""),0,SUMIF('DADOS BRUTOS'!$A$3:$A$500,$B27,'DADOS BRUTOS'!CD$3:CD$500)+IF($C27="",0,SUMIF('DADOS BRUTOS'!$A$3:$A$500,$C27,'DADOS BRUTOS'!CD$3:CD$500)))</f>
        <v/>
      </c>
      <c r="FE27" s="122">
        <f>IF(OR(FE$4="",$B27=""),0,SUMIF('DADOS BRUTOS'!$A$3:$A$500,$B27,'DADOS BRUTOS'!CE$3:CE$500)+IF($C27="",0,SUMIF('DADOS BRUTOS'!$A$3:$A$500,$C27,'DADOS BRUTOS'!CE$3:CE$500)))</f>
        <v/>
      </c>
      <c r="FF27" s="122">
        <f>IF(OR(FF$4="",$B27=""),0,SUMIF('DADOS BRUTOS'!$A$3:$A$500,$B27,'DADOS BRUTOS'!CF$3:CF$500)+IF($C27="",0,SUMIF('DADOS BRUTOS'!$A$3:$A$500,$C27,'DADOS BRUTOS'!CF$3:CF$500)))</f>
        <v/>
      </c>
      <c r="FG27" s="122">
        <f>IF(OR(FG$4="",$B27=""),0,SUMIF('DADOS BRUTOS'!$A$3:$A$500,$B27,'DADOS BRUTOS'!CG$3:CG$500)+IF($C27="",0,SUMIF('DADOS BRUTOS'!$A$3:$A$500,$C27,'DADOS BRUTOS'!CG$3:CG$500)))</f>
        <v/>
      </c>
      <c r="FH27" s="122">
        <f>IF(OR(FH$4="",$B27=""),0,SUMIF('DADOS BRUTOS'!$A$3:$A$500,$B27,'DADOS BRUTOS'!CH$3:CH$500)+IF($C27="",0,SUMIF('DADOS BRUTOS'!$A$3:$A$500,$C27,'DADOS BRUTOS'!CH$3:CH$500)))</f>
        <v/>
      </c>
      <c r="FI27" s="122">
        <f>IF(OR(FI$4="",$B27=""),0,SUMIF('DADOS BRUTOS'!$A$3:$A$500,$B27,'DADOS BRUTOS'!CI$3:CI$500)+IF($C27="",0,SUMIF('DADOS BRUTOS'!$A$3:$A$500,$C27,'DADOS BRUTOS'!CI$3:CI$500)))</f>
        <v/>
      </c>
      <c r="FJ27" s="122">
        <f>IF(OR(FJ$4="",$B27=""),0,SUMIF('DADOS BRUTOS'!$A$3:$A$500,$B27,'DADOS BRUTOS'!CJ$3:CJ$500)+IF($C27="",0,SUMIF('DADOS BRUTOS'!$A$3:$A$500,$C27,'DADOS BRUTOS'!CJ$3:CJ$500)))</f>
        <v/>
      </c>
      <c r="FK27" s="122">
        <f>IF(OR(FK$4="",$B27=""),0,SUMIF('DADOS BRUTOS'!$A$3:$A$500,$B27,'DADOS BRUTOS'!CK$3:CK$500)+IF($C27="",0,SUMIF('DADOS BRUTOS'!$A$3:$A$500,$C27,'DADOS BRUTOS'!CK$3:CK$500)))</f>
        <v/>
      </c>
      <c r="FL27" s="122">
        <f>IF(OR(FL$4="",$B27=""),0,SUMIF('DADOS BRUTOS'!$A$3:$A$500,$B27,'DADOS BRUTOS'!CL$3:CL$500)+IF($C27="",0,SUMIF('DADOS BRUTOS'!$A$3:$A$500,$C27,'DADOS BRUTOS'!CL$3:CL$500)))</f>
        <v/>
      </c>
      <c r="FM27" s="122">
        <f>IF(OR(FM$4="",$B27=""),0,SUMIF('DADOS BRUTOS'!$A$3:$A$500,$B27,'DADOS BRUTOS'!CM$3:CM$500)+IF($C27="",0,SUMIF('DADOS BRUTOS'!$A$3:$A$500,$C27,'DADOS BRUTOS'!CM$3:CM$500)))</f>
        <v/>
      </c>
      <c r="FN27" s="122">
        <f>IF(OR(FN$4="",$B27=""),0,SUMIF('DADOS BRUTOS'!$A$3:$A$500,$B27,'DADOS BRUTOS'!CN$3:CN$500)+IF($C27="",0,SUMIF('DADOS BRUTOS'!$A$3:$A$500,$C27,'DADOS BRUTOS'!CN$3:CN$500)))</f>
        <v/>
      </c>
      <c r="FO27" s="122">
        <f>IF(OR(FO$4="",$B27=""),0,SUMIF('DADOS BRUTOS'!$A$3:$A$500,$B27,'DADOS BRUTOS'!CO$3:CO$500)+IF($C27="",0,SUMIF('DADOS BRUTOS'!$A$3:$A$500,$C27,'DADOS BRUTOS'!CO$3:CO$500)))</f>
        <v/>
      </c>
      <c r="FP27" s="122">
        <f>IF(OR(FP$4="",$B27=""),0,SUMIF('DADOS BRUTOS'!$A$3:$A$500,$B27,'DADOS BRUTOS'!CP$3:CP$500)+IF($C27="",0,SUMIF('DADOS BRUTOS'!$A$3:$A$500,$C27,'DADOS BRUTOS'!CP$3:CP$500)))</f>
        <v/>
      </c>
      <c r="FQ27" s="122">
        <f>IF(OR(FQ$4="",$B27=""),0,SUMIF('DADOS BRUTOS'!$A$3:$A$500,$B27,'DADOS BRUTOS'!CQ$3:CQ$500)+IF($C27="",0,SUMIF('DADOS BRUTOS'!$A$3:$A$500,$C27,'DADOS BRUTOS'!CQ$3:CQ$500)))</f>
        <v/>
      </c>
      <c r="FR27" s="122">
        <f>IF(OR(FR$4="",$B27=""),0,SUMIF('DADOS BRUTOS'!$A$3:$A$500,$B27,'DADOS BRUTOS'!CR$3:CR$500)+IF($C27="",0,SUMIF('DADOS BRUTOS'!$A$3:$A$500,$C27,'DADOS BRUTOS'!CR$3:CR$500)))</f>
        <v/>
      </c>
      <c r="FS27" s="122">
        <f>IF(OR(FS$4="",$B27=""),0,SUMIF('DADOS BRUTOS'!$A$3:$A$500,$B27,'DADOS BRUTOS'!CS$3:CS$500)+IF($C27="",0,SUMIF('DADOS BRUTOS'!$A$3:$A$500,$C27,'DADOS BRUTOS'!CS$3:CS$500)))</f>
        <v/>
      </c>
      <c r="FT27" s="122">
        <f>IF(OR(FT$4="",$B27=""),0,SUMIF('DADOS BRUTOS'!$A$3:$A$500,$B27,'DADOS BRUTOS'!CT$3:CT$500)+IF($C27="",0,SUMIF('DADOS BRUTOS'!$A$3:$A$500,$C27,'DADOS BRUTOS'!CT$3:CT$500)))</f>
        <v/>
      </c>
      <c r="FU27" s="122">
        <f>IF(OR(FU$4="",$B27=""),0,SUMIF('DADOS BRUTOS'!$A$3:$A$500,$B27,'DADOS BRUTOS'!CU$3:CU$500)+IF($C27="",0,SUMIF('DADOS BRUTOS'!$A$3:$A$500,$C27,'DADOS BRUTOS'!CU$3:CU$500)))</f>
        <v/>
      </c>
      <c r="FV27" s="122">
        <f>IF(OR(FV$4="",$B27=""),0,SUMIF('DADOS BRUTOS'!$A$3:$A$500,$B27,'DADOS BRUTOS'!CV$3:CV$500)+IF($C27="",0,SUMIF('DADOS BRUTOS'!$A$3:$A$500,$C27,'DADOS BRUTOS'!CV$3:CV$500)))</f>
        <v/>
      </c>
      <c r="FW27" s="122">
        <f>IF(OR(FW$4="",$B27=""),0,SUMIF('DADOS BRUTOS'!$A$3:$A$500,$B27,'DADOS BRUTOS'!CW$3:CW$500)+IF($C27="",0,SUMIF('DADOS BRUTOS'!$A$3:$A$500,$C27,'DADOS BRUTOS'!CW$3:CW$500)))</f>
        <v/>
      </c>
      <c r="FX27" s="122">
        <f>IF(OR(FX$4="",$B27=""),0,SUMIF('DADOS BRUTOS'!$A$3:$A$500,$B27,'DADOS BRUTOS'!CX$3:CX$500)+IF($C27="",0,SUMIF('DADOS BRUTOS'!$A$3:$A$500,$C27,'DADOS BRUTOS'!CX$3:CX$500)))</f>
        <v/>
      </c>
      <c r="FY27" s="122">
        <f>IF(OR(FY$4="",$B27=""),0,SUMIF('DADOS BRUTOS'!$A$3:$A$500,$B27,'DADOS BRUTOS'!CY$3:CY$500)+IF($C27="",0,SUMIF('DADOS BRUTOS'!$A$3:$A$500,$C27,'DADOS BRUTOS'!CY$3:CY$500)))</f>
        <v/>
      </c>
      <c r="FZ27" s="122">
        <f>IF(OR(FZ$4="",$B27=""),0,SUMIF('DADOS BRUTOS'!$A$3:$A$500,$B27,'DADOS BRUTOS'!CZ$3:CZ$500)+IF($C27="",0,SUMIF('DADOS BRUTOS'!$A$3:$A$500,$C27,'DADOS BRUTOS'!CZ$3:CZ$500)))</f>
        <v/>
      </c>
      <c r="GA27" s="122">
        <f>IF(OR(GA$4="",$B27=""),0,SUMIF('DADOS BRUTOS'!$A$3:$A$500,$B27,'DADOS BRUTOS'!DA$3:DA$500)+IF($C27="",0,SUMIF('DADOS BRUTOS'!$A$3:$A$500,$C27,'DADOS BRUTOS'!DA$3:DA$500)))</f>
        <v/>
      </c>
      <c r="GB27" s="122">
        <f>IF(OR(GB$4="",$B27=""),0,SUMIF('DADOS BRUTOS'!$A$3:$A$500,$B27,'DADOS BRUTOS'!DB$3:DB$500)+IF($C27="",0,SUMIF('DADOS BRUTOS'!$A$3:$A$500,$C27,'DADOS BRUTOS'!DB$3:DB$500)))</f>
        <v/>
      </c>
      <c r="GC27" s="122">
        <f>IF(OR(GC$4="",$B27=""),0,SUMIF('DADOS BRUTOS'!$A$3:$A$500,$B27,'DADOS BRUTOS'!DC$3:DC$500)+IF($C27="",0,SUMIF('DADOS BRUTOS'!$A$3:$A$500,$C27,'DADOS BRUTOS'!DC$3:DC$500)))</f>
        <v/>
      </c>
      <c r="GD27" s="122">
        <f>IF(OR(GD$4="",$B27=""),0,SUMIF('DADOS BRUTOS'!$A$3:$A$500,$B27,'DADOS BRUTOS'!DD$3:DD$500)+IF($C27="",0,SUMIF('DADOS BRUTOS'!$A$3:$A$500,$C27,'DADOS BRUTOS'!DD$3:DD$500)))</f>
        <v/>
      </c>
      <c r="GE27" s="122">
        <f>IF(OR(GE$4="",$B27=""),0,SUMIF('DADOS BRUTOS'!$A$3:$A$500,$B27,'DADOS BRUTOS'!DE$3:DE$500)+IF($C27="",0,SUMIF('DADOS BRUTOS'!$A$3:$A$500,$C27,'DADOS BRUTOS'!DE$3:DE$500)))</f>
        <v/>
      </c>
      <c r="GF27" s="122">
        <f>IF(OR(GF$4="",$B27=""),0,SUMIF('DADOS BRUTOS'!$A$3:$A$500,$B27,'DADOS BRUTOS'!DF$3:DF$500)+IF($C27="",0,SUMIF('DADOS BRUTOS'!$A$3:$A$500,$C27,'DADOS BRUTOS'!DF$3:DF$500)))</f>
        <v/>
      </c>
      <c r="GG27" s="122">
        <f>IF(OR(GG$4="",$B27=""),0,SUMIF('DADOS BRUTOS'!$A$3:$A$500,$B27,'DADOS BRUTOS'!DG$3:DG$500)+IF($C27="",0,SUMIF('DADOS BRUTOS'!$A$3:$A$500,$C27,'DADOS BRUTOS'!DG$3:DG$500)))</f>
        <v/>
      </c>
      <c r="GH27" s="122">
        <f>IF(OR(GH$4="",$B27=""),0,SUMIF('DADOS BRUTOS'!$A$3:$A$500,$B27,'DADOS BRUTOS'!DH$3:DH$500)+IF($C27="",0,SUMIF('DADOS BRUTOS'!$A$3:$A$500,$C27,'DADOS BRUTOS'!DH$3:DH$500)))</f>
        <v/>
      </c>
      <c r="GI27" s="122">
        <f>IF(OR(GI$4="",$B27=""),0,SUMIF('DADOS BRUTOS'!$A$3:$A$500,$B27,'DADOS BRUTOS'!DI$3:DI$500)+IF($C27="",0,SUMIF('DADOS BRUTOS'!$A$3:$A$500,$C27,'DADOS BRUTOS'!DI$3:DI$500)))</f>
        <v/>
      </c>
      <c r="GJ27" s="122">
        <f>IF(OR(GJ$4="",$B27=""),0,SUMIF('DADOS BRUTOS'!$A$3:$A$500,$B27,'DADOS BRUTOS'!DJ$3:DJ$500)+IF($C27="",0,SUMIF('DADOS BRUTOS'!$A$3:$A$500,$C27,'DADOS BRUTOS'!DJ$3:DJ$500)))</f>
        <v/>
      </c>
      <c r="GK27" s="122">
        <f>IF(OR(GK$4="",$B27=""),0,SUMIF('DADOS BRUTOS'!$A$3:$A$500,$B27,'DADOS BRUTOS'!DK$3:DK$500)+IF($C27="",0,SUMIF('DADOS BRUTOS'!$A$3:$A$500,$C27,'DADOS BRUTOS'!DK$3:DK$500)))</f>
        <v/>
      </c>
      <c r="GL27" s="122">
        <f>IF(OR(GL$4="",$B27=""),0,SUMIF('DADOS BRUTOS'!$A$3:$A$500,$B27,'DADOS BRUTOS'!DL$3:DL$500)+IF($C27="",0,SUMIF('DADOS BRUTOS'!$A$3:$A$500,$C27,'DADOS BRUTOS'!DL$3:DL$500)))</f>
        <v/>
      </c>
      <c r="GM27" s="122">
        <f>IF(OR(GM$4="",$B27=""),0,SUMIF('DADOS BRUTOS'!$A$3:$A$500,$B27,'DADOS BRUTOS'!DM$3:DM$500)+IF($C27="",0,SUMIF('DADOS BRUTOS'!$A$3:$A$500,$C27,'DADOS BRUTOS'!DM$3:DM$500)))</f>
        <v/>
      </c>
      <c r="GN27" s="122">
        <f>IF(OR(GN$4="",$B27=""),0,SUMIF('DADOS BRUTOS'!$A$3:$A$500,$B27,'DADOS BRUTOS'!DN$3:DN$500)+IF($C27="",0,SUMIF('DADOS BRUTOS'!$A$3:$A$500,$C27,'DADOS BRUTOS'!DN$3:DN$500)))</f>
        <v/>
      </c>
      <c r="GO27" s="122">
        <f>IF(OR(GO$4="",$B27=""),0,SUMIF('DADOS BRUTOS'!$A$3:$A$500,$B27,'DADOS BRUTOS'!DO$3:DO$500)+IF($C27="",0,SUMIF('DADOS BRUTOS'!$A$3:$A$500,$C27,'DADOS BRUTOS'!DO$3:DO$500)))</f>
        <v/>
      </c>
      <c r="GP27" s="122">
        <f>IF(OR(GP$4="",$B27=""),0,SUMIF('DADOS BRUTOS'!$A$3:$A$500,$B27,'DADOS BRUTOS'!DP$3:DP$500)+IF($C27="",0,SUMIF('DADOS BRUTOS'!$A$3:$A$500,$C27,'DADOS BRUTOS'!DP$3:DP$500)))</f>
        <v/>
      </c>
      <c r="GQ27" s="122">
        <f>IF(OR(GQ$4="",$B27=""),0,SUMIF('DADOS BRUTOS'!$A$3:$A$500,$B27,'DADOS BRUTOS'!DQ$3:DQ$500)+IF($C27="",0,SUMIF('DADOS BRUTOS'!$A$3:$A$500,$C27,'DADOS BRUTOS'!DQ$3:DQ$500)))</f>
        <v/>
      </c>
      <c r="GR27" s="122">
        <f>IF(OR(GR$4="",$B27=""),0,SUMIF('DADOS BRUTOS'!$A$3:$A$500,$B27,'DADOS BRUTOS'!DR$3:DR$500)+IF($C27="",0,SUMIF('DADOS BRUTOS'!$A$3:$A$500,$C27,'DADOS BRUTOS'!DR$3:DR$500)))</f>
        <v/>
      </c>
      <c r="GS27" s="122">
        <f>IF(OR(GS$4="",$B27=""),0,SUMIF('DADOS BRUTOS'!$A$3:$A$500,$B27,'DADOS BRUTOS'!DS$3:DS$500)+IF($C27="",0,SUMIF('DADOS BRUTOS'!$A$3:$A$500,$C27,'DADOS BRUTOS'!DS$3:DS$500)))</f>
        <v/>
      </c>
      <c r="GT27" s="122">
        <f>IF(OR(GT$4="",$B27=""),0,SUMIF('DADOS BRUTOS'!$A$3:$A$500,$B27,'DADOS BRUTOS'!DT$3:DT$500)+IF($C27="",0,SUMIF('DADOS BRUTOS'!$A$3:$A$500,$C27,'DADOS BRUTOS'!DT$3:DT$500)))</f>
        <v/>
      </c>
      <c r="GU27" s="122">
        <f>IF(OR(GU$4="",$B27=""),0,SUMIF('DADOS BRUTOS'!$A$3:$A$500,$B27,'DADOS BRUTOS'!DU$3:DU$500)+IF($C27="",0,SUMIF('DADOS BRUTOS'!$A$3:$A$500,$C27,'DADOS BRUTOS'!DU$3:DU$500)))</f>
        <v/>
      </c>
      <c r="GV27" s="122">
        <f>IF(OR(GV$4="",$B27=""),0,SUMIF('DADOS BRUTOS'!$A$3:$A$500,$B27,'DADOS BRUTOS'!DV$3:DV$500)+IF($C27="",0,SUMIF('DADOS BRUTOS'!$A$3:$A$500,$C27,'DADOS BRUTOS'!DV$3:DV$500)))</f>
        <v/>
      </c>
      <c r="GW27" s="122">
        <f>IF(OR(GW$4="",$B27=""),0,SUMIF('DADOS BRUTOS'!$A$3:$A$500,$B27,'DADOS BRUTOS'!DW$3:DW$500)+IF($C27="",0,SUMIF('DADOS BRUTOS'!$A$3:$A$500,$C27,'DADOS BRUTOS'!DW$3:DW$500)))</f>
        <v/>
      </c>
      <c r="GX27" s="122">
        <f>IF(OR(GX$4="",$B27=""),0,SUMIF('DADOS BRUTOS'!$A$3:$A$500,$B27,'DADOS BRUTOS'!DX$3:DX$500)+IF($C27="",0,SUMIF('DADOS BRUTOS'!$A$3:$A$500,$C27,'DADOS BRUTOS'!DX$3:DX$500)))</f>
        <v/>
      </c>
      <c r="GY27" s="122">
        <f>IF(OR(GY$4="",$B27=""),0,SUMIF('DADOS BRUTOS'!$A$3:$A$500,$B27,'DADOS BRUTOS'!DY$3:DY$500)+IF($C27="",0,SUMIF('DADOS BRUTOS'!$A$3:$A$500,$C27,'DADOS BRUTOS'!DY$3:DY$500)))</f>
        <v/>
      </c>
      <c r="GZ27" s="122">
        <f>IF(OR(GZ$4="",$B27=""),0,SUMIF('DADOS BRUTOS'!$A$3:$A$500,$B27,'DADOS BRUTOS'!DZ$3:DZ$500)+IF($C27="",0,SUMIF('DADOS BRUTOS'!$A$3:$A$500,$C27,'DADOS BRUTOS'!DZ$3:DZ$500)))</f>
        <v/>
      </c>
      <c r="HA27" s="122">
        <f>IF(OR(HA$4="",$B27=""),0,SUMIF('DADOS BRUTOS'!$A$3:$A$500,$B27,'DADOS BRUTOS'!EA$3:EA$500)+IF($C27="",0,SUMIF('DADOS BRUTOS'!$A$3:$A$500,$C27,'DADOS BRUTOS'!EA$3:EA$500)))</f>
        <v/>
      </c>
      <c r="HB27" s="122">
        <f>IF(OR(HB$4="",$B27=""),0,SUMIF('DADOS BRUTOS'!$A$3:$A$500,$B27,'DADOS BRUTOS'!EB$3:EB$500)+IF($C27="",0,SUMIF('DADOS BRUTOS'!$A$3:$A$500,$C27,'DADOS BRUTOS'!EB$3:EB$500)))</f>
        <v/>
      </c>
      <c r="HC27" s="122">
        <f>IF(OR(HC$4="",$B27=""),0,SUMIF('DADOS BRUTOS'!$A$3:$A$500,$B27,'DADOS BRUTOS'!EC$3:EC$500)+IF($C27="",0,SUMIF('DADOS BRUTOS'!$A$3:$A$500,$C27,'DADOS BRUTOS'!EC$3:EC$500)))</f>
        <v/>
      </c>
      <c r="HD27" s="122">
        <f>IF(OR(HD$4="",$B27=""),0,SUMIF('DADOS BRUTOS'!$A$3:$A$500,$B27,'DADOS BRUTOS'!ED$3:ED$500)+IF($C27="",0,SUMIF('DADOS BRUTOS'!$A$3:$A$500,$C27,'DADOS BRUTOS'!ED$3:ED$500)))</f>
        <v/>
      </c>
      <c r="HE27" s="122">
        <f>IF(OR(HE$4="",$B27=""),0,SUMIF('DADOS BRUTOS'!$A$3:$A$500,$B27,'DADOS BRUTOS'!EE$3:EE$500)+IF($C27="",0,SUMIF('DADOS BRUTOS'!$A$3:$A$500,$C27,'DADOS BRUTOS'!EE$3:EE$500)))</f>
        <v/>
      </c>
      <c r="HF27" s="122">
        <f>IF(OR(HF$4="",$B27=""),0,SUMIF('DADOS BRUTOS'!$A$3:$A$500,$B27,'DADOS BRUTOS'!EF$3:EF$500)+IF($C27="",0,SUMIF('DADOS BRUTOS'!$A$3:$A$500,$C27,'DADOS BRUTOS'!EF$3:EF$500)))</f>
        <v/>
      </c>
      <c r="HG27" s="122">
        <f>IF(OR(HG$4="",$B27=""),0,SUMIF('DADOS BRUTOS'!$A$3:$A$500,$B27,'DADOS BRUTOS'!EG$3:EG$500)+IF($C27="",0,SUMIF('DADOS BRUTOS'!$A$3:$A$500,$C27,'DADOS BRUTOS'!EG$3:EG$500)))</f>
        <v/>
      </c>
      <c r="HH27" s="122">
        <f>IF(OR(HH$4="",$B27=""),0,SUMIF('DADOS BRUTOS'!$A$3:$A$500,$B27,'DADOS BRUTOS'!EH$3:EH$500)+IF($C27="",0,SUMIF('DADOS BRUTOS'!$A$3:$A$500,$C27,'DADOS BRUTOS'!EH$3:EH$500)))</f>
        <v/>
      </c>
      <c r="HI27" s="122">
        <f>IF(OR(HI$4="",$B27=""),0,SUMIF('DADOS BRUTOS'!$A$3:$A$500,$B27,'DADOS BRUTOS'!EI$3:EI$500)+IF($C27="",0,SUMIF('DADOS BRUTOS'!$A$3:$A$500,$C27,'DADOS BRUTOS'!EI$3:EI$500)))</f>
        <v/>
      </c>
      <c r="HJ27" s="122">
        <f>IF(OR(HJ$4="",$B27=""),0,SUMIF('DADOS BRUTOS'!$A$3:$A$500,$B27,'DADOS BRUTOS'!EJ$3:EJ$500)+IF($C27="",0,SUMIF('DADOS BRUTOS'!$A$3:$A$500,$C27,'DADOS BRUTOS'!EJ$3:EJ$500)))</f>
        <v/>
      </c>
      <c r="HK27" s="122">
        <f>IF(OR(HK$4="",$B27=""),0,SUMIF('DADOS BRUTOS'!$A$3:$A$500,$B27,'DADOS BRUTOS'!EK$3:EK$500)+IF($C27="",0,SUMIF('DADOS BRUTOS'!$A$3:$A$500,$C27,'DADOS BRUTOS'!EK$3:EK$500)))</f>
        <v/>
      </c>
      <c r="HL27" s="122">
        <f>IF(OR(HL$4="",$B27=""),0,SUMIF('DADOS BRUTOS'!$A$3:$A$500,$B27,'DADOS BRUTOS'!EL$3:EL$500)+IF($C27="",0,SUMIF('DADOS BRUTOS'!$A$3:$A$500,$C27,'DADOS BRUTOS'!EL$3:EL$500)))</f>
        <v/>
      </c>
      <c r="HM27" s="122">
        <f>IF(OR(HM$4="",$B27=""),0,SUMIF('DADOS BRUTOS'!$A$3:$A$500,$B27,'DADOS BRUTOS'!EM$3:EM$500)+IF($C27="",0,SUMIF('DADOS BRUTOS'!$A$3:$A$500,$C27,'DADOS BRUTOS'!EM$3:EM$500)))</f>
        <v/>
      </c>
      <c r="HN27" s="122">
        <f>IF(OR(HN$4="",$B27=""),0,SUMIF('DADOS BRUTOS'!$A$3:$A$500,$B27,'DADOS BRUTOS'!EN$3:EN$500)+IF($C27="",0,SUMIF('DADOS BRUTOS'!$A$3:$A$500,$C27,'DADOS BRUTOS'!EN$3:EN$500)))</f>
        <v/>
      </c>
      <c r="HO27" s="122">
        <f>IF(OR(HO$4="",$B27=""),0,SUMIF('DADOS BRUTOS'!$A$3:$A$500,$B27,'DADOS BRUTOS'!EO$3:EO$500)+IF($C27="",0,SUMIF('DADOS BRUTOS'!$A$3:$A$500,$C27,'DADOS BRUTOS'!EO$3:EO$500)))</f>
        <v/>
      </c>
      <c r="HP27" s="122">
        <f>IF(OR(HP$4="",$B27=""),0,SUMIF('DADOS BRUTOS'!$A$3:$A$500,$B27,'DADOS BRUTOS'!EP$3:EP$500)+IF($C27="",0,SUMIF('DADOS BRUTOS'!$A$3:$A$500,$C27,'DADOS BRUTOS'!EP$3:EP$500)))</f>
        <v/>
      </c>
      <c r="HQ27" s="122">
        <f>IF(OR(HQ$4="",$B27=""),0,SUMIF('DADOS BRUTOS'!$A$3:$A$500,$B27,'DADOS BRUTOS'!EQ$3:EQ$500)+IF($C27="",0,SUMIF('DADOS BRUTOS'!$A$3:$A$500,$C27,'DADOS BRUTOS'!EQ$3:EQ$500)))</f>
        <v/>
      </c>
      <c r="HR27" s="122">
        <f>IF(OR(HR$4="",$B27=""),0,SUMIF('DADOS BRUTOS'!$A$3:$A$500,$B27,'DADOS BRUTOS'!ER$3:ER$500)+IF($C27="",0,SUMIF('DADOS BRUTOS'!$A$3:$A$500,$C27,'DADOS BRUTOS'!ER$3:ER$500)))</f>
        <v/>
      </c>
      <c r="HS27" s="122">
        <f>IF(OR(HS$4="",$B27=""),0,SUMIF('DADOS BRUTOS'!$A$3:$A$500,$B27,'DADOS BRUTOS'!ES$3:ES$500)+IF($C27="",0,SUMIF('DADOS BRUTOS'!$A$3:$A$500,$C27,'DADOS BRUTOS'!ES$3:ES$500)))</f>
        <v/>
      </c>
      <c r="HT27" s="122">
        <f>IF(OR(HT$4="",$B27=""),0,SUMIF('DADOS BRUTOS'!$A$3:$A$500,$B27,'DADOS BRUTOS'!ET$3:ET$500)+IF($C27="",0,SUMIF('DADOS BRUTOS'!$A$3:$A$500,$C27,'DADOS BRUTOS'!ET$3:ET$500)))</f>
        <v/>
      </c>
      <c r="HU27" s="122">
        <f>IF(OR(HU$4="",$B27=""),0,SUMIF('DADOS BRUTOS'!$A$3:$A$500,$B27,'DADOS BRUTOS'!EU$3:EU$500)+IF($C27="",0,SUMIF('DADOS BRUTOS'!$A$3:$A$500,$C27,'DADOS BRUTOS'!EU$3:EU$500)))</f>
        <v/>
      </c>
      <c r="HV27" s="122">
        <f>IF(OR(HV$4="",$B27=""),0,SUMIF('DADOS BRUTOS'!$A$3:$A$500,$B27,'DADOS BRUTOS'!EV$3:EV$500)+IF($C27="",0,SUMIF('DADOS BRUTOS'!$A$3:$A$500,$C27,'DADOS BRUTOS'!EV$3:EV$500)))</f>
        <v/>
      </c>
      <c r="HW27" s="122">
        <f>IF(OR(HW$4="",$B27=""),0,SUMIF('DADOS BRUTOS'!$A$3:$A$500,$B27,'DADOS BRUTOS'!EW$3:EW$500)+IF($C27="",0,SUMIF('DADOS BRUTOS'!$A$3:$A$500,$C27,'DADOS BRUTOS'!EW$3:EW$500)))</f>
        <v/>
      </c>
      <c r="HX27" s="122">
        <f>IF(OR(HX$4="",$B27=""),0,SUMIF('DADOS BRUTOS'!$A$3:$A$500,$B27,'DADOS BRUTOS'!EX$3:EX$500)+IF($C27="",0,SUMIF('DADOS BRUTOS'!$A$3:$A$500,$C27,'DADOS BRUTOS'!EX$3:EX$500)))</f>
        <v/>
      </c>
      <c r="HY27" s="122">
        <f>IF(OR(HY$4="",$B27=""),0,SUMIF('DADOS BRUTOS'!$A$3:$A$500,$B27,'DADOS BRUTOS'!EY$3:EY$500)+IF($C27="",0,SUMIF('DADOS BRUTOS'!$A$3:$A$500,$C27,'DADOS BRUTOS'!EY$3:EY$500)))</f>
        <v/>
      </c>
      <c r="HZ27" s="122">
        <f>IF(OR(HZ$4="",$B27=""),0,SUMIF('DADOS BRUTOS'!$A$3:$A$500,$B27,'DADOS BRUTOS'!EZ$3:EZ$500)+IF($C27="",0,SUMIF('DADOS BRUTOS'!$A$3:$A$500,$C27,'DADOS BRUTOS'!EZ$3:EZ$500)))</f>
        <v/>
      </c>
      <c r="IA27" s="122">
        <f>IF(OR(IA$4="",$B27=""),0,SUMIF('DADOS BRUTOS'!$A$3:$A$500,$B27,'DADOS BRUTOS'!FA$3:FA$500)+IF($C27="",0,SUMIF('DADOS BRUTOS'!$A$3:$A$500,$C27,'DADOS BRUTOS'!FA$3:FA$500)))</f>
        <v/>
      </c>
      <c r="IB27" s="122">
        <f>IF(OR(IB$4="",$B27=""),0,SUMIF('DADOS BRUTOS'!$A$3:$A$500,$B27,'DADOS BRUTOS'!FB$3:FB$500)+IF($C27="",0,SUMIF('DADOS BRUTOS'!$A$3:$A$500,$C27,'DADOS BRUTOS'!FB$3:FB$500)))</f>
        <v/>
      </c>
      <c r="IC27" s="122">
        <f>IF(OR(IC$4="",$B27=""),0,SUMIF('DADOS BRUTOS'!$A$3:$A$500,$B27,'DADOS BRUTOS'!FC$3:FC$500)+IF($C27="",0,SUMIF('DADOS BRUTOS'!$A$3:$A$500,$C27,'DADOS BRUTOS'!FC$3:FC$500)))</f>
        <v/>
      </c>
      <c r="ID27" s="122">
        <f>IF(OR(ID$4="",$B27=""),0,SUMIF('DADOS BRUTOS'!$A$3:$A$500,$B27,'DADOS BRUTOS'!FD$3:FD$500)+IF($C27="",0,SUMIF('DADOS BRUTOS'!$A$3:$A$500,$C27,'DADOS BRUTOS'!FD$3:FD$500)))</f>
        <v/>
      </c>
      <c r="IE27" s="122">
        <f>IF(OR(IE$4="",$B27=""),0,SUMIF('DADOS BRUTOS'!$A$3:$A$500,$B27,'DADOS BRUTOS'!FE$3:FE$500)+IF($C27="",0,SUMIF('DADOS BRUTOS'!$A$3:$A$500,$C27,'DADOS BRUTOS'!FE$3:FE$500)))</f>
        <v/>
      </c>
      <c r="IF27" s="122">
        <f>IF(OR(IF$4="",$B27=""),0,SUMIF('DADOS BRUTOS'!$A$3:$A$500,$B27,'DADOS BRUTOS'!FF$3:FF$500)+IF($C27="",0,SUMIF('DADOS BRUTOS'!$A$3:$A$500,$C27,'DADOS BRUTOS'!FF$3:FF$500)))</f>
        <v/>
      </c>
      <c r="IG27" s="122">
        <f>IF(OR(IG$4="",$B27=""),0,SUMIF('DADOS BRUTOS'!$A$3:$A$500,$B27,'DADOS BRUTOS'!FG$3:FG$500)+IF($C27="",0,SUMIF('DADOS BRUTOS'!$A$3:$A$500,$C27,'DADOS BRUTOS'!FG$3:FG$500)))</f>
        <v/>
      </c>
      <c r="IH27" s="122">
        <f>IF(OR(IH$4="",$B27=""),0,SUMIF('DADOS BRUTOS'!$A$3:$A$500,$B27,'DADOS BRUTOS'!FH$3:FH$500)+IF($C27="",0,SUMIF('DADOS BRUTOS'!$A$3:$A$500,$C27,'DADOS BRUTOS'!FH$3:FH$500)))</f>
        <v/>
      </c>
      <c r="II27" s="122">
        <f>IF(OR(II$4="",$B27=""),0,SUMIF('DADOS BRUTOS'!$A$3:$A$500,$B27,'DADOS BRUTOS'!FI$3:FI$500)+IF($C27="",0,SUMIF('DADOS BRUTOS'!$A$3:$A$500,$C27,'DADOS BRUTOS'!FI$3:FI$500)))</f>
        <v/>
      </c>
      <c r="IJ27" s="122">
        <f>IF(OR(IJ$4="",$B27=""),0,SUMIF('DADOS BRUTOS'!$A$3:$A$500,$B27,'DADOS BRUTOS'!FJ$3:FJ$500)+IF($C27="",0,SUMIF('DADOS BRUTOS'!$A$3:$A$500,$C27,'DADOS BRUTOS'!FJ$3:FJ$500)))</f>
        <v/>
      </c>
      <c r="IK27" s="122">
        <f>IF(OR(IK$4="",$B27=""),0,SUMIF('DADOS BRUTOS'!$A$3:$A$500,$B27,'DADOS BRUTOS'!FK$3:FK$500)+IF($C27="",0,SUMIF('DADOS BRUTOS'!$A$3:$A$500,$C27,'DADOS BRUTOS'!FK$3:FK$500)))</f>
        <v/>
      </c>
      <c r="IL27" s="122">
        <f>IF(OR(IL$4="",$B27=""),0,SUMIF('DADOS BRUTOS'!$A$3:$A$500,$B27,'DADOS BRUTOS'!FL$3:FL$500)+IF($C27="",0,SUMIF('DADOS BRUTOS'!$A$3:$A$500,$C27,'DADOS BRUTOS'!FL$3:FL$500)))</f>
        <v/>
      </c>
      <c r="IM27" s="122">
        <f>IF(OR(IM$4="",$B27=""),0,SUMIF('DADOS BRUTOS'!$A$3:$A$500,$B27,'DADOS BRUTOS'!FM$3:FM$500)+IF($C27="",0,SUMIF('DADOS BRUTOS'!$A$3:$A$500,$C27,'DADOS BRUTOS'!FM$3:FM$500)))</f>
        <v/>
      </c>
      <c r="IN27" s="122">
        <f>IF(OR(IN$4="",$B27=""),0,SUMIF('DADOS BRUTOS'!$A$3:$A$500,$B27,'DADOS BRUTOS'!FN$3:FN$500)+IF($C27="",0,SUMIF('DADOS BRUTOS'!$A$3:$A$500,$C27,'DADOS BRUTOS'!FN$3:FN$500)))</f>
        <v/>
      </c>
      <c r="IO27" s="122">
        <f>IF(OR(IO$4="",$B27=""),0,SUMIF('DADOS BRUTOS'!$A$3:$A$500,$B27,'DADOS BRUTOS'!FO$3:FO$500)+IF($C27="",0,SUMIF('DADOS BRUTOS'!$A$3:$A$500,$C27,'DADOS BRUTOS'!FO$3:FO$500)))</f>
        <v/>
      </c>
      <c r="IP27" s="122">
        <f>IF(OR(IP$4="",$B27=""),0,SUMIF('DADOS BRUTOS'!$A$3:$A$500,$B27,'DADOS BRUTOS'!FP$3:FP$500)+IF($C27="",0,SUMIF('DADOS BRUTOS'!$A$3:$A$500,$C27,'DADOS BRUTOS'!FP$3:FP$500)))</f>
        <v/>
      </c>
      <c r="IQ27" s="122">
        <f>IF(OR(IQ$4="",$B27=""),0,SUMIF('DADOS BRUTOS'!$A$3:$A$500,$B27,'DADOS BRUTOS'!FQ$3:FQ$500)+IF($C27="",0,SUMIF('DADOS BRUTOS'!$A$3:$A$500,$C27,'DADOS BRUTOS'!FQ$3:FQ$500)))</f>
        <v/>
      </c>
      <c r="IR27" s="122">
        <f>IF(OR(IR$4="",$B27=""),0,SUMIF('DADOS BRUTOS'!$A$3:$A$500,$B27,'DADOS BRUTOS'!FR$3:FR$500)+IF($C27="",0,SUMIF('DADOS BRUTOS'!$A$3:$A$500,$C27,'DADOS BRUTOS'!FR$3:FR$500)))</f>
        <v/>
      </c>
      <c r="IS27" s="122">
        <f>IF(OR(IS$4="",$B27=""),0,SUMIF('DADOS BRUTOS'!$A$3:$A$500,$B27,'DADOS BRUTOS'!FS$3:FS$500)+IF($C27="",0,SUMIF('DADOS BRUTOS'!$A$3:$A$500,$C27,'DADOS BRUTOS'!FS$3:FS$500)))</f>
        <v/>
      </c>
      <c r="IT27" s="122">
        <f>IF(OR(IT$4="",$B27=""),0,SUMIF('DADOS BRUTOS'!$A$3:$A$500,$B27,'DADOS BRUTOS'!FT$3:FT$500)+IF($C27="",0,SUMIF('DADOS BRUTOS'!$A$3:$A$500,$C27,'DADOS BRUTOS'!FT$3:FT$500)))</f>
        <v/>
      </c>
      <c r="IU27" s="122">
        <f>IF(OR(IU$4="",$B27=""),0,SUMIF('DADOS BRUTOS'!$A$3:$A$500,$B27,'DADOS BRUTOS'!FU$3:FU$500)+IF($C27="",0,SUMIF('DADOS BRUTOS'!$A$3:$A$500,$C27,'DADOS BRUTOS'!FU$3:FU$500)))</f>
        <v/>
      </c>
      <c r="IV27" s="122">
        <f>IF(OR(IV$4="",$B27=""),0,SUMIF('DADOS BRUTOS'!$A$3:$A$500,$B27,'DADOS BRUTOS'!FV$3:FV$500)+IF($C27="",0,SUMIF('DADOS BRUTOS'!$A$3:$A$500,$C27,'DADOS BRUTOS'!FV$3:FV$500)))</f>
        <v/>
      </c>
      <c r="IW27" s="122">
        <f>IF(OR(IW$4="",$B27=""),0,SUMIF('DADOS BRUTOS'!$A$3:$A$500,$B27,'DADOS BRUTOS'!FW$3:FW$500)+IF($C27="",0,SUMIF('DADOS BRUTOS'!$A$3:$A$500,$C27,'DADOS BRUTOS'!FW$3:FW$500)))</f>
        <v/>
      </c>
      <c r="IX27" s="122">
        <f>IF(OR(IX$4="",$B27=""),0,SUMIF('DADOS BRUTOS'!$A$3:$A$500,$B27,'DADOS BRUTOS'!FX$3:FX$500)+IF($C27="",0,SUMIF('DADOS BRUTOS'!$A$3:$A$500,$C27,'DADOS BRUTOS'!FX$3:FX$500)))</f>
        <v/>
      </c>
      <c r="IY27" s="122">
        <f>IF(OR(IY$4="",$B27=""),0,SUMIF('DADOS BRUTOS'!$A$3:$A$500,$B27,'DADOS BRUTOS'!FY$3:FY$500)+IF($C27="",0,SUMIF('DADOS BRUTOS'!$A$3:$A$500,$C27,'DADOS BRUTOS'!FY$3:FY$500)))</f>
        <v/>
      </c>
      <c r="IZ27" s="122">
        <f>IF(OR(IZ$4="",$B27=""),0,SUMIF('DADOS BRUTOS'!$A$3:$A$500,$B27,'DADOS BRUTOS'!FZ$3:FZ$500)+IF($C27="",0,SUMIF('DADOS BRUTOS'!$A$3:$A$500,$C27,'DADOS BRUTOS'!FZ$3:FZ$500)))</f>
        <v/>
      </c>
      <c r="JA27" s="122">
        <f>IF(OR(JA$4="",$B27=""),0,SUMIF('DADOS BRUTOS'!$A$3:$A$500,$B27,'DADOS BRUTOS'!GA$3:GA$500)+IF($C27="",0,SUMIF('DADOS BRUTOS'!$A$3:$A$500,$C27,'DADOS BRUTOS'!GA$3:GA$500)))</f>
        <v/>
      </c>
      <c r="JB27" s="122">
        <f>IF(OR(JB$4="",$B27=""),0,SUMIF('DADOS BRUTOS'!$A$3:$A$500,$B27,'DADOS BRUTOS'!GB$3:GB$500)+IF($C27="",0,SUMIF('DADOS BRUTOS'!$A$3:$A$500,$C27,'DADOS BRUTOS'!GB$3:GB$500)))</f>
        <v/>
      </c>
      <c r="JC27" s="122">
        <f>IF(OR(JC$4="",$B27=""),0,SUMIF('DADOS BRUTOS'!$A$3:$A$500,$B27,'DADOS BRUTOS'!GC$3:GC$500)+IF($C27="",0,SUMIF('DADOS BRUTOS'!$A$3:$A$500,$C27,'DADOS BRUTOS'!GC$3:GC$500)))</f>
        <v/>
      </c>
      <c r="JD27" s="122">
        <f>IF(OR(JD$4="",$B27=""),0,SUMIF('DADOS BRUTOS'!$A$3:$A$500,$B27,'DADOS BRUTOS'!GD$3:GD$500)+IF($C27="",0,SUMIF('DADOS BRUTOS'!$A$3:$A$500,$C27,'DADOS BRUTOS'!GD$3:GD$500)))</f>
        <v/>
      </c>
      <c r="JE27" s="122">
        <f>IF(OR(JE$4="",$B27=""),0,SUMIF('DADOS BRUTOS'!$A$3:$A$500,$B27,'DADOS BRUTOS'!GE$3:GE$500)+IF($C27="",0,SUMIF('DADOS BRUTOS'!$A$3:$A$500,$C27,'DADOS BRUTOS'!GE$3:GE$500)))</f>
        <v/>
      </c>
      <c r="JF27" s="122">
        <f>IF(OR(JF$4="",$B27=""),0,SUMIF('DADOS BRUTOS'!$A$3:$A$500,$B27,'DADOS BRUTOS'!GF$3:GF$500)+IF($C27="",0,SUMIF('DADOS BRUTOS'!$A$3:$A$500,$C27,'DADOS BRUTOS'!GF$3:GF$500)))</f>
        <v/>
      </c>
      <c r="JG27" s="122">
        <f>IF(OR(JG$4="",$B27=""),0,SUMIF('DADOS BRUTOS'!$A$3:$A$500,$B27,'DADOS BRUTOS'!GG$3:GG$500)+IF($C27="",0,SUMIF('DADOS BRUTOS'!$A$3:$A$500,$C27,'DADOS BRUTOS'!GG$3:GG$500)))</f>
        <v/>
      </c>
      <c r="JH27" s="122">
        <f>IF(OR(JH$4="",$B27=""),0,SUMIF('DADOS BRUTOS'!$A$3:$A$500,$B27,'DADOS BRUTOS'!GH$3:GH$500)+IF($C27="",0,SUMIF('DADOS BRUTOS'!$A$3:$A$500,$C27,'DADOS BRUTOS'!GH$3:GH$500)))</f>
        <v/>
      </c>
      <c r="JI27" s="122">
        <f>IF(OR(JI$4="",$B27=""),0,SUMIF('DADOS BRUTOS'!$A$3:$A$500,$B27,'DADOS BRUTOS'!GI$3:GI$500)+IF($C27="",0,SUMIF('DADOS BRUTOS'!$A$3:$A$500,$C27,'DADOS BRUTOS'!GI$3:GI$500)))</f>
        <v/>
      </c>
      <c r="JJ27" s="122">
        <f>IF(OR(JJ$4="",$B27=""),0,SUMIF('DADOS BRUTOS'!$A$3:$A$500,$B27,'DADOS BRUTOS'!GJ$3:GJ$500)+IF($C27="",0,SUMIF('DADOS BRUTOS'!$A$3:$A$500,$C27,'DADOS BRUTOS'!GJ$3:GJ$500)))</f>
        <v/>
      </c>
      <c r="JK27" s="122">
        <f>IF(OR(JK$4="",$B27=""),0,SUMIF('DADOS BRUTOS'!$A$3:$A$500,$B27,'DADOS BRUTOS'!GK$3:GK$500)+IF($C27="",0,SUMIF('DADOS BRUTOS'!$A$3:$A$500,$C27,'DADOS BRUTOS'!GK$3:GK$500)))</f>
        <v/>
      </c>
      <c r="JL27" s="122">
        <f>IF(OR(JL$4="",$B27=""),0,SUMIF('DADOS BRUTOS'!$A$3:$A$500,$B27,'DADOS BRUTOS'!GL$3:GL$500)+IF($C27="",0,SUMIF('DADOS BRUTOS'!$A$3:$A$500,$C27,'DADOS BRUTOS'!GL$3:GL$500)))</f>
        <v/>
      </c>
      <c r="JM27" s="122">
        <f>IF(OR(JM$4="",$B27=""),0,SUMIF('DADOS BRUTOS'!$A$3:$A$500,$B27,'DADOS BRUTOS'!GM$3:GM$500)+IF($C27="",0,SUMIF('DADOS BRUTOS'!$A$3:$A$500,$C27,'DADOS BRUTOS'!GM$3:GM$500)))</f>
        <v/>
      </c>
      <c r="JN27" s="122">
        <f>IF(OR(JN$4="",$B27=""),0,SUMIF('DADOS BRUTOS'!$A$3:$A$500,$B27,'DADOS BRUTOS'!GN$3:GN$500)+IF($C27="",0,SUMIF('DADOS BRUTOS'!$A$3:$A$500,$C27,'DADOS BRUTOS'!GN$3:GN$500)))</f>
        <v/>
      </c>
      <c r="JO27" s="122">
        <f>IF(OR(JO$4="",$B27=""),0,SUMIF('DADOS BRUTOS'!$A$3:$A$500,$B27,'DADOS BRUTOS'!GO$3:GO$500)+IF($C27="",0,SUMIF('DADOS BRUTOS'!$A$3:$A$500,$C27,'DADOS BRUTOS'!GO$3:GO$500)))</f>
        <v/>
      </c>
      <c r="JP27" s="122">
        <f>IF(OR(JP$4="",$B27=""),0,SUMIF('DADOS BRUTOS'!$A$3:$A$500,$B27,'DADOS BRUTOS'!GP$3:GP$500)+IF($C27="",0,SUMIF('DADOS BRUTOS'!$A$3:$A$500,$C27,'DADOS BRUTOS'!GP$3:GP$500)))</f>
        <v/>
      </c>
      <c r="JQ27" s="122">
        <f>IF(OR(JQ$4="",$B27=""),0,SUMIF('DADOS BRUTOS'!$A$3:$A$500,$B27,'DADOS BRUTOS'!GQ$3:GQ$500)+IF($C27="",0,SUMIF('DADOS BRUTOS'!$A$3:$A$500,$C27,'DADOS BRUTOS'!GQ$3:GQ$500)))</f>
        <v/>
      </c>
      <c r="JR27" s="122">
        <f>IF(OR(JR$4="",$B27=""),0,SUMIF('DADOS BRUTOS'!$A$3:$A$500,$B27,'DADOS BRUTOS'!GR$3:GR$500)+IF($C27="",0,SUMIF('DADOS BRUTOS'!$A$3:$A$500,$C27,'DADOS BRUTOS'!GR$3:GR$500)))</f>
        <v/>
      </c>
      <c r="JS27" s="122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2">
        <f>IF(OR(CB$4="",$B28=""),0,SUMIF('DADOS BRUTOS'!$A$3:$A$500,$B28,'DADOS BRUTOS'!B$3:B$500)+IF($C28="",0,SUMIF('DADOS BRUTOS'!$A$3:$A$500,$C28,'DADOS BRUTOS'!B$3:B$500)))</f>
        <v/>
      </c>
      <c r="CC28" s="122">
        <f>IF(OR(CC$4="",$B28=""),0,SUMIF('DADOS BRUTOS'!$A$3:$A$500,$B28,'DADOS BRUTOS'!C$3:C$500)+IF($C28="",0,SUMIF('DADOS BRUTOS'!$A$3:$A$500,$C28,'DADOS BRUTOS'!C$3:C$500)))</f>
        <v/>
      </c>
      <c r="CD28" s="122">
        <f>IF(OR(CD$4="",$B28=""),0,SUMIF('DADOS BRUTOS'!$A$3:$A$500,$B28,'DADOS BRUTOS'!D$3:D$500)+IF($C28="",0,SUMIF('DADOS BRUTOS'!$A$3:$A$500,$C28,'DADOS BRUTOS'!D$3:D$500)))</f>
        <v/>
      </c>
      <c r="CE28" s="122">
        <f>IF(OR(CE$4="",$B28=""),0,SUMIF('DADOS BRUTOS'!$A$3:$A$500,$B28,'DADOS BRUTOS'!E$3:E$500)+IF($C28="",0,SUMIF('DADOS BRUTOS'!$A$3:$A$500,$C28,'DADOS BRUTOS'!E$3:E$500)))</f>
        <v/>
      </c>
      <c r="CF28" s="122">
        <f>IF(OR(CF$4="",$B28=""),0,SUMIF('DADOS BRUTOS'!$A$3:$A$500,$B28,'DADOS BRUTOS'!F$3:F$500)+IF($C28="",0,SUMIF('DADOS BRUTOS'!$A$3:$A$500,$C28,'DADOS BRUTOS'!F$3:F$500)))</f>
        <v/>
      </c>
      <c r="CG28" s="122">
        <f>IF(OR(CG$4="",$B28=""),0,SUMIF('DADOS BRUTOS'!$A$3:$A$500,$B28,'DADOS BRUTOS'!G$3:G$500)+IF($C28="",0,SUMIF('DADOS BRUTOS'!$A$3:$A$500,$C28,'DADOS BRUTOS'!G$3:G$500)))</f>
        <v/>
      </c>
      <c r="CH28" s="122">
        <f>IF(OR(CH$4="",$B28=""),0,SUMIF('DADOS BRUTOS'!$A$3:$A$500,$B28,'DADOS BRUTOS'!H$3:H$500)+IF($C28="",0,SUMIF('DADOS BRUTOS'!$A$3:$A$500,$C28,'DADOS BRUTOS'!H$3:H$500)))</f>
        <v/>
      </c>
      <c r="CI28" s="122">
        <f>IF(OR(CI$4="",$B28=""),0,SUMIF('DADOS BRUTOS'!$A$3:$A$500,$B28,'DADOS BRUTOS'!I$3:I$500)+IF($C28="",0,SUMIF('DADOS BRUTOS'!$A$3:$A$500,$C28,'DADOS BRUTOS'!I$3:I$500)))</f>
        <v/>
      </c>
      <c r="CJ28" s="122">
        <f>IF(OR(CJ$4="",$B28=""),0,SUMIF('DADOS BRUTOS'!$A$3:$A$500,$B28,'DADOS BRUTOS'!J$3:J$500)+IF($C28="",0,SUMIF('DADOS BRUTOS'!$A$3:$A$500,$C28,'DADOS BRUTOS'!J$3:J$500)))</f>
        <v/>
      </c>
      <c r="CK28" s="122">
        <f>IF(OR(CK$4="",$B28=""),0,SUMIF('DADOS BRUTOS'!$A$3:$A$500,$B28,'DADOS BRUTOS'!K$3:K$500)+IF($C28="",0,SUMIF('DADOS BRUTOS'!$A$3:$A$500,$C28,'DADOS BRUTOS'!K$3:K$500)))</f>
        <v/>
      </c>
      <c r="CL28" s="122">
        <f>IF(OR(CL$4="",$B28=""),0,SUMIF('DADOS BRUTOS'!$A$3:$A$500,$B28,'DADOS BRUTOS'!L$3:L$500)+IF($C28="",0,SUMIF('DADOS BRUTOS'!$A$3:$A$500,$C28,'DADOS BRUTOS'!L$3:L$500)))</f>
        <v/>
      </c>
      <c r="CM28" s="122">
        <f>IF(OR(CM$4="",$B28=""),0,SUMIF('DADOS BRUTOS'!$A$3:$A$500,$B28,'DADOS BRUTOS'!M$3:M$500)+IF($C28="",0,SUMIF('DADOS BRUTOS'!$A$3:$A$500,$C28,'DADOS BRUTOS'!M$3:M$500)))</f>
        <v/>
      </c>
      <c r="CN28" s="122">
        <f>IF(OR(CN$4="",$B28=""),0,SUMIF('DADOS BRUTOS'!$A$3:$A$500,$B28,'DADOS BRUTOS'!N$3:N$500)+IF($C28="",0,SUMIF('DADOS BRUTOS'!$A$3:$A$500,$C28,'DADOS BRUTOS'!N$3:N$500)))</f>
        <v/>
      </c>
      <c r="CO28" s="122">
        <f>IF(OR(CO$4="",$B28=""),0,SUMIF('DADOS BRUTOS'!$A$3:$A$500,$B28,'DADOS BRUTOS'!O$3:O$500)+IF($C28="",0,SUMIF('DADOS BRUTOS'!$A$3:$A$500,$C28,'DADOS BRUTOS'!O$3:O$500)))</f>
        <v/>
      </c>
      <c r="CP28" s="122">
        <f>IF(OR(CP$4="",$B28=""),0,SUMIF('DADOS BRUTOS'!$A$3:$A$500,$B28,'DADOS BRUTOS'!P$3:P$500)+IF($C28="",0,SUMIF('DADOS BRUTOS'!$A$3:$A$500,$C28,'DADOS BRUTOS'!P$3:P$500)))</f>
        <v/>
      </c>
      <c r="CQ28" s="122">
        <f>IF(OR(CQ$4="",$B28=""),0,SUMIF('DADOS BRUTOS'!$A$3:$A$500,$B28,'DADOS BRUTOS'!Q$3:Q$500)+IF($C28="",0,SUMIF('DADOS BRUTOS'!$A$3:$A$500,$C28,'DADOS BRUTOS'!Q$3:Q$500)))</f>
        <v/>
      </c>
      <c r="CR28" s="122">
        <f>IF(OR(CR$4="",$B28=""),0,SUMIF('DADOS BRUTOS'!$A$3:$A$500,$B28,'DADOS BRUTOS'!R$3:R$500)+IF($C28="",0,SUMIF('DADOS BRUTOS'!$A$3:$A$500,$C28,'DADOS BRUTOS'!R$3:R$500)))</f>
        <v/>
      </c>
      <c r="CS28" s="122">
        <f>IF(OR(CS$4="",$B28=""),0,SUMIF('DADOS BRUTOS'!$A$3:$A$500,$B28,'DADOS BRUTOS'!S$3:S$500)+IF($C28="",0,SUMIF('DADOS BRUTOS'!$A$3:$A$500,$C28,'DADOS BRUTOS'!S$3:S$500)))</f>
        <v/>
      </c>
      <c r="CT28" s="122">
        <f>IF(OR(CT$4="",$B28=""),0,SUMIF('DADOS BRUTOS'!$A$3:$A$500,$B28,'DADOS BRUTOS'!T$3:T$500)+IF($C28="",0,SUMIF('DADOS BRUTOS'!$A$3:$A$500,$C28,'DADOS BRUTOS'!T$3:T$500)))</f>
        <v/>
      </c>
      <c r="CU28" s="122">
        <f>IF(OR(CU$4="",$B28=""),0,SUMIF('DADOS BRUTOS'!$A$3:$A$500,$B28,'DADOS BRUTOS'!U$3:U$500)+IF($C28="",0,SUMIF('DADOS BRUTOS'!$A$3:$A$500,$C28,'DADOS BRUTOS'!U$3:U$500)))</f>
        <v/>
      </c>
      <c r="CV28" s="122">
        <f>IF(OR(CV$4="",$B28=""),0,SUMIF('DADOS BRUTOS'!$A$3:$A$500,$B28,'DADOS BRUTOS'!V$3:V$500)+IF($C28="",0,SUMIF('DADOS BRUTOS'!$A$3:$A$500,$C28,'DADOS BRUTOS'!V$3:V$500)))</f>
        <v/>
      </c>
      <c r="CW28" s="122">
        <f>IF(OR(CW$4="",$B28=""),0,SUMIF('DADOS BRUTOS'!$A$3:$A$500,$B28,'DADOS BRUTOS'!W$3:W$500)+IF($C28="",0,SUMIF('DADOS BRUTOS'!$A$3:$A$500,$C28,'DADOS BRUTOS'!W$3:W$500)))</f>
        <v/>
      </c>
      <c r="CX28" s="122">
        <f>IF(OR(CX$4="",$B28=""),0,SUMIF('DADOS BRUTOS'!$A$3:$A$500,$B28,'DADOS BRUTOS'!X$3:X$500)+IF($C28="",0,SUMIF('DADOS BRUTOS'!$A$3:$A$500,$C28,'DADOS BRUTOS'!X$3:X$500)))</f>
        <v/>
      </c>
      <c r="CY28" s="122">
        <f>IF(OR(CY$4="",$B28=""),0,SUMIF('DADOS BRUTOS'!$A$3:$A$500,$B28,'DADOS BRUTOS'!Y$3:Y$500)+IF($C28="",0,SUMIF('DADOS BRUTOS'!$A$3:$A$500,$C28,'DADOS BRUTOS'!Y$3:Y$500)))</f>
        <v/>
      </c>
      <c r="CZ28" s="122">
        <f>IF(OR(CZ$4="",$B28=""),0,SUMIF('DADOS BRUTOS'!$A$3:$A$500,$B28,'DADOS BRUTOS'!Z$3:Z$500)+IF($C28="",0,SUMIF('DADOS BRUTOS'!$A$3:$A$500,$C28,'DADOS BRUTOS'!Z$3:Z$500)))</f>
        <v/>
      </c>
      <c r="DA28" s="122">
        <f>IF(OR(DA$4="",$B28=""),0,SUMIF('DADOS BRUTOS'!$A$3:$A$500,$B28,'DADOS BRUTOS'!AA$3:AA$500)+IF($C28="",0,SUMIF('DADOS BRUTOS'!$A$3:$A$500,$C28,'DADOS BRUTOS'!AA$3:AA$500)))</f>
        <v/>
      </c>
      <c r="DB28" s="122">
        <f>IF(OR(DB$4="",$B28=""),0,SUMIF('DADOS BRUTOS'!$A$3:$A$500,$B28,'DADOS BRUTOS'!AB$3:AB$500)+IF($C28="",0,SUMIF('DADOS BRUTOS'!$A$3:$A$500,$C28,'DADOS BRUTOS'!AB$3:AB$500)))</f>
        <v/>
      </c>
      <c r="DC28" s="122">
        <f>IF(OR(DC$4="",$B28=""),0,SUMIF('DADOS BRUTOS'!$A$3:$A$500,$B28,'DADOS BRUTOS'!AC$3:AC$500)+IF($C28="",0,SUMIF('DADOS BRUTOS'!$A$3:$A$500,$C28,'DADOS BRUTOS'!AC$3:AC$500)))</f>
        <v/>
      </c>
      <c r="DD28" s="122">
        <f>IF(OR(DD$4="",$B28=""),0,SUMIF('DADOS BRUTOS'!$A$3:$A$500,$B28,'DADOS BRUTOS'!AD$3:AD$500)+IF($C28="",0,SUMIF('DADOS BRUTOS'!$A$3:$A$500,$C28,'DADOS BRUTOS'!AD$3:AD$500)))</f>
        <v/>
      </c>
      <c r="DE28" s="122">
        <f>IF(OR(DE$4="",$B28=""),0,SUMIF('DADOS BRUTOS'!$A$3:$A$500,$B28,'DADOS BRUTOS'!AE$3:AE$500)+IF($C28="",0,SUMIF('DADOS BRUTOS'!$A$3:$A$500,$C28,'DADOS BRUTOS'!AE$3:AE$500)))</f>
        <v/>
      </c>
      <c r="DF28" s="122">
        <f>IF(OR(DF$4="",$B28=""),0,SUMIF('DADOS BRUTOS'!$A$3:$A$500,$B28,'DADOS BRUTOS'!AF$3:AF$500)+IF($C28="",0,SUMIF('DADOS BRUTOS'!$A$3:$A$500,$C28,'DADOS BRUTOS'!AF$3:AF$500)))</f>
        <v/>
      </c>
      <c r="DG28" s="122">
        <f>IF(OR(DG$4="",$B28=""),0,SUMIF('DADOS BRUTOS'!$A$3:$A$500,$B28,'DADOS BRUTOS'!AG$3:AG$500)+IF($C28="",0,SUMIF('DADOS BRUTOS'!$A$3:$A$500,$C28,'DADOS BRUTOS'!AG$3:AG$500)))</f>
        <v/>
      </c>
      <c r="DH28" s="122">
        <f>IF(OR(DH$4="",$B28=""),0,SUMIF('DADOS BRUTOS'!$A$3:$A$500,$B28,'DADOS BRUTOS'!AH$3:AH$500)+IF($C28="",0,SUMIF('DADOS BRUTOS'!$A$3:$A$500,$C28,'DADOS BRUTOS'!AH$3:AH$500)))</f>
        <v/>
      </c>
      <c r="DI28" s="122">
        <f>IF(OR(DI$4="",$B28=""),0,SUMIF('DADOS BRUTOS'!$A$3:$A$500,$B28,'DADOS BRUTOS'!AI$3:AI$500)+IF($C28="",0,SUMIF('DADOS BRUTOS'!$A$3:$A$500,$C28,'DADOS BRUTOS'!AI$3:AI$500)))</f>
        <v/>
      </c>
      <c r="DJ28" s="122">
        <f>IF(OR(DJ$4="",$B28=""),0,SUMIF('DADOS BRUTOS'!$A$3:$A$500,$B28,'DADOS BRUTOS'!AJ$3:AJ$500)+IF($C28="",0,SUMIF('DADOS BRUTOS'!$A$3:$A$500,$C28,'DADOS BRUTOS'!AJ$3:AJ$500)))</f>
        <v/>
      </c>
      <c r="DK28" s="122">
        <f>IF(OR(DK$4="",$B28=""),0,SUMIF('DADOS BRUTOS'!$A$3:$A$500,$B28,'DADOS BRUTOS'!AK$3:AK$500)+IF($C28="",0,SUMIF('DADOS BRUTOS'!$A$3:$A$500,$C28,'DADOS BRUTOS'!AK$3:AK$500)))</f>
        <v/>
      </c>
      <c r="DL28" s="122">
        <f>IF(OR(DL$4="",$B28=""),0,SUMIF('DADOS BRUTOS'!$A$3:$A$500,$B28,'DADOS BRUTOS'!AL$3:AL$500)+IF($C28="",0,SUMIF('DADOS BRUTOS'!$A$3:$A$500,$C28,'DADOS BRUTOS'!AL$3:AL$500)))</f>
        <v/>
      </c>
      <c r="DM28" s="122">
        <f>IF(OR(DM$4="",$B28=""),0,SUMIF('DADOS BRUTOS'!$A$3:$A$500,$B28,'DADOS BRUTOS'!AM$3:AM$500)+IF($C28="",0,SUMIF('DADOS BRUTOS'!$A$3:$A$500,$C28,'DADOS BRUTOS'!AM$3:AM$500)))</f>
        <v/>
      </c>
      <c r="DN28" s="122">
        <f>IF(OR(DN$4="",$B28=""),0,SUMIF('DADOS BRUTOS'!$A$3:$A$500,$B28,'DADOS BRUTOS'!AN$3:AN$500)+IF($C28="",0,SUMIF('DADOS BRUTOS'!$A$3:$A$500,$C28,'DADOS BRUTOS'!AN$3:AN$500)))</f>
        <v/>
      </c>
      <c r="DO28" s="122">
        <f>IF(OR(DO$4="",$B28=""),0,SUMIF('DADOS BRUTOS'!$A$3:$A$500,$B28,'DADOS BRUTOS'!AO$3:AO$500)+IF($C28="",0,SUMIF('DADOS BRUTOS'!$A$3:$A$500,$C28,'DADOS BRUTOS'!AO$3:AO$500)))</f>
        <v/>
      </c>
      <c r="DP28" s="122">
        <f>IF(OR(DP$4="",$B28=""),0,SUMIF('DADOS BRUTOS'!$A$3:$A$500,$B28,'DADOS BRUTOS'!AP$3:AP$500)+IF($C28="",0,SUMIF('DADOS BRUTOS'!$A$3:$A$500,$C28,'DADOS BRUTOS'!AP$3:AP$500)))</f>
        <v/>
      </c>
      <c r="DQ28" s="122">
        <f>IF(OR(DQ$4="",$B28=""),0,SUMIF('DADOS BRUTOS'!$A$3:$A$500,$B28,'DADOS BRUTOS'!AQ$3:AQ$500)+IF($C28="",0,SUMIF('DADOS BRUTOS'!$A$3:$A$500,$C28,'DADOS BRUTOS'!AQ$3:AQ$500)))</f>
        <v/>
      </c>
      <c r="DR28" s="122">
        <f>IF(OR(DR$4="",$B28=""),0,SUMIF('DADOS BRUTOS'!$A$3:$A$500,$B28,'DADOS BRUTOS'!AR$3:AR$500)+IF($C28="",0,SUMIF('DADOS BRUTOS'!$A$3:$A$500,$C28,'DADOS BRUTOS'!AR$3:AR$500)))</f>
        <v/>
      </c>
      <c r="DS28" s="122">
        <f>IF(OR(DS$4="",$B28=""),0,SUMIF('DADOS BRUTOS'!$A$3:$A$500,$B28,'DADOS BRUTOS'!AS$3:AS$500)+IF($C28="",0,SUMIF('DADOS BRUTOS'!$A$3:$A$500,$C28,'DADOS BRUTOS'!AS$3:AS$500)))</f>
        <v/>
      </c>
      <c r="DT28" s="122">
        <f>IF(OR(DT$4="",$B28=""),0,SUMIF('DADOS BRUTOS'!$A$3:$A$500,$B28,'DADOS BRUTOS'!AT$3:AT$500)+IF($C28="",0,SUMIF('DADOS BRUTOS'!$A$3:$A$500,$C28,'DADOS BRUTOS'!AT$3:AT$500)))</f>
        <v/>
      </c>
      <c r="DU28" s="122">
        <f>IF(OR(DU$4="",$B28=""),0,SUMIF('DADOS BRUTOS'!$A$3:$A$500,$B28,'DADOS BRUTOS'!AU$3:AU$500)+IF($C28="",0,SUMIF('DADOS BRUTOS'!$A$3:$A$500,$C28,'DADOS BRUTOS'!AU$3:AU$500)))</f>
        <v/>
      </c>
      <c r="DV28" s="122">
        <f>IF(OR(DV$4="",$B28=""),0,SUMIF('DADOS BRUTOS'!$A$3:$A$500,$B28,'DADOS BRUTOS'!AV$3:AV$500)+IF($C28="",0,SUMIF('DADOS BRUTOS'!$A$3:$A$500,$C28,'DADOS BRUTOS'!AV$3:AV$500)))</f>
        <v/>
      </c>
      <c r="DW28" s="122">
        <f>IF(OR(DW$4="",$B28=""),0,SUMIF('DADOS BRUTOS'!$A$3:$A$500,$B28,'DADOS BRUTOS'!AW$3:AW$500)+IF($C28="",0,SUMIF('DADOS BRUTOS'!$A$3:$A$500,$C28,'DADOS BRUTOS'!AW$3:AW$500)))</f>
        <v/>
      </c>
      <c r="DX28" s="122">
        <f>IF(OR(DX$4="",$B28=""),0,SUMIF('DADOS BRUTOS'!$A$3:$A$500,$B28,'DADOS BRUTOS'!AX$3:AX$500)+IF($C28="",0,SUMIF('DADOS BRUTOS'!$A$3:$A$500,$C28,'DADOS BRUTOS'!AX$3:AX$500)))</f>
        <v/>
      </c>
      <c r="DY28" s="122">
        <f>IF(OR(DY$4="",$B28=""),0,SUMIF('DADOS BRUTOS'!$A$3:$A$500,$B28,'DADOS BRUTOS'!AY$3:AY$500)+IF($C28="",0,SUMIF('DADOS BRUTOS'!$A$3:$A$500,$C28,'DADOS BRUTOS'!AY$3:AY$500)))</f>
        <v/>
      </c>
      <c r="DZ28" s="122">
        <f>IF(OR(DZ$4="",$B28=""),0,SUMIF('DADOS BRUTOS'!$A$3:$A$500,$B28,'DADOS BRUTOS'!AZ$3:AZ$500)+IF($C28="",0,SUMIF('DADOS BRUTOS'!$A$3:$A$500,$C28,'DADOS BRUTOS'!AZ$3:AZ$500)))</f>
        <v/>
      </c>
      <c r="EA28" s="122">
        <f>IF(OR(EA$4="",$B28=""),0,SUMIF('DADOS BRUTOS'!$A$3:$A$500,$B28,'DADOS BRUTOS'!BA$3:BA$500)+IF($C28="",0,SUMIF('DADOS BRUTOS'!$A$3:$A$500,$C28,'DADOS BRUTOS'!BA$3:BA$500)))</f>
        <v/>
      </c>
      <c r="EB28" s="122">
        <f>IF(OR(EB$4="",$B28=""),0,SUMIF('DADOS BRUTOS'!$A$3:$A$500,$B28,'DADOS BRUTOS'!BB$3:BB$500)+IF($C28="",0,SUMIF('DADOS BRUTOS'!$A$3:$A$500,$C28,'DADOS BRUTOS'!BB$3:BB$500)))</f>
        <v/>
      </c>
      <c r="EC28" s="122">
        <f>IF(OR(EC$4="",$B28=""),0,SUMIF('DADOS BRUTOS'!$A$3:$A$500,$B28,'DADOS BRUTOS'!BC$3:BC$500)+IF($C28="",0,SUMIF('DADOS BRUTOS'!$A$3:$A$500,$C28,'DADOS BRUTOS'!BC$3:BC$500)))</f>
        <v/>
      </c>
      <c r="ED28" s="122">
        <f>IF(OR(ED$4="",$B28=""),0,SUMIF('DADOS BRUTOS'!$A$3:$A$500,$B28,'DADOS BRUTOS'!BD$3:BD$500)+IF($C28="",0,SUMIF('DADOS BRUTOS'!$A$3:$A$500,$C28,'DADOS BRUTOS'!BD$3:BD$500)))</f>
        <v/>
      </c>
      <c r="EE28" s="122">
        <f>IF(OR(EE$4="",$B28=""),0,SUMIF('DADOS BRUTOS'!$A$3:$A$500,$B28,'DADOS BRUTOS'!BE$3:BE$500)+IF($C28="",0,SUMIF('DADOS BRUTOS'!$A$3:$A$500,$C28,'DADOS BRUTOS'!BE$3:BE$500)))</f>
        <v/>
      </c>
      <c r="EF28" s="122">
        <f>IF(OR(EF$4="",$B28=""),0,SUMIF('DADOS BRUTOS'!$A$3:$A$500,$B28,'DADOS BRUTOS'!BF$3:BF$500)+IF($C28="",0,SUMIF('DADOS BRUTOS'!$A$3:$A$500,$C28,'DADOS BRUTOS'!BF$3:BF$500)))</f>
        <v/>
      </c>
      <c r="EG28" s="122">
        <f>IF(OR(EG$4="",$B28=""),0,SUMIF('DADOS BRUTOS'!$A$3:$A$500,$B28,'DADOS BRUTOS'!BG$3:BG$500)+IF($C28="",0,SUMIF('DADOS BRUTOS'!$A$3:$A$500,$C28,'DADOS BRUTOS'!BG$3:BG$500)))</f>
        <v/>
      </c>
      <c r="EH28" s="122">
        <f>IF(OR(EH$4="",$B28=""),0,SUMIF('DADOS BRUTOS'!$A$3:$A$500,$B28,'DADOS BRUTOS'!BH$3:BH$500)+IF($C28="",0,SUMIF('DADOS BRUTOS'!$A$3:$A$500,$C28,'DADOS BRUTOS'!BH$3:BH$500)))</f>
        <v/>
      </c>
      <c r="EI28" s="122">
        <f>IF(OR(EI$4="",$B28=""),0,SUMIF('DADOS BRUTOS'!$A$3:$A$500,$B28,'DADOS BRUTOS'!BI$3:BI$500)+IF($C28="",0,SUMIF('DADOS BRUTOS'!$A$3:$A$500,$C28,'DADOS BRUTOS'!BI$3:BI$500)))</f>
        <v/>
      </c>
      <c r="EJ28" s="122">
        <f>IF(OR(EJ$4="",$B28=""),0,SUMIF('DADOS BRUTOS'!$A$3:$A$500,$B28,'DADOS BRUTOS'!BJ$3:BJ$500)+IF($C28="",0,SUMIF('DADOS BRUTOS'!$A$3:$A$500,$C28,'DADOS BRUTOS'!BJ$3:BJ$500)))</f>
        <v/>
      </c>
      <c r="EK28" s="122">
        <f>IF(OR(EK$4="",$B28=""),0,SUMIF('DADOS BRUTOS'!$A$3:$A$500,$B28,'DADOS BRUTOS'!BK$3:BK$500)+IF($C28="",0,SUMIF('DADOS BRUTOS'!$A$3:$A$500,$C28,'DADOS BRUTOS'!BK$3:BK$500)))</f>
        <v/>
      </c>
      <c r="EL28" s="122">
        <f>IF(OR(EL$4="",$B28=""),0,SUMIF('DADOS BRUTOS'!$A$3:$A$500,$B28,'DADOS BRUTOS'!BL$3:BL$500)+IF($C28="",0,SUMIF('DADOS BRUTOS'!$A$3:$A$500,$C28,'DADOS BRUTOS'!BL$3:BL$500)))</f>
        <v/>
      </c>
      <c r="EM28" s="122">
        <f>IF(OR(EM$4="",$B28=""),0,SUMIF('DADOS BRUTOS'!$A$3:$A$500,$B28,'DADOS BRUTOS'!BM$3:BM$500)+IF($C28="",0,SUMIF('DADOS BRUTOS'!$A$3:$A$500,$C28,'DADOS BRUTOS'!BM$3:BM$500)))</f>
        <v/>
      </c>
      <c r="EN28" s="122">
        <f>IF(OR(EN$4="",$B28=""),0,SUMIF('DADOS BRUTOS'!$A$3:$A$500,$B28,'DADOS BRUTOS'!BN$3:BN$500)+IF($C28="",0,SUMIF('DADOS BRUTOS'!$A$3:$A$500,$C28,'DADOS BRUTOS'!BN$3:BN$500)))</f>
        <v/>
      </c>
      <c r="EO28" s="122">
        <f>IF(OR(EO$4="",$B28=""),0,SUMIF('DADOS BRUTOS'!$A$3:$A$500,$B28,'DADOS BRUTOS'!BO$3:BO$500)+IF($C28="",0,SUMIF('DADOS BRUTOS'!$A$3:$A$500,$C28,'DADOS BRUTOS'!BO$3:BO$500)))</f>
        <v/>
      </c>
      <c r="EP28" s="122">
        <f>IF(OR(EP$4="",$B28=""),0,SUMIF('DADOS BRUTOS'!$A$3:$A$500,$B28,'DADOS BRUTOS'!BP$3:BP$500)+IF($C28="",0,SUMIF('DADOS BRUTOS'!$A$3:$A$500,$C28,'DADOS BRUTOS'!BP$3:BP$500)))</f>
        <v/>
      </c>
      <c r="EQ28" s="122">
        <f>IF(OR(EQ$4="",$B28=""),0,SUMIF('DADOS BRUTOS'!$A$3:$A$500,$B28,'DADOS BRUTOS'!BQ$3:BQ$500)+IF($C28="",0,SUMIF('DADOS BRUTOS'!$A$3:$A$500,$C28,'DADOS BRUTOS'!BQ$3:BQ$500)))</f>
        <v/>
      </c>
      <c r="ER28" s="122">
        <f>IF(OR(ER$4="",$B28=""),0,SUMIF('DADOS BRUTOS'!$A$3:$A$500,$B28,'DADOS BRUTOS'!BR$3:BR$500)+IF($C28="",0,SUMIF('DADOS BRUTOS'!$A$3:$A$500,$C28,'DADOS BRUTOS'!BR$3:BR$500)))</f>
        <v/>
      </c>
      <c r="ES28" s="122">
        <f>IF(OR(ES$4="",$B28=""),0,SUMIF('DADOS BRUTOS'!$A$3:$A$500,$B28,'DADOS BRUTOS'!BS$3:BS$500)+IF($C28="",0,SUMIF('DADOS BRUTOS'!$A$3:$A$500,$C28,'DADOS BRUTOS'!BS$3:BS$500)))</f>
        <v/>
      </c>
      <c r="ET28" s="122">
        <f>IF(OR(ET$4="",$B28=""),0,SUMIF('DADOS BRUTOS'!$A$3:$A$500,$B28,'DADOS BRUTOS'!BT$3:BT$500)+IF($C28="",0,SUMIF('DADOS BRUTOS'!$A$3:$A$500,$C28,'DADOS BRUTOS'!BT$3:BT$500)))</f>
        <v/>
      </c>
      <c r="EU28" s="122">
        <f>IF(OR(EU$4="",$B28=""),0,SUMIF('DADOS BRUTOS'!$A$3:$A$500,$B28,'DADOS BRUTOS'!BU$3:BU$500)+IF($C28="",0,SUMIF('DADOS BRUTOS'!$A$3:$A$500,$C28,'DADOS BRUTOS'!BU$3:BU$500)))</f>
        <v/>
      </c>
      <c r="EV28" s="122">
        <f>IF(OR(EV$4="",$B28=""),0,SUMIF('DADOS BRUTOS'!$A$3:$A$500,$B28,'DADOS BRUTOS'!BV$3:BV$500)+IF($C28="",0,SUMIF('DADOS BRUTOS'!$A$3:$A$500,$C28,'DADOS BRUTOS'!BV$3:BV$500)))</f>
        <v/>
      </c>
      <c r="EW28" s="122">
        <f>IF(OR(EW$4="",$B28=""),0,SUMIF('DADOS BRUTOS'!$A$3:$A$500,$B28,'DADOS BRUTOS'!BW$3:BW$500)+IF($C28="",0,SUMIF('DADOS BRUTOS'!$A$3:$A$500,$C28,'DADOS BRUTOS'!BW$3:BW$500)))</f>
        <v/>
      </c>
      <c r="EX28" s="122">
        <f>IF(OR(EX$4="",$B28=""),0,SUMIF('DADOS BRUTOS'!$A$3:$A$500,$B28,'DADOS BRUTOS'!BX$3:BX$500)+IF($C28="",0,SUMIF('DADOS BRUTOS'!$A$3:$A$500,$C28,'DADOS BRUTOS'!BX$3:BX$500)))</f>
        <v/>
      </c>
      <c r="EY28" s="122">
        <f>IF(OR(EY$4="",$B28=""),0,SUMIF('DADOS BRUTOS'!$A$3:$A$500,$B28,'DADOS BRUTOS'!BY$3:BY$500)+IF($C28="",0,SUMIF('DADOS BRUTOS'!$A$3:$A$500,$C28,'DADOS BRUTOS'!BY$3:BY$500)))</f>
        <v/>
      </c>
      <c r="EZ28" s="122">
        <f>IF(OR(EZ$4="",$B28=""),0,SUMIF('DADOS BRUTOS'!$A$3:$A$500,$B28,'DADOS BRUTOS'!BZ$3:BZ$500)+IF($C28="",0,SUMIF('DADOS BRUTOS'!$A$3:$A$500,$C28,'DADOS BRUTOS'!BZ$3:BZ$500)))</f>
        <v/>
      </c>
      <c r="FA28" s="122">
        <f>IF(OR(FA$4="",$B28=""),0,SUMIF('DADOS BRUTOS'!$A$3:$A$500,$B28,'DADOS BRUTOS'!CA$3:CA$500)+IF($C28="",0,SUMIF('DADOS BRUTOS'!$A$3:$A$500,$C28,'DADOS BRUTOS'!CA$3:CA$500)))</f>
        <v/>
      </c>
      <c r="FB28" s="122">
        <f>IF(OR(FB$4="",$B28=""),0,SUMIF('DADOS BRUTOS'!$A$3:$A$500,$B28,'DADOS BRUTOS'!CB$3:CB$500)+IF($C28="",0,SUMIF('DADOS BRUTOS'!$A$3:$A$500,$C28,'DADOS BRUTOS'!CB$3:CB$500)))</f>
        <v/>
      </c>
      <c r="FC28" s="122">
        <f>IF(OR(FC$4="",$B28=""),0,SUMIF('DADOS BRUTOS'!$A$3:$A$500,$B28,'DADOS BRUTOS'!CC$3:CC$500)+IF($C28="",0,SUMIF('DADOS BRUTOS'!$A$3:$A$500,$C28,'DADOS BRUTOS'!CC$3:CC$500)))</f>
        <v/>
      </c>
      <c r="FD28" s="122">
        <f>IF(OR(FD$4="",$B28=""),0,SUMIF('DADOS BRUTOS'!$A$3:$A$500,$B28,'DADOS BRUTOS'!CD$3:CD$500)+IF($C28="",0,SUMIF('DADOS BRUTOS'!$A$3:$A$500,$C28,'DADOS BRUTOS'!CD$3:CD$500)))</f>
        <v/>
      </c>
      <c r="FE28" s="122">
        <f>IF(OR(FE$4="",$B28=""),0,SUMIF('DADOS BRUTOS'!$A$3:$A$500,$B28,'DADOS BRUTOS'!CE$3:CE$500)+IF($C28="",0,SUMIF('DADOS BRUTOS'!$A$3:$A$500,$C28,'DADOS BRUTOS'!CE$3:CE$500)))</f>
        <v/>
      </c>
      <c r="FF28" s="122">
        <f>IF(OR(FF$4="",$B28=""),0,SUMIF('DADOS BRUTOS'!$A$3:$A$500,$B28,'DADOS BRUTOS'!CF$3:CF$500)+IF($C28="",0,SUMIF('DADOS BRUTOS'!$A$3:$A$500,$C28,'DADOS BRUTOS'!CF$3:CF$500)))</f>
        <v/>
      </c>
      <c r="FG28" s="122">
        <f>IF(OR(FG$4="",$B28=""),0,SUMIF('DADOS BRUTOS'!$A$3:$A$500,$B28,'DADOS BRUTOS'!CG$3:CG$500)+IF($C28="",0,SUMIF('DADOS BRUTOS'!$A$3:$A$500,$C28,'DADOS BRUTOS'!CG$3:CG$500)))</f>
        <v/>
      </c>
      <c r="FH28" s="122">
        <f>IF(OR(FH$4="",$B28=""),0,SUMIF('DADOS BRUTOS'!$A$3:$A$500,$B28,'DADOS BRUTOS'!CH$3:CH$500)+IF($C28="",0,SUMIF('DADOS BRUTOS'!$A$3:$A$500,$C28,'DADOS BRUTOS'!CH$3:CH$500)))</f>
        <v/>
      </c>
      <c r="FI28" s="122">
        <f>IF(OR(FI$4="",$B28=""),0,SUMIF('DADOS BRUTOS'!$A$3:$A$500,$B28,'DADOS BRUTOS'!CI$3:CI$500)+IF($C28="",0,SUMIF('DADOS BRUTOS'!$A$3:$A$500,$C28,'DADOS BRUTOS'!CI$3:CI$500)))</f>
        <v/>
      </c>
      <c r="FJ28" s="122">
        <f>IF(OR(FJ$4="",$B28=""),0,SUMIF('DADOS BRUTOS'!$A$3:$A$500,$B28,'DADOS BRUTOS'!CJ$3:CJ$500)+IF($C28="",0,SUMIF('DADOS BRUTOS'!$A$3:$A$500,$C28,'DADOS BRUTOS'!CJ$3:CJ$500)))</f>
        <v/>
      </c>
      <c r="FK28" s="122">
        <f>IF(OR(FK$4="",$B28=""),0,SUMIF('DADOS BRUTOS'!$A$3:$A$500,$B28,'DADOS BRUTOS'!CK$3:CK$500)+IF($C28="",0,SUMIF('DADOS BRUTOS'!$A$3:$A$500,$C28,'DADOS BRUTOS'!CK$3:CK$500)))</f>
        <v/>
      </c>
      <c r="FL28" s="122">
        <f>IF(OR(FL$4="",$B28=""),0,SUMIF('DADOS BRUTOS'!$A$3:$A$500,$B28,'DADOS BRUTOS'!CL$3:CL$500)+IF($C28="",0,SUMIF('DADOS BRUTOS'!$A$3:$A$500,$C28,'DADOS BRUTOS'!CL$3:CL$500)))</f>
        <v/>
      </c>
      <c r="FM28" s="122">
        <f>IF(OR(FM$4="",$B28=""),0,SUMIF('DADOS BRUTOS'!$A$3:$A$500,$B28,'DADOS BRUTOS'!CM$3:CM$500)+IF($C28="",0,SUMIF('DADOS BRUTOS'!$A$3:$A$500,$C28,'DADOS BRUTOS'!CM$3:CM$500)))</f>
        <v/>
      </c>
      <c r="FN28" s="122">
        <f>IF(OR(FN$4="",$B28=""),0,SUMIF('DADOS BRUTOS'!$A$3:$A$500,$B28,'DADOS BRUTOS'!CN$3:CN$500)+IF($C28="",0,SUMIF('DADOS BRUTOS'!$A$3:$A$500,$C28,'DADOS BRUTOS'!CN$3:CN$500)))</f>
        <v/>
      </c>
      <c r="FO28" s="122">
        <f>IF(OR(FO$4="",$B28=""),0,SUMIF('DADOS BRUTOS'!$A$3:$A$500,$B28,'DADOS BRUTOS'!CO$3:CO$500)+IF($C28="",0,SUMIF('DADOS BRUTOS'!$A$3:$A$500,$C28,'DADOS BRUTOS'!CO$3:CO$500)))</f>
        <v/>
      </c>
      <c r="FP28" s="122">
        <f>IF(OR(FP$4="",$B28=""),0,SUMIF('DADOS BRUTOS'!$A$3:$A$500,$B28,'DADOS BRUTOS'!CP$3:CP$500)+IF($C28="",0,SUMIF('DADOS BRUTOS'!$A$3:$A$500,$C28,'DADOS BRUTOS'!CP$3:CP$500)))</f>
        <v/>
      </c>
      <c r="FQ28" s="122">
        <f>IF(OR(FQ$4="",$B28=""),0,SUMIF('DADOS BRUTOS'!$A$3:$A$500,$B28,'DADOS BRUTOS'!CQ$3:CQ$500)+IF($C28="",0,SUMIF('DADOS BRUTOS'!$A$3:$A$500,$C28,'DADOS BRUTOS'!CQ$3:CQ$500)))</f>
        <v/>
      </c>
      <c r="FR28" s="122">
        <f>IF(OR(FR$4="",$B28=""),0,SUMIF('DADOS BRUTOS'!$A$3:$A$500,$B28,'DADOS BRUTOS'!CR$3:CR$500)+IF($C28="",0,SUMIF('DADOS BRUTOS'!$A$3:$A$500,$C28,'DADOS BRUTOS'!CR$3:CR$500)))</f>
        <v/>
      </c>
      <c r="FS28" s="122">
        <f>IF(OR(FS$4="",$B28=""),0,SUMIF('DADOS BRUTOS'!$A$3:$A$500,$B28,'DADOS BRUTOS'!CS$3:CS$500)+IF($C28="",0,SUMIF('DADOS BRUTOS'!$A$3:$A$500,$C28,'DADOS BRUTOS'!CS$3:CS$500)))</f>
        <v/>
      </c>
      <c r="FT28" s="122">
        <f>IF(OR(FT$4="",$B28=""),0,SUMIF('DADOS BRUTOS'!$A$3:$A$500,$B28,'DADOS BRUTOS'!CT$3:CT$500)+IF($C28="",0,SUMIF('DADOS BRUTOS'!$A$3:$A$500,$C28,'DADOS BRUTOS'!CT$3:CT$500)))</f>
        <v/>
      </c>
      <c r="FU28" s="122">
        <f>IF(OR(FU$4="",$B28=""),0,SUMIF('DADOS BRUTOS'!$A$3:$A$500,$B28,'DADOS BRUTOS'!CU$3:CU$500)+IF($C28="",0,SUMIF('DADOS BRUTOS'!$A$3:$A$500,$C28,'DADOS BRUTOS'!CU$3:CU$500)))</f>
        <v/>
      </c>
      <c r="FV28" s="122">
        <f>IF(OR(FV$4="",$B28=""),0,SUMIF('DADOS BRUTOS'!$A$3:$A$500,$B28,'DADOS BRUTOS'!CV$3:CV$500)+IF($C28="",0,SUMIF('DADOS BRUTOS'!$A$3:$A$500,$C28,'DADOS BRUTOS'!CV$3:CV$500)))</f>
        <v/>
      </c>
      <c r="FW28" s="122">
        <f>IF(OR(FW$4="",$B28=""),0,SUMIF('DADOS BRUTOS'!$A$3:$A$500,$B28,'DADOS BRUTOS'!CW$3:CW$500)+IF($C28="",0,SUMIF('DADOS BRUTOS'!$A$3:$A$500,$C28,'DADOS BRUTOS'!CW$3:CW$500)))</f>
        <v/>
      </c>
      <c r="FX28" s="122">
        <f>IF(OR(FX$4="",$B28=""),0,SUMIF('DADOS BRUTOS'!$A$3:$A$500,$B28,'DADOS BRUTOS'!CX$3:CX$500)+IF($C28="",0,SUMIF('DADOS BRUTOS'!$A$3:$A$500,$C28,'DADOS BRUTOS'!CX$3:CX$500)))</f>
        <v/>
      </c>
      <c r="FY28" s="122">
        <f>IF(OR(FY$4="",$B28=""),0,SUMIF('DADOS BRUTOS'!$A$3:$A$500,$B28,'DADOS BRUTOS'!CY$3:CY$500)+IF($C28="",0,SUMIF('DADOS BRUTOS'!$A$3:$A$500,$C28,'DADOS BRUTOS'!CY$3:CY$500)))</f>
        <v/>
      </c>
      <c r="FZ28" s="122">
        <f>IF(OR(FZ$4="",$B28=""),0,SUMIF('DADOS BRUTOS'!$A$3:$A$500,$B28,'DADOS BRUTOS'!CZ$3:CZ$500)+IF($C28="",0,SUMIF('DADOS BRUTOS'!$A$3:$A$500,$C28,'DADOS BRUTOS'!CZ$3:CZ$500)))</f>
        <v/>
      </c>
      <c r="GA28" s="122">
        <f>IF(OR(GA$4="",$B28=""),0,SUMIF('DADOS BRUTOS'!$A$3:$A$500,$B28,'DADOS BRUTOS'!DA$3:DA$500)+IF($C28="",0,SUMIF('DADOS BRUTOS'!$A$3:$A$500,$C28,'DADOS BRUTOS'!DA$3:DA$500)))</f>
        <v/>
      </c>
      <c r="GB28" s="122">
        <f>IF(OR(GB$4="",$B28=""),0,SUMIF('DADOS BRUTOS'!$A$3:$A$500,$B28,'DADOS BRUTOS'!DB$3:DB$500)+IF($C28="",0,SUMIF('DADOS BRUTOS'!$A$3:$A$500,$C28,'DADOS BRUTOS'!DB$3:DB$500)))</f>
        <v/>
      </c>
      <c r="GC28" s="122">
        <f>IF(OR(GC$4="",$B28=""),0,SUMIF('DADOS BRUTOS'!$A$3:$A$500,$B28,'DADOS BRUTOS'!DC$3:DC$500)+IF($C28="",0,SUMIF('DADOS BRUTOS'!$A$3:$A$500,$C28,'DADOS BRUTOS'!DC$3:DC$500)))</f>
        <v/>
      </c>
      <c r="GD28" s="122">
        <f>IF(OR(GD$4="",$B28=""),0,SUMIF('DADOS BRUTOS'!$A$3:$A$500,$B28,'DADOS BRUTOS'!DD$3:DD$500)+IF($C28="",0,SUMIF('DADOS BRUTOS'!$A$3:$A$500,$C28,'DADOS BRUTOS'!DD$3:DD$500)))</f>
        <v/>
      </c>
      <c r="GE28" s="122">
        <f>IF(OR(GE$4="",$B28=""),0,SUMIF('DADOS BRUTOS'!$A$3:$A$500,$B28,'DADOS BRUTOS'!DE$3:DE$500)+IF($C28="",0,SUMIF('DADOS BRUTOS'!$A$3:$A$500,$C28,'DADOS BRUTOS'!DE$3:DE$500)))</f>
        <v/>
      </c>
      <c r="GF28" s="122">
        <f>IF(OR(GF$4="",$B28=""),0,SUMIF('DADOS BRUTOS'!$A$3:$A$500,$B28,'DADOS BRUTOS'!DF$3:DF$500)+IF($C28="",0,SUMIF('DADOS BRUTOS'!$A$3:$A$500,$C28,'DADOS BRUTOS'!DF$3:DF$500)))</f>
        <v/>
      </c>
      <c r="GG28" s="122">
        <f>IF(OR(GG$4="",$B28=""),0,SUMIF('DADOS BRUTOS'!$A$3:$A$500,$B28,'DADOS BRUTOS'!DG$3:DG$500)+IF($C28="",0,SUMIF('DADOS BRUTOS'!$A$3:$A$500,$C28,'DADOS BRUTOS'!DG$3:DG$500)))</f>
        <v/>
      </c>
      <c r="GH28" s="122">
        <f>IF(OR(GH$4="",$B28=""),0,SUMIF('DADOS BRUTOS'!$A$3:$A$500,$B28,'DADOS BRUTOS'!DH$3:DH$500)+IF($C28="",0,SUMIF('DADOS BRUTOS'!$A$3:$A$500,$C28,'DADOS BRUTOS'!DH$3:DH$500)))</f>
        <v/>
      </c>
      <c r="GI28" s="122">
        <f>IF(OR(GI$4="",$B28=""),0,SUMIF('DADOS BRUTOS'!$A$3:$A$500,$B28,'DADOS BRUTOS'!DI$3:DI$500)+IF($C28="",0,SUMIF('DADOS BRUTOS'!$A$3:$A$500,$C28,'DADOS BRUTOS'!DI$3:DI$500)))</f>
        <v/>
      </c>
      <c r="GJ28" s="122">
        <f>IF(OR(GJ$4="",$B28=""),0,SUMIF('DADOS BRUTOS'!$A$3:$A$500,$B28,'DADOS BRUTOS'!DJ$3:DJ$500)+IF($C28="",0,SUMIF('DADOS BRUTOS'!$A$3:$A$500,$C28,'DADOS BRUTOS'!DJ$3:DJ$500)))</f>
        <v/>
      </c>
      <c r="GK28" s="122">
        <f>IF(OR(GK$4="",$B28=""),0,SUMIF('DADOS BRUTOS'!$A$3:$A$500,$B28,'DADOS BRUTOS'!DK$3:DK$500)+IF($C28="",0,SUMIF('DADOS BRUTOS'!$A$3:$A$500,$C28,'DADOS BRUTOS'!DK$3:DK$500)))</f>
        <v/>
      </c>
      <c r="GL28" s="122">
        <f>IF(OR(GL$4="",$B28=""),0,SUMIF('DADOS BRUTOS'!$A$3:$A$500,$B28,'DADOS BRUTOS'!DL$3:DL$500)+IF($C28="",0,SUMIF('DADOS BRUTOS'!$A$3:$A$500,$C28,'DADOS BRUTOS'!DL$3:DL$500)))</f>
        <v/>
      </c>
      <c r="GM28" s="122">
        <f>IF(OR(GM$4="",$B28=""),0,SUMIF('DADOS BRUTOS'!$A$3:$A$500,$B28,'DADOS BRUTOS'!DM$3:DM$500)+IF($C28="",0,SUMIF('DADOS BRUTOS'!$A$3:$A$500,$C28,'DADOS BRUTOS'!DM$3:DM$500)))</f>
        <v/>
      </c>
      <c r="GN28" s="122">
        <f>IF(OR(GN$4="",$B28=""),0,SUMIF('DADOS BRUTOS'!$A$3:$A$500,$B28,'DADOS BRUTOS'!DN$3:DN$500)+IF($C28="",0,SUMIF('DADOS BRUTOS'!$A$3:$A$500,$C28,'DADOS BRUTOS'!DN$3:DN$500)))</f>
        <v/>
      </c>
      <c r="GO28" s="122">
        <f>IF(OR(GO$4="",$B28=""),0,SUMIF('DADOS BRUTOS'!$A$3:$A$500,$B28,'DADOS BRUTOS'!DO$3:DO$500)+IF($C28="",0,SUMIF('DADOS BRUTOS'!$A$3:$A$500,$C28,'DADOS BRUTOS'!DO$3:DO$500)))</f>
        <v/>
      </c>
      <c r="GP28" s="122">
        <f>IF(OR(GP$4="",$B28=""),0,SUMIF('DADOS BRUTOS'!$A$3:$A$500,$B28,'DADOS BRUTOS'!DP$3:DP$500)+IF($C28="",0,SUMIF('DADOS BRUTOS'!$A$3:$A$500,$C28,'DADOS BRUTOS'!DP$3:DP$500)))</f>
        <v/>
      </c>
      <c r="GQ28" s="122">
        <f>IF(OR(GQ$4="",$B28=""),0,SUMIF('DADOS BRUTOS'!$A$3:$A$500,$B28,'DADOS BRUTOS'!DQ$3:DQ$500)+IF($C28="",0,SUMIF('DADOS BRUTOS'!$A$3:$A$500,$C28,'DADOS BRUTOS'!DQ$3:DQ$500)))</f>
        <v/>
      </c>
      <c r="GR28" s="122">
        <f>IF(OR(GR$4="",$B28=""),0,SUMIF('DADOS BRUTOS'!$A$3:$A$500,$B28,'DADOS BRUTOS'!DR$3:DR$500)+IF($C28="",0,SUMIF('DADOS BRUTOS'!$A$3:$A$500,$C28,'DADOS BRUTOS'!DR$3:DR$500)))</f>
        <v/>
      </c>
      <c r="GS28" s="122">
        <f>IF(OR(GS$4="",$B28=""),0,SUMIF('DADOS BRUTOS'!$A$3:$A$500,$B28,'DADOS BRUTOS'!DS$3:DS$500)+IF($C28="",0,SUMIF('DADOS BRUTOS'!$A$3:$A$500,$C28,'DADOS BRUTOS'!DS$3:DS$500)))</f>
        <v/>
      </c>
      <c r="GT28" s="122">
        <f>IF(OR(GT$4="",$B28=""),0,SUMIF('DADOS BRUTOS'!$A$3:$A$500,$B28,'DADOS BRUTOS'!DT$3:DT$500)+IF($C28="",0,SUMIF('DADOS BRUTOS'!$A$3:$A$500,$C28,'DADOS BRUTOS'!DT$3:DT$500)))</f>
        <v/>
      </c>
      <c r="GU28" s="122">
        <f>IF(OR(GU$4="",$B28=""),0,SUMIF('DADOS BRUTOS'!$A$3:$A$500,$B28,'DADOS BRUTOS'!DU$3:DU$500)+IF($C28="",0,SUMIF('DADOS BRUTOS'!$A$3:$A$500,$C28,'DADOS BRUTOS'!DU$3:DU$500)))</f>
        <v/>
      </c>
      <c r="GV28" s="122">
        <f>IF(OR(GV$4="",$B28=""),0,SUMIF('DADOS BRUTOS'!$A$3:$A$500,$B28,'DADOS BRUTOS'!DV$3:DV$500)+IF($C28="",0,SUMIF('DADOS BRUTOS'!$A$3:$A$500,$C28,'DADOS BRUTOS'!DV$3:DV$500)))</f>
        <v/>
      </c>
      <c r="GW28" s="122">
        <f>IF(OR(GW$4="",$B28=""),0,SUMIF('DADOS BRUTOS'!$A$3:$A$500,$B28,'DADOS BRUTOS'!DW$3:DW$500)+IF($C28="",0,SUMIF('DADOS BRUTOS'!$A$3:$A$500,$C28,'DADOS BRUTOS'!DW$3:DW$500)))</f>
        <v/>
      </c>
      <c r="GX28" s="122">
        <f>IF(OR(GX$4="",$B28=""),0,SUMIF('DADOS BRUTOS'!$A$3:$A$500,$B28,'DADOS BRUTOS'!DX$3:DX$500)+IF($C28="",0,SUMIF('DADOS BRUTOS'!$A$3:$A$500,$C28,'DADOS BRUTOS'!DX$3:DX$500)))</f>
        <v/>
      </c>
      <c r="GY28" s="122">
        <f>IF(OR(GY$4="",$B28=""),0,SUMIF('DADOS BRUTOS'!$A$3:$A$500,$B28,'DADOS BRUTOS'!DY$3:DY$500)+IF($C28="",0,SUMIF('DADOS BRUTOS'!$A$3:$A$500,$C28,'DADOS BRUTOS'!DY$3:DY$500)))</f>
        <v/>
      </c>
      <c r="GZ28" s="122">
        <f>IF(OR(GZ$4="",$B28=""),0,SUMIF('DADOS BRUTOS'!$A$3:$A$500,$B28,'DADOS BRUTOS'!DZ$3:DZ$500)+IF($C28="",0,SUMIF('DADOS BRUTOS'!$A$3:$A$500,$C28,'DADOS BRUTOS'!DZ$3:DZ$500)))</f>
        <v/>
      </c>
      <c r="HA28" s="122">
        <f>IF(OR(HA$4="",$B28=""),0,SUMIF('DADOS BRUTOS'!$A$3:$A$500,$B28,'DADOS BRUTOS'!EA$3:EA$500)+IF($C28="",0,SUMIF('DADOS BRUTOS'!$A$3:$A$500,$C28,'DADOS BRUTOS'!EA$3:EA$500)))</f>
        <v/>
      </c>
      <c r="HB28" s="122">
        <f>IF(OR(HB$4="",$B28=""),0,SUMIF('DADOS BRUTOS'!$A$3:$A$500,$B28,'DADOS BRUTOS'!EB$3:EB$500)+IF($C28="",0,SUMIF('DADOS BRUTOS'!$A$3:$A$500,$C28,'DADOS BRUTOS'!EB$3:EB$500)))</f>
        <v/>
      </c>
      <c r="HC28" s="122">
        <f>IF(OR(HC$4="",$B28=""),0,SUMIF('DADOS BRUTOS'!$A$3:$A$500,$B28,'DADOS BRUTOS'!EC$3:EC$500)+IF($C28="",0,SUMIF('DADOS BRUTOS'!$A$3:$A$500,$C28,'DADOS BRUTOS'!EC$3:EC$500)))</f>
        <v/>
      </c>
      <c r="HD28" s="122">
        <f>IF(OR(HD$4="",$B28=""),0,SUMIF('DADOS BRUTOS'!$A$3:$A$500,$B28,'DADOS BRUTOS'!ED$3:ED$500)+IF($C28="",0,SUMIF('DADOS BRUTOS'!$A$3:$A$500,$C28,'DADOS BRUTOS'!ED$3:ED$500)))</f>
        <v/>
      </c>
      <c r="HE28" s="122">
        <f>IF(OR(HE$4="",$B28=""),0,SUMIF('DADOS BRUTOS'!$A$3:$A$500,$B28,'DADOS BRUTOS'!EE$3:EE$500)+IF($C28="",0,SUMIF('DADOS BRUTOS'!$A$3:$A$500,$C28,'DADOS BRUTOS'!EE$3:EE$500)))</f>
        <v/>
      </c>
      <c r="HF28" s="122">
        <f>IF(OR(HF$4="",$B28=""),0,SUMIF('DADOS BRUTOS'!$A$3:$A$500,$B28,'DADOS BRUTOS'!EF$3:EF$500)+IF($C28="",0,SUMIF('DADOS BRUTOS'!$A$3:$A$500,$C28,'DADOS BRUTOS'!EF$3:EF$500)))</f>
        <v/>
      </c>
      <c r="HG28" s="122">
        <f>IF(OR(HG$4="",$B28=""),0,SUMIF('DADOS BRUTOS'!$A$3:$A$500,$B28,'DADOS BRUTOS'!EG$3:EG$500)+IF($C28="",0,SUMIF('DADOS BRUTOS'!$A$3:$A$500,$C28,'DADOS BRUTOS'!EG$3:EG$500)))</f>
        <v/>
      </c>
      <c r="HH28" s="122">
        <f>IF(OR(HH$4="",$B28=""),0,SUMIF('DADOS BRUTOS'!$A$3:$A$500,$B28,'DADOS BRUTOS'!EH$3:EH$500)+IF($C28="",0,SUMIF('DADOS BRUTOS'!$A$3:$A$500,$C28,'DADOS BRUTOS'!EH$3:EH$500)))</f>
        <v/>
      </c>
      <c r="HI28" s="122">
        <f>IF(OR(HI$4="",$B28=""),0,SUMIF('DADOS BRUTOS'!$A$3:$A$500,$B28,'DADOS BRUTOS'!EI$3:EI$500)+IF($C28="",0,SUMIF('DADOS BRUTOS'!$A$3:$A$500,$C28,'DADOS BRUTOS'!EI$3:EI$500)))</f>
        <v/>
      </c>
      <c r="HJ28" s="122">
        <f>IF(OR(HJ$4="",$B28=""),0,SUMIF('DADOS BRUTOS'!$A$3:$A$500,$B28,'DADOS BRUTOS'!EJ$3:EJ$500)+IF($C28="",0,SUMIF('DADOS BRUTOS'!$A$3:$A$500,$C28,'DADOS BRUTOS'!EJ$3:EJ$500)))</f>
        <v/>
      </c>
      <c r="HK28" s="122">
        <f>IF(OR(HK$4="",$B28=""),0,SUMIF('DADOS BRUTOS'!$A$3:$A$500,$B28,'DADOS BRUTOS'!EK$3:EK$500)+IF($C28="",0,SUMIF('DADOS BRUTOS'!$A$3:$A$500,$C28,'DADOS BRUTOS'!EK$3:EK$500)))</f>
        <v/>
      </c>
      <c r="HL28" s="122">
        <f>IF(OR(HL$4="",$B28=""),0,SUMIF('DADOS BRUTOS'!$A$3:$A$500,$B28,'DADOS BRUTOS'!EL$3:EL$500)+IF($C28="",0,SUMIF('DADOS BRUTOS'!$A$3:$A$500,$C28,'DADOS BRUTOS'!EL$3:EL$500)))</f>
        <v/>
      </c>
      <c r="HM28" s="122">
        <f>IF(OR(HM$4="",$B28=""),0,SUMIF('DADOS BRUTOS'!$A$3:$A$500,$B28,'DADOS BRUTOS'!EM$3:EM$500)+IF($C28="",0,SUMIF('DADOS BRUTOS'!$A$3:$A$500,$C28,'DADOS BRUTOS'!EM$3:EM$500)))</f>
        <v/>
      </c>
      <c r="HN28" s="122">
        <f>IF(OR(HN$4="",$B28=""),0,SUMIF('DADOS BRUTOS'!$A$3:$A$500,$B28,'DADOS BRUTOS'!EN$3:EN$500)+IF($C28="",0,SUMIF('DADOS BRUTOS'!$A$3:$A$500,$C28,'DADOS BRUTOS'!EN$3:EN$500)))</f>
        <v/>
      </c>
      <c r="HO28" s="122">
        <f>IF(OR(HO$4="",$B28=""),0,SUMIF('DADOS BRUTOS'!$A$3:$A$500,$B28,'DADOS BRUTOS'!EO$3:EO$500)+IF($C28="",0,SUMIF('DADOS BRUTOS'!$A$3:$A$500,$C28,'DADOS BRUTOS'!EO$3:EO$500)))</f>
        <v/>
      </c>
      <c r="HP28" s="122">
        <f>IF(OR(HP$4="",$B28=""),0,SUMIF('DADOS BRUTOS'!$A$3:$A$500,$B28,'DADOS BRUTOS'!EP$3:EP$500)+IF($C28="",0,SUMIF('DADOS BRUTOS'!$A$3:$A$500,$C28,'DADOS BRUTOS'!EP$3:EP$500)))</f>
        <v/>
      </c>
      <c r="HQ28" s="122">
        <f>IF(OR(HQ$4="",$B28=""),0,SUMIF('DADOS BRUTOS'!$A$3:$A$500,$B28,'DADOS BRUTOS'!EQ$3:EQ$500)+IF($C28="",0,SUMIF('DADOS BRUTOS'!$A$3:$A$500,$C28,'DADOS BRUTOS'!EQ$3:EQ$500)))</f>
        <v/>
      </c>
      <c r="HR28" s="122">
        <f>IF(OR(HR$4="",$B28=""),0,SUMIF('DADOS BRUTOS'!$A$3:$A$500,$B28,'DADOS BRUTOS'!ER$3:ER$500)+IF($C28="",0,SUMIF('DADOS BRUTOS'!$A$3:$A$500,$C28,'DADOS BRUTOS'!ER$3:ER$500)))</f>
        <v/>
      </c>
      <c r="HS28" s="122">
        <f>IF(OR(HS$4="",$B28=""),0,SUMIF('DADOS BRUTOS'!$A$3:$A$500,$B28,'DADOS BRUTOS'!ES$3:ES$500)+IF($C28="",0,SUMIF('DADOS BRUTOS'!$A$3:$A$500,$C28,'DADOS BRUTOS'!ES$3:ES$500)))</f>
        <v/>
      </c>
      <c r="HT28" s="122">
        <f>IF(OR(HT$4="",$B28=""),0,SUMIF('DADOS BRUTOS'!$A$3:$A$500,$B28,'DADOS BRUTOS'!ET$3:ET$500)+IF($C28="",0,SUMIF('DADOS BRUTOS'!$A$3:$A$500,$C28,'DADOS BRUTOS'!ET$3:ET$500)))</f>
        <v/>
      </c>
      <c r="HU28" s="122">
        <f>IF(OR(HU$4="",$B28=""),0,SUMIF('DADOS BRUTOS'!$A$3:$A$500,$B28,'DADOS BRUTOS'!EU$3:EU$500)+IF($C28="",0,SUMIF('DADOS BRUTOS'!$A$3:$A$500,$C28,'DADOS BRUTOS'!EU$3:EU$500)))</f>
        <v/>
      </c>
      <c r="HV28" s="122">
        <f>IF(OR(HV$4="",$B28=""),0,SUMIF('DADOS BRUTOS'!$A$3:$A$500,$B28,'DADOS BRUTOS'!EV$3:EV$500)+IF($C28="",0,SUMIF('DADOS BRUTOS'!$A$3:$A$500,$C28,'DADOS BRUTOS'!EV$3:EV$500)))</f>
        <v/>
      </c>
      <c r="HW28" s="122">
        <f>IF(OR(HW$4="",$B28=""),0,SUMIF('DADOS BRUTOS'!$A$3:$A$500,$B28,'DADOS BRUTOS'!EW$3:EW$500)+IF($C28="",0,SUMIF('DADOS BRUTOS'!$A$3:$A$500,$C28,'DADOS BRUTOS'!EW$3:EW$500)))</f>
        <v/>
      </c>
      <c r="HX28" s="122">
        <f>IF(OR(HX$4="",$B28=""),0,SUMIF('DADOS BRUTOS'!$A$3:$A$500,$B28,'DADOS BRUTOS'!EX$3:EX$500)+IF($C28="",0,SUMIF('DADOS BRUTOS'!$A$3:$A$500,$C28,'DADOS BRUTOS'!EX$3:EX$500)))</f>
        <v/>
      </c>
      <c r="HY28" s="122">
        <f>IF(OR(HY$4="",$B28=""),0,SUMIF('DADOS BRUTOS'!$A$3:$A$500,$B28,'DADOS BRUTOS'!EY$3:EY$500)+IF($C28="",0,SUMIF('DADOS BRUTOS'!$A$3:$A$500,$C28,'DADOS BRUTOS'!EY$3:EY$500)))</f>
        <v/>
      </c>
      <c r="HZ28" s="122">
        <f>IF(OR(HZ$4="",$B28=""),0,SUMIF('DADOS BRUTOS'!$A$3:$A$500,$B28,'DADOS BRUTOS'!EZ$3:EZ$500)+IF($C28="",0,SUMIF('DADOS BRUTOS'!$A$3:$A$500,$C28,'DADOS BRUTOS'!EZ$3:EZ$500)))</f>
        <v/>
      </c>
      <c r="IA28" s="122">
        <f>IF(OR(IA$4="",$B28=""),0,SUMIF('DADOS BRUTOS'!$A$3:$A$500,$B28,'DADOS BRUTOS'!FA$3:FA$500)+IF($C28="",0,SUMIF('DADOS BRUTOS'!$A$3:$A$500,$C28,'DADOS BRUTOS'!FA$3:FA$500)))</f>
        <v/>
      </c>
      <c r="IB28" s="122">
        <f>IF(OR(IB$4="",$B28=""),0,SUMIF('DADOS BRUTOS'!$A$3:$A$500,$B28,'DADOS BRUTOS'!FB$3:FB$500)+IF($C28="",0,SUMIF('DADOS BRUTOS'!$A$3:$A$500,$C28,'DADOS BRUTOS'!FB$3:FB$500)))</f>
        <v/>
      </c>
      <c r="IC28" s="122">
        <f>IF(OR(IC$4="",$B28=""),0,SUMIF('DADOS BRUTOS'!$A$3:$A$500,$B28,'DADOS BRUTOS'!FC$3:FC$500)+IF($C28="",0,SUMIF('DADOS BRUTOS'!$A$3:$A$500,$C28,'DADOS BRUTOS'!FC$3:FC$500)))</f>
        <v/>
      </c>
      <c r="ID28" s="122">
        <f>IF(OR(ID$4="",$B28=""),0,SUMIF('DADOS BRUTOS'!$A$3:$A$500,$B28,'DADOS BRUTOS'!FD$3:FD$500)+IF($C28="",0,SUMIF('DADOS BRUTOS'!$A$3:$A$500,$C28,'DADOS BRUTOS'!FD$3:FD$500)))</f>
        <v/>
      </c>
      <c r="IE28" s="122">
        <f>IF(OR(IE$4="",$B28=""),0,SUMIF('DADOS BRUTOS'!$A$3:$A$500,$B28,'DADOS BRUTOS'!FE$3:FE$500)+IF($C28="",0,SUMIF('DADOS BRUTOS'!$A$3:$A$500,$C28,'DADOS BRUTOS'!FE$3:FE$500)))</f>
        <v/>
      </c>
      <c r="IF28" s="122">
        <f>IF(OR(IF$4="",$B28=""),0,SUMIF('DADOS BRUTOS'!$A$3:$A$500,$B28,'DADOS BRUTOS'!FF$3:FF$500)+IF($C28="",0,SUMIF('DADOS BRUTOS'!$A$3:$A$500,$C28,'DADOS BRUTOS'!FF$3:FF$500)))</f>
        <v/>
      </c>
      <c r="IG28" s="122">
        <f>IF(OR(IG$4="",$B28=""),0,SUMIF('DADOS BRUTOS'!$A$3:$A$500,$B28,'DADOS BRUTOS'!FG$3:FG$500)+IF($C28="",0,SUMIF('DADOS BRUTOS'!$A$3:$A$500,$C28,'DADOS BRUTOS'!FG$3:FG$500)))</f>
        <v/>
      </c>
      <c r="IH28" s="122">
        <f>IF(OR(IH$4="",$B28=""),0,SUMIF('DADOS BRUTOS'!$A$3:$A$500,$B28,'DADOS BRUTOS'!FH$3:FH$500)+IF($C28="",0,SUMIF('DADOS BRUTOS'!$A$3:$A$500,$C28,'DADOS BRUTOS'!FH$3:FH$500)))</f>
        <v/>
      </c>
      <c r="II28" s="122">
        <f>IF(OR(II$4="",$B28=""),0,SUMIF('DADOS BRUTOS'!$A$3:$A$500,$B28,'DADOS BRUTOS'!FI$3:FI$500)+IF($C28="",0,SUMIF('DADOS BRUTOS'!$A$3:$A$500,$C28,'DADOS BRUTOS'!FI$3:FI$500)))</f>
        <v/>
      </c>
      <c r="IJ28" s="122">
        <f>IF(OR(IJ$4="",$B28=""),0,SUMIF('DADOS BRUTOS'!$A$3:$A$500,$B28,'DADOS BRUTOS'!FJ$3:FJ$500)+IF($C28="",0,SUMIF('DADOS BRUTOS'!$A$3:$A$500,$C28,'DADOS BRUTOS'!FJ$3:FJ$500)))</f>
        <v/>
      </c>
      <c r="IK28" s="122">
        <f>IF(OR(IK$4="",$B28=""),0,SUMIF('DADOS BRUTOS'!$A$3:$A$500,$B28,'DADOS BRUTOS'!FK$3:FK$500)+IF($C28="",0,SUMIF('DADOS BRUTOS'!$A$3:$A$500,$C28,'DADOS BRUTOS'!FK$3:FK$500)))</f>
        <v/>
      </c>
      <c r="IL28" s="122">
        <f>IF(OR(IL$4="",$B28=""),0,SUMIF('DADOS BRUTOS'!$A$3:$A$500,$B28,'DADOS BRUTOS'!FL$3:FL$500)+IF($C28="",0,SUMIF('DADOS BRUTOS'!$A$3:$A$500,$C28,'DADOS BRUTOS'!FL$3:FL$500)))</f>
        <v/>
      </c>
      <c r="IM28" s="122">
        <f>IF(OR(IM$4="",$B28=""),0,SUMIF('DADOS BRUTOS'!$A$3:$A$500,$B28,'DADOS BRUTOS'!FM$3:FM$500)+IF($C28="",0,SUMIF('DADOS BRUTOS'!$A$3:$A$500,$C28,'DADOS BRUTOS'!FM$3:FM$500)))</f>
        <v/>
      </c>
      <c r="IN28" s="122">
        <f>IF(OR(IN$4="",$B28=""),0,SUMIF('DADOS BRUTOS'!$A$3:$A$500,$B28,'DADOS BRUTOS'!FN$3:FN$500)+IF($C28="",0,SUMIF('DADOS BRUTOS'!$A$3:$A$500,$C28,'DADOS BRUTOS'!FN$3:FN$500)))</f>
        <v/>
      </c>
      <c r="IO28" s="122">
        <f>IF(OR(IO$4="",$B28=""),0,SUMIF('DADOS BRUTOS'!$A$3:$A$500,$B28,'DADOS BRUTOS'!FO$3:FO$500)+IF($C28="",0,SUMIF('DADOS BRUTOS'!$A$3:$A$500,$C28,'DADOS BRUTOS'!FO$3:FO$500)))</f>
        <v/>
      </c>
      <c r="IP28" s="122">
        <f>IF(OR(IP$4="",$B28=""),0,SUMIF('DADOS BRUTOS'!$A$3:$A$500,$B28,'DADOS BRUTOS'!FP$3:FP$500)+IF($C28="",0,SUMIF('DADOS BRUTOS'!$A$3:$A$500,$C28,'DADOS BRUTOS'!FP$3:FP$500)))</f>
        <v/>
      </c>
      <c r="IQ28" s="122">
        <f>IF(OR(IQ$4="",$B28=""),0,SUMIF('DADOS BRUTOS'!$A$3:$A$500,$B28,'DADOS BRUTOS'!FQ$3:FQ$500)+IF($C28="",0,SUMIF('DADOS BRUTOS'!$A$3:$A$500,$C28,'DADOS BRUTOS'!FQ$3:FQ$500)))</f>
        <v/>
      </c>
      <c r="IR28" s="122">
        <f>IF(OR(IR$4="",$B28=""),0,SUMIF('DADOS BRUTOS'!$A$3:$A$500,$B28,'DADOS BRUTOS'!FR$3:FR$500)+IF($C28="",0,SUMIF('DADOS BRUTOS'!$A$3:$A$500,$C28,'DADOS BRUTOS'!FR$3:FR$500)))</f>
        <v/>
      </c>
      <c r="IS28" s="122">
        <f>IF(OR(IS$4="",$B28=""),0,SUMIF('DADOS BRUTOS'!$A$3:$A$500,$B28,'DADOS BRUTOS'!FS$3:FS$500)+IF($C28="",0,SUMIF('DADOS BRUTOS'!$A$3:$A$500,$C28,'DADOS BRUTOS'!FS$3:FS$500)))</f>
        <v/>
      </c>
      <c r="IT28" s="122">
        <f>IF(OR(IT$4="",$B28=""),0,SUMIF('DADOS BRUTOS'!$A$3:$A$500,$B28,'DADOS BRUTOS'!FT$3:FT$500)+IF($C28="",0,SUMIF('DADOS BRUTOS'!$A$3:$A$500,$C28,'DADOS BRUTOS'!FT$3:FT$500)))</f>
        <v/>
      </c>
      <c r="IU28" s="122">
        <f>IF(OR(IU$4="",$B28=""),0,SUMIF('DADOS BRUTOS'!$A$3:$A$500,$B28,'DADOS BRUTOS'!FU$3:FU$500)+IF($C28="",0,SUMIF('DADOS BRUTOS'!$A$3:$A$500,$C28,'DADOS BRUTOS'!FU$3:FU$500)))</f>
        <v/>
      </c>
      <c r="IV28" s="122">
        <f>IF(OR(IV$4="",$B28=""),0,SUMIF('DADOS BRUTOS'!$A$3:$A$500,$B28,'DADOS BRUTOS'!FV$3:FV$500)+IF($C28="",0,SUMIF('DADOS BRUTOS'!$A$3:$A$500,$C28,'DADOS BRUTOS'!FV$3:FV$500)))</f>
        <v/>
      </c>
      <c r="IW28" s="122">
        <f>IF(OR(IW$4="",$B28=""),0,SUMIF('DADOS BRUTOS'!$A$3:$A$500,$B28,'DADOS BRUTOS'!FW$3:FW$500)+IF($C28="",0,SUMIF('DADOS BRUTOS'!$A$3:$A$500,$C28,'DADOS BRUTOS'!FW$3:FW$500)))</f>
        <v/>
      </c>
      <c r="IX28" s="122">
        <f>IF(OR(IX$4="",$B28=""),0,SUMIF('DADOS BRUTOS'!$A$3:$A$500,$B28,'DADOS BRUTOS'!FX$3:FX$500)+IF($C28="",0,SUMIF('DADOS BRUTOS'!$A$3:$A$500,$C28,'DADOS BRUTOS'!FX$3:FX$500)))</f>
        <v/>
      </c>
      <c r="IY28" s="122">
        <f>IF(OR(IY$4="",$B28=""),0,SUMIF('DADOS BRUTOS'!$A$3:$A$500,$B28,'DADOS BRUTOS'!FY$3:FY$500)+IF($C28="",0,SUMIF('DADOS BRUTOS'!$A$3:$A$500,$C28,'DADOS BRUTOS'!FY$3:FY$500)))</f>
        <v/>
      </c>
      <c r="IZ28" s="122">
        <f>IF(OR(IZ$4="",$B28=""),0,SUMIF('DADOS BRUTOS'!$A$3:$A$500,$B28,'DADOS BRUTOS'!FZ$3:FZ$500)+IF($C28="",0,SUMIF('DADOS BRUTOS'!$A$3:$A$500,$C28,'DADOS BRUTOS'!FZ$3:FZ$500)))</f>
        <v/>
      </c>
      <c r="JA28" s="122">
        <f>IF(OR(JA$4="",$B28=""),0,SUMIF('DADOS BRUTOS'!$A$3:$A$500,$B28,'DADOS BRUTOS'!GA$3:GA$500)+IF($C28="",0,SUMIF('DADOS BRUTOS'!$A$3:$A$500,$C28,'DADOS BRUTOS'!GA$3:GA$500)))</f>
        <v/>
      </c>
      <c r="JB28" s="122">
        <f>IF(OR(JB$4="",$B28=""),0,SUMIF('DADOS BRUTOS'!$A$3:$A$500,$B28,'DADOS BRUTOS'!GB$3:GB$500)+IF($C28="",0,SUMIF('DADOS BRUTOS'!$A$3:$A$500,$C28,'DADOS BRUTOS'!GB$3:GB$500)))</f>
        <v/>
      </c>
      <c r="JC28" s="122">
        <f>IF(OR(JC$4="",$B28=""),0,SUMIF('DADOS BRUTOS'!$A$3:$A$500,$B28,'DADOS BRUTOS'!GC$3:GC$500)+IF($C28="",0,SUMIF('DADOS BRUTOS'!$A$3:$A$500,$C28,'DADOS BRUTOS'!GC$3:GC$500)))</f>
        <v/>
      </c>
      <c r="JD28" s="122">
        <f>IF(OR(JD$4="",$B28=""),0,SUMIF('DADOS BRUTOS'!$A$3:$A$500,$B28,'DADOS BRUTOS'!GD$3:GD$500)+IF($C28="",0,SUMIF('DADOS BRUTOS'!$A$3:$A$500,$C28,'DADOS BRUTOS'!GD$3:GD$500)))</f>
        <v/>
      </c>
      <c r="JE28" s="122">
        <f>IF(OR(JE$4="",$B28=""),0,SUMIF('DADOS BRUTOS'!$A$3:$A$500,$B28,'DADOS BRUTOS'!GE$3:GE$500)+IF($C28="",0,SUMIF('DADOS BRUTOS'!$A$3:$A$500,$C28,'DADOS BRUTOS'!GE$3:GE$500)))</f>
        <v/>
      </c>
      <c r="JF28" s="122">
        <f>IF(OR(JF$4="",$B28=""),0,SUMIF('DADOS BRUTOS'!$A$3:$A$500,$B28,'DADOS BRUTOS'!GF$3:GF$500)+IF($C28="",0,SUMIF('DADOS BRUTOS'!$A$3:$A$500,$C28,'DADOS BRUTOS'!GF$3:GF$500)))</f>
        <v/>
      </c>
      <c r="JG28" s="122">
        <f>IF(OR(JG$4="",$B28=""),0,SUMIF('DADOS BRUTOS'!$A$3:$A$500,$B28,'DADOS BRUTOS'!GG$3:GG$500)+IF($C28="",0,SUMIF('DADOS BRUTOS'!$A$3:$A$500,$C28,'DADOS BRUTOS'!GG$3:GG$500)))</f>
        <v/>
      </c>
      <c r="JH28" s="122">
        <f>IF(OR(JH$4="",$B28=""),0,SUMIF('DADOS BRUTOS'!$A$3:$A$500,$B28,'DADOS BRUTOS'!GH$3:GH$500)+IF($C28="",0,SUMIF('DADOS BRUTOS'!$A$3:$A$500,$C28,'DADOS BRUTOS'!GH$3:GH$500)))</f>
        <v/>
      </c>
      <c r="JI28" s="122">
        <f>IF(OR(JI$4="",$B28=""),0,SUMIF('DADOS BRUTOS'!$A$3:$A$500,$B28,'DADOS BRUTOS'!GI$3:GI$500)+IF($C28="",0,SUMIF('DADOS BRUTOS'!$A$3:$A$500,$C28,'DADOS BRUTOS'!GI$3:GI$500)))</f>
        <v/>
      </c>
      <c r="JJ28" s="122">
        <f>IF(OR(JJ$4="",$B28=""),0,SUMIF('DADOS BRUTOS'!$A$3:$A$500,$B28,'DADOS BRUTOS'!GJ$3:GJ$500)+IF($C28="",0,SUMIF('DADOS BRUTOS'!$A$3:$A$500,$C28,'DADOS BRUTOS'!GJ$3:GJ$500)))</f>
        <v/>
      </c>
      <c r="JK28" s="122">
        <f>IF(OR(JK$4="",$B28=""),0,SUMIF('DADOS BRUTOS'!$A$3:$A$500,$B28,'DADOS BRUTOS'!GK$3:GK$500)+IF($C28="",0,SUMIF('DADOS BRUTOS'!$A$3:$A$500,$C28,'DADOS BRUTOS'!GK$3:GK$500)))</f>
        <v/>
      </c>
      <c r="JL28" s="122">
        <f>IF(OR(JL$4="",$B28=""),0,SUMIF('DADOS BRUTOS'!$A$3:$A$500,$B28,'DADOS BRUTOS'!GL$3:GL$500)+IF($C28="",0,SUMIF('DADOS BRUTOS'!$A$3:$A$500,$C28,'DADOS BRUTOS'!GL$3:GL$500)))</f>
        <v/>
      </c>
      <c r="JM28" s="122">
        <f>IF(OR(JM$4="",$B28=""),0,SUMIF('DADOS BRUTOS'!$A$3:$A$500,$B28,'DADOS BRUTOS'!GM$3:GM$500)+IF($C28="",0,SUMIF('DADOS BRUTOS'!$A$3:$A$500,$C28,'DADOS BRUTOS'!GM$3:GM$500)))</f>
        <v/>
      </c>
      <c r="JN28" s="122">
        <f>IF(OR(JN$4="",$B28=""),0,SUMIF('DADOS BRUTOS'!$A$3:$A$500,$B28,'DADOS BRUTOS'!GN$3:GN$500)+IF($C28="",0,SUMIF('DADOS BRUTOS'!$A$3:$A$500,$C28,'DADOS BRUTOS'!GN$3:GN$500)))</f>
        <v/>
      </c>
      <c r="JO28" s="122">
        <f>IF(OR(JO$4="",$B28=""),0,SUMIF('DADOS BRUTOS'!$A$3:$A$500,$B28,'DADOS BRUTOS'!GO$3:GO$500)+IF($C28="",0,SUMIF('DADOS BRUTOS'!$A$3:$A$500,$C28,'DADOS BRUTOS'!GO$3:GO$500)))</f>
        <v/>
      </c>
      <c r="JP28" s="122">
        <f>IF(OR(JP$4="",$B28=""),0,SUMIF('DADOS BRUTOS'!$A$3:$A$500,$B28,'DADOS BRUTOS'!GP$3:GP$500)+IF($C28="",0,SUMIF('DADOS BRUTOS'!$A$3:$A$500,$C28,'DADOS BRUTOS'!GP$3:GP$500)))</f>
        <v/>
      </c>
      <c r="JQ28" s="122">
        <f>IF(OR(JQ$4="",$B28=""),0,SUMIF('DADOS BRUTOS'!$A$3:$A$500,$B28,'DADOS BRUTOS'!GQ$3:GQ$500)+IF($C28="",0,SUMIF('DADOS BRUTOS'!$A$3:$A$500,$C28,'DADOS BRUTOS'!GQ$3:GQ$500)))</f>
        <v/>
      </c>
      <c r="JR28" s="122">
        <f>IF(OR(JR$4="",$B28=""),0,SUMIF('DADOS BRUTOS'!$A$3:$A$500,$B28,'DADOS BRUTOS'!GR$3:GR$500)+IF($C28="",0,SUMIF('DADOS BRUTOS'!$A$3:$A$500,$C28,'DADOS BRUTOS'!GR$3:GR$500)))</f>
        <v/>
      </c>
      <c r="JS28" s="122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2">
        <f>IF(OR(CB$4="",$B29=""),0,SUMIF('DADOS BRUTOS'!$A$3:$A$500,$B29,'DADOS BRUTOS'!B$3:B$500)+IF($C29="",0,SUMIF('DADOS BRUTOS'!$A$3:$A$500,$C29,'DADOS BRUTOS'!B$3:B$500)))</f>
        <v/>
      </c>
      <c r="CC29" s="122">
        <f>IF(OR(CC$4="",$B29=""),0,SUMIF('DADOS BRUTOS'!$A$3:$A$500,$B29,'DADOS BRUTOS'!C$3:C$500)+IF($C29="",0,SUMIF('DADOS BRUTOS'!$A$3:$A$500,$C29,'DADOS BRUTOS'!C$3:C$500)))</f>
        <v/>
      </c>
      <c r="CD29" s="122">
        <f>IF(OR(CD$4="",$B29=""),0,SUMIF('DADOS BRUTOS'!$A$3:$A$500,$B29,'DADOS BRUTOS'!D$3:D$500)+IF($C29="",0,SUMIF('DADOS BRUTOS'!$A$3:$A$500,$C29,'DADOS BRUTOS'!D$3:D$500)))</f>
        <v/>
      </c>
      <c r="CE29" s="122">
        <f>IF(OR(CE$4="",$B29=""),0,SUMIF('DADOS BRUTOS'!$A$3:$A$500,$B29,'DADOS BRUTOS'!E$3:E$500)+IF($C29="",0,SUMIF('DADOS BRUTOS'!$A$3:$A$500,$C29,'DADOS BRUTOS'!E$3:E$500)))</f>
        <v/>
      </c>
      <c r="CF29" s="122">
        <f>IF(OR(CF$4="",$B29=""),0,SUMIF('DADOS BRUTOS'!$A$3:$A$500,$B29,'DADOS BRUTOS'!F$3:F$500)+IF($C29="",0,SUMIF('DADOS BRUTOS'!$A$3:$A$500,$C29,'DADOS BRUTOS'!F$3:F$500)))</f>
        <v/>
      </c>
      <c r="CG29" s="122">
        <f>IF(OR(CG$4="",$B29=""),0,SUMIF('DADOS BRUTOS'!$A$3:$A$500,$B29,'DADOS BRUTOS'!G$3:G$500)+IF($C29="",0,SUMIF('DADOS BRUTOS'!$A$3:$A$500,$C29,'DADOS BRUTOS'!G$3:G$500)))</f>
        <v/>
      </c>
      <c r="CH29" s="122">
        <f>IF(OR(CH$4="",$B29=""),0,SUMIF('DADOS BRUTOS'!$A$3:$A$500,$B29,'DADOS BRUTOS'!H$3:H$500)+IF($C29="",0,SUMIF('DADOS BRUTOS'!$A$3:$A$500,$C29,'DADOS BRUTOS'!H$3:H$500)))</f>
        <v/>
      </c>
      <c r="CI29" s="122">
        <f>IF(OR(CI$4="",$B29=""),0,SUMIF('DADOS BRUTOS'!$A$3:$A$500,$B29,'DADOS BRUTOS'!I$3:I$500)+IF($C29="",0,SUMIF('DADOS BRUTOS'!$A$3:$A$500,$C29,'DADOS BRUTOS'!I$3:I$500)))</f>
        <v/>
      </c>
      <c r="CJ29" s="122">
        <f>IF(OR(CJ$4="",$B29=""),0,SUMIF('DADOS BRUTOS'!$A$3:$A$500,$B29,'DADOS BRUTOS'!J$3:J$500)+IF($C29="",0,SUMIF('DADOS BRUTOS'!$A$3:$A$500,$C29,'DADOS BRUTOS'!J$3:J$500)))</f>
        <v/>
      </c>
      <c r="CK29" s="122">
        <f>IF(OR(CK$4="",$B29=""),0,SUMIF('DADOS BRUTOS'!$A$3:$A$500,$B29,'DADOS BRUTOS'!K$3:K$500)+IF($C29="",0,SUMIF('DADOS BRUTOS'!$A$3:$A$500,$C29,'DADOS BRUTOS'!K$3:K$500)))</f>
        <v/>
      </c>
      <c r="CL29" s="122">
        <f>IF(OR(CL$4="",$B29=""),0,SUMIF('DADOS BRUTOS'!$A$3:$A$500,$B29,'DADOS BRUTOS'!L$3:L$500)+IF($C29="",0,SUMIF('DADOS BRUTOS'!$A$3:$A$500,$C29,'DADOS BRUTOS'!L$3:L$500)))</f>
        <v/>
      </c>
      <c r="CM29" s="122">
        <f>IF(OR(CM$4="",$B29=""),0,SUMIF('DADOS BRUTOS'!$A$3:$A$500,$B29,'DADOS BRUTOS'!M$3:M$500)+IF($C29="",0,SUMIF('DADOS BRUTOS'!$A$3:$A$500,$C29,'DADOS BRUTOS'!M$3:M$500)))</f>
        <v/>
      </c>
      <c r="CN29" s="122">
        <f>IF(OR(CN$4="",$B29=""),0,SUMIF('DADOS BRUTOS'!$A$3:$A$500,$B29,'DADOS BRUTOS'!N$3:N$500)+IF($C29="",0,SUMIF('DADOS BRUTOS'!$A$3:$A$500,$C29,'DADOS BRUTOS'!N$3:N$500)))</f>
        <v/>
      </c>
      <c r="CO29" s="122">
        <f>IF(OR(CO$4="",$B29=""),0,SUMIF('DADOS BRUTOS'!$A$3:$A$500,$B29,'DADOS BRUTOS'!O$3:O$500)+IF($C29="",0,SUMIF('DADOS BRUTOS'!$A$3:$A$500,$C29,'DADOS BRUTOS'!O$3:O$500)))</f>
        <v/>
      </c>
      <c r="CP29" s="122">
        <f>IF(OR(CP$4="",$B29=""),0,SUMIF('DADOS BRUTOS'!$A$3:$A$500,$B29,'DADOS BRUTOS'!P$3:P$500)+IF($C29="",0,SUMIF('DADOS BRUTOS'!$A$3:$A$500,$C29,'DADOS BRUTOS'!P$3:P$500)))</f>
        <v/>
      </c>
      <c r="CQ29" s="122">
        <f>IF(OR(CQ$4="",$B29=""),0,SUMIF('DADOS BRUTOS'!$A$3:$A$500,$B29,'DADOS BRUTOS'!Q$3:Q$500)+IF($C29="",0,SUMIF('DADOS BRUTOS'!$A$3:$A$500,$C29,'DADOS BRUTOS'!Q$3:Q$500)))</f>
        <v/>
      </c>
      <c r="CR29" s="122">
        <f>IF(OR(CR$4="",$B29=""),0,SUMIF('DADOS BRUTOS'!$A$3:$A$500,$B29,'DADOS BRUTOS'!R$3:R$500)+IF($C29="",0,SUMIF('DADOS BRUTOS'!$A$3:$A$500,$C29,'DADOS BRUTOS'!R$3:R$500)))</f>
        <v/>
      </c>
      <c r="CS29" s="122">
        <f>IF(OR(CS$4="",$B29=""),0,SUMIF('DADOS BRUTOS'!$A$3:$A$500,$B29,'DADOS BRUTOS'!S$3:S$500)+IF($C29="",0,SUMIF('DADOS BRUTOS'!$A$3:$A$500,$C29,'DADOS BRUTOS'!S$3:S$500)))</f>
        <v/>
      </c>
      <c r="CT29" s="122">
        <f>IF(OR(CT$4="",$B29=""),0,SUMIF('DADOS BRUTOS'!$A$3:$A$500,$B29,'DADOS BRUTOS'!T$3:T$500)+IF($C29="",0,SUMIF('DADOS BRUTOS'!$A$3:$A$500,$C29,'DADOS BRUTOS'!T$3:T$500)))</f>
        <v/>
      </c>
      <c r="CU29" s="122">
        <f>IF(OR(CU$4="",$B29=""),0,SUMIF('DADOS BRUTOS'!$A$3:$A$500,$B29,'DADOS BRUTOS'!U$3:U$500)+IF($C29="",0,SUMIF('DADOS BRUTOS'!$A$3:$A$500,$C29,'DADOS BRUTOS'!U$3:U$500)))</f>
        <v/>
      </c>
      <c r="CV29" s="122">
        <f>IF(OR(CV$4="",$B29=""),0,SUMIF('DADOS BRUTOS'!$A$3:$A$500,$B29,'DADOS BRUTOS'!V$3:V$500)+IF($C29="",0,SUMIF('DADOS BRUTOS'!$A$3:$A$500,$C29,'DADOS BRUTOS'!V$3:V$500)))</f>
        <v/>
      </c>
      <c r="CW29" s="122">
        <f>IF(OR(CW$4="",$B29=""),0,SUMIF('DADOS BRUTOS'!$A$3:$A$500,$B29,'DADOS BRUTOS'!W$3:W$500)+IF($C29="",0,SUMIF('DADOS BRUTOS'!$A$3:$A$500,$C29,'DADOS BRUTOS'!W$3:W$500)))</f>
        <v/>
      </c>
      <c r="CX29" s="122">
        <f>IF(OR(CX$4="",$B29=""),0,SUMIF('DADOS BRUTOS'!$A$3:$A$500,$B29,'DADOS BRUTOS'!X$3:X$500)+IF($C29="",0,SUMIF('DADOS BRUTOS'!$A$3:$A$500,$C29,'DADOS BRUTOS'!X$3:X$500)))</f>
        <v/>
      </c>
      <c r="CY29" s="122">
        <f>IF(OR(CY$4="",$B29=""),0,SUMIF('DADOS BRUTOS'!$A$3:$A$500,$B29,'DADOS BRUTOS'!Y$3:Y$500)+IF($C29="",0,SUMIF('DADOS BRUTOS'!$A$3:$A$500,$C29,'DADOS BRUTOS'!Y$3:Y$500)))</f>
        <v/>
      </c>
      <c r="CZ29" s="122">
        <f>IF(OR(CZ$4="",$B29=""),0,SUMIF('DADOS BRUTOS'!$A$3:$A$500,$B29,'DADOS BRUTOS'!Z$3:Z$500)+IF($C29="",0,SUMIF('DADOS BRUTOS'!$A$3:$A$500,$C29,'DADOS BRUTOS'!Z$3:Z$500)))</f>
        <v/>
      </c>
      <c r="DA29" s="122">
        <f>IF(OR(DA$4="",$B29=""),0,SUMIF('DADOS BRUTOS'!$A$3:$A$500,$B29,'DADOS BRUTOS'!AA$3:AA$500)+IF($C29="",0,SUMIF('DADOS BRUTOS'!$A$3:$A$500,$C29,'DADOS BRUTOS'!AA$3:AA$500)))</f>
        <v/>
      </c>
      <c r="DB29" s="122">
        <f>IF(OR(DB$4="",$B29=""),0,SUMIF('DADOS BRUTOS'!$A$3:$A$500,$B29,'DADOS BRUTOS'!AB$3:AB$500)+IF($C29="",0,SUMIF('DADOS BRUTOS'!$A$3:$A$500,$C29,'DADOS BRUTOS'!AB$3:AB$500)))</f>
        <v/>
      </c>
      <c r="DC29" s="122">
        <f>IF(OR(DC$4="",$B29=""),0,SUMIF('DADOS BRUTOS'!$A$3:$A$500,$B29,'DADOS BRUTOS'!AC$3:AC$500)+IF($C29="",0,SUMIF('DADOS BRUTOS'!$A$3:$A$500,$C29,'DADOS BRUTOS'!AC$3:AC$500)))</f>
        <v/>
      </c>
      <c r="DD29" s="122">
        <f>IF(OR(DD$4="",$B29=""),0,SUMIF('DADOS BRUTOS'!$A$3:$A$500,$B29,'DADOS BRUTOS'!AD$3:AD$500)+IF($C29="",0,SUMIF('DADOS BRUTOS'!$A$3:$A$500,$C29,'DADOS BRUTOS'!AD$3:AD$500)))</f>
        <v/>
      </c>
      <c r="DE29" s="122">
        <f>IF(OR(DE$4="",$B29=""),0,SUMIF('DADOS BRUTOS'!$A$3:$A$500,$B29,'DADOS BRUTOS'!AE$3:AE$500)+IF($C29="",0,SUMIF('DADOS BRUTOS'!$A$3:$A$500,$C29,'DADOS BRUTOS'!AE$3:AE$500)))</f>
        <v/>
      </c>
      <c r="DF29" s="122">
        <f>IF(OR(DF$4="",$B29=""),0,SUMIF('DADOS BRUTOS'!$A$3:$A$500,$B29,'DADOS BRUTOS'!AF$3:AF$500)+IF($C29="",0,SUMIF('DADOS BRUTOS'!$A$3:$A$500,$C29,'DADOS BRUTOS'!AF$3:AF$500)))</f>
        <v/>
      </c>
      <c r="DG29" s="122">
        <f>IF(OR(DG$4="",$B29=""),0,SUMIF('DADOS BRUTOS'!$A$3:$A$500,$B29,'DADOS BRUTOS'!AG$3:AG$500)+IF($C29="",0,SUMIF('DADOS BRUTOS'!$A$3:$A$500,$C29,'DADOS BRUTOS'!AG$3:AG$500)))</f>
        <v/>
      </c>
      <c r="DH29" s="122">
        <f>IF(OR(DH$4="",$B29=""),0,SUMIF('DADOS BRUTOS'!$A$3:$A$500,$B29,'DADOS BRUTOS'!AH$3:AH$500)+IF($C29="",0,SUMIF('DADOS BRUTOS'!$A$3:$A$500,$C29,'DADOS BRUTOS'!AH$3:AH$500)))</f>
        <v/>
      </c>
      <c r="DI29" s="122">
        <f>IF(OR(DI$4="",$B29=""),0,SUMIF('DADOS BRUTOS'!$A$3:$A$500,$B29,'DADOS BRUTOS'!AI$3:AI$500)+IF($C29="",0,SUMIF('DADOS BRUTOS'!$A$3:$A$500,$C29,'DADOS BRUTOS'!AI$3:AI$500)))</f>
        <v/>
      </c>
      <c r="DJ29" s="122">
        <f>IF(OR(DJ$4="",$B29=""),0,SUMIF('DADOS BRUTOS'!$A$3:$A$500,$B29,'DADOS BRUTOS'!AJ$3:AJ$500)+IF($C29="",0,SUMIF('DADOS BRUTOS'!$A$3:$A$500,$C29,'DADOS BRUTOS'!AJ$3:AJ$500)))</f>
        <v/>
      </c>
      <c r="DK29" s="122">
        <f>IF(OR(DK$4="",$B29=""),0,SUMIF('DADOS BRUTOS'!$A$3:$A$500,$B29,'DADOS BRUTOS'!AK$3:AK$500)+IF($C29="",0,SUMIF('DADOS BRUTOS'!$A$3:$A$500,$C29,'DADOS BRUTOS'!AK$3:AK$500)))</f>
        <v/>
      </c>
      <c r="DL29" s="122">
        <f>IF(OR(DL$4="",$B29=""),0,SUMIF('DADOS BRUTOS'!$A$3:$A$500,$B29,'DADOS BRUTOS'!AL$3:AL$500)+IF($C29="",0,SUMIF('DADOS BRUTOS'!$A$3:$A$500,$C29,'DADOS BRUTOS'!AL$3:AL$500)))</f>
        <v/>
      </c>
      <c r="DM29" s="122">
        <f>IF(OR(DM$4="",$B29=""),0,SUMIF('DADOS BRUTOS'!$A$3:$A$500,$B29,'DADOS BRUTOS'!AM$3:AM$500)+IF($C29="",0,SUMIF('DADOS BRUTOS'!$A$3:$A$500,$C29,'DADOS BRUTOS'!AM$3:AM$500)))</f>
        <v/>
      </c>
      <c r="DN29" s="122">
        <f>IF(OR(DN$4="",$B29=""),0,SUMIF('DADOS BRUTOS'!$A$3:$A$500,$B29,'DADOS BRUTOS'!AN$3:AN$500)+IF($C29="",0,SUMIF('DADOS BRUTOS'!$A$3:$A$500,$C29,'DADOS BRUTOS'!AN$3:AN$500)))</f>
        <v/>
      </c>
      <c r="DO29" s="122">
        <f>IF(OR(DO$4="",$B29=""),0,SUMIF('DADOS BRUTOS'!$A$3:$A$500,$B29,'DADOS BRUTOS'!AO$3:AO$500)+IF($C29="",0,SUMIF('DADOS BRUTOS'!$A$3:$A$500,$C29,'DADOS BRUTOS'!AO$3:AO$500)))</f>
        <v/>
      </c>
      <c r="DP29" s="122">
        <f>IF(OR(DP$4="",$B29=""),0,SUMIF('DADOS BRUTOS'!$A$3:$A$500,$B29,'DADOS BRUTOS'!AP$3:AP$500)+IF($C29="",0,SUMIF('DADOS BRUTOS'!$A$3:$A$500,$C29,'DADOS BRUTOS'!AP$3:AP$500)))</f>
        <v/>
      </c>
      <c r="DQ29" s="122">
        <f>IF(OR(DQ$4="",$B29=""),0,SUMIF('DADOS BRUTOS'!$A$3:$A$500,$B29,'DADOS BRUTOS'!AQ$3:AQ$500)+IF($C29="",0,SUMIF('DADOS BRUTOS'!$A$3:$A$500,$C29,'DADOS BRUTOS'!AQ$3:AQ$500)))</f>
        <v/>
      </c>
      <c r="DR29" s="122">
        <f>IF(OR(DR$4="",$B29=""),0,SUMIF('DADOS BRUTOS'!$A$3:$A$500,$B29,'DADOS BRUTOS'!AR$3:AR$500)+IF($C29="",0,SUMIF('DADOS BRUTOS'!$A$3:$A$500,$C29,'DADOS BRUTOS'!AR$3:AR$500)))</f>
        <v/>
      </c>
      <c r="DS29" s="122">
        <f>IF(OR(DS$4="",$B29=""),0,SUMIF('DADOS BRUTOS'!$A$3:$A$500,$B29,'DADOS BRUTOS'!AS$3:AS$500)+IF($C29="",0,SUMIF('DADOS BRUTOS'!$A$3:$A$500,$C29,'DADOS BRUTOS'!AS$3:AS$500)))</f>
        <v/>
      </c>
      <c r="DT29" s="122">
        <f>IF(OR(DT$4="",$B29=""),0,SUMIF('DADOS BRUTOS'!$A$3:$A$500,$B29,'DADOS BRUTOS'!AT$3:AT$500)+IF($C29="",0,SUMIF('DADOS BRUTOS'!$A$3:$A$500,$C29,'DADOS BRUTOS'!AT$3:AT$500)))</f>
        <v/>
      </c>
      <c r="DU29" s="122">
        <f>IF(OR(DU$4="",$B29=""),0,SUMIF('DADOS BRUTOS'!$A$3:$A$500,$B29,'DADOS BRUTOS'!AU$3:AU$500)+IF($C29="",0,SUMIF('DADOS BRUTOS'!$A$3:$A$500,$C29,'DADOS BRUTOS'!AU$3:AU$500)))</f>
        <v/>
      </c>
      <c r="DV29" s="122">
        <f>IF(OR(DV$4="",$B29=""),0,SUMIF('DADOS BRUTOS'!$A$3:$A$500,$B29,'DADOS BRUTOS'!AV$3:AV$500)+IF($C29="",0,SUMIF('DADOS BRUTOS'!$A$3:$A$500,$C29,'DADOS BRUTOS'!AV$3:AV$500)))</f>
        <v/>
      </c>
      <c r="DW29" s="122">
        <f>IF(OR(DW$4="",$B29=""),0,SUMIF('DADOS BRUTOS'!$A$3:$A$500,$B29,'DADOS BRUTOS'!AW$3:AW$500)+IF($C29="",0,SUMIF('DADOS BRUTOS'!$A$3:$A$500,$C29,'DADOS BRUTOS'!AW$3:AW$500)))</f>
        <v/>
      </c>
      <c r="DX29" s="122">
        <f>IF(OR(DX$4="",$B29=""),0,SUMIF('DADOS BRUTOS'!$A$3:$A$500,$B29,'DADOS BRUTOS'!AX$3:AX$500)+IF($C29="",0,SUMIF('DADOS BRUTOS'!$A$3:$A$500,$C29,'DADOS BRUTOS'!AX$3:AX$500)))</f>
        <v/>
      </c>
      <c r="DY29" s="122">
        <f>IF(OR(DY$4="",$B29=""),0,SUMIF('DADOS BRUTOS'!$A$3:$A$500,$B29,'DADOS BRUTOS'!AY$3:AY$500)+IF($C29="",0,SUMIF('DADOS BRUTOS'!$A$3:$A$500,$C29,'DADOS BRUTOS'!AY$3:AY$500)))</f>
        <v/>
      </c>
      <c r="DZ29" s="122">
        <f>IF(OR(DZ$4="",$B29=""),0,SUMIF('DADOS BRUTOS'!$A$3:$A$500,$B29,'DADOS BRUTOS'!AZ$3:AZ$500)+IF($C29="",0,SUMIF('DADOS BRUTOS'!$A$3:$A$500,$C29,'DADOS BRUTOS'!AZ$3:AZ$500)))</f>
        <v/>
      </c>
      <c r="EA29" s="122">
        <f>IF(OR(EA$4="",$B29=""),0,SUMIF('DADOS BRUTOS'!$A$3:$A$500,$B29,'DADOS BRUTOS'!BA$3:BA$500)+IF($C29="",0,SUMIF('DADOS BRUTOS'!$A$3:$A$500,$C29,'DADOS BRUTOS'!BA$3:BA$500)))</f>
        <v/>
      </c>
      <c r="EB29" s="122">
        <f>IF(OR(EB$4="",$B29=""),0,SUMIF('DADOS BRUTOS'!$A$3:$A$500,$B29,'DADOS BRUTOS'!BB$3:BB$500)+IF($C29="",0,SUMIF('DADOS BRUTOS'!$A$3:$A$500,$C29,'DADOS BRUTOS'!BB$3:BB$500)))</f>
        <v/>
      </c>
      <c r="EC29" s="122">
        <f>IF(OR(EC$4="",$B29=""),0,SUMIF('DADOS BRUTOS'!$A$3:$A$500,$B29,'DADOS BRUTOS'!BC$3:BC$500)+IF($C29="",0,SUMIF('DADOS BRUTOS'!$A$3:$A$500,$C29,'DADOS BRUTOS'!BC$3:BC$500)))</f>
        <v/>
      </c>
      <c r="ED29" s="122">
        <f>IF(OR(ED$4="",$B29=""),0,SUMIF('DADOS BRUTOS'!$A$3:$A$500,$B29,'DADOS BRUTOS'!BD$3:BD$500)+IF($C29="",0,SUMIF('DADOS BRUTOS'!$A$3:$A$500,$C29,'DADOS BRUTOS'!BD$3:BD$500)))</f>
        <v/>
      </c>
      <c r="EE29" s="122">
        <f>IF(OR(EE$4="",$B29=""),0,SUMIF('DADOS BRUTOS'!$A$3:$A$500,$B29,'DADOS BRUTOS'!BE$3:BE$500)+IF($C29="",0,SUMIF('DADOS BRUTOS'!$A$3:$A$500,$C29,'DADOS BRUTOS'!BE$3:BE$500)))</f>
        <v/>
      </c>
      <c r="EF29" s="122">
        <f>IF(OR(EF$4="",$B29=""),0,SUMIF('DADOS BRUTOS'!$A$3:$A$500,$B29,'DADOS BRUTOS'!BF$3:BF$500)+IF($C29="",0,SUMIF('DADOS BRUTOS'!$A$3:$A$500,$C29,'DADOS BRUTOS'!BF$3:BF$500)))</f>
        <v/>
      </c>
      <c r="EG29" s="122">
        <f>IF(OR(EG$4="",$B29=""),0,SUMIF('DADOS BRUTOS'!$A$3:$A$500,$B29,'DADOS BRUTOS'!BG$3:BG$500)+IF($C29="",0,SUMIF('DADOS BRUTOS'!$A$3:$A$500,$C29,'DADOS BRUTOS'!BG$3:BG$500)))</f>
        <v/>
      </c>
      <c r="EH29" s="122">
        <f>IF(OR(EH$4="",$B29=""),0,SUMIF('DADOS BRUTOS'!$A$3:$A$500,$B29,'DADOS BRUTOS'!BH$3:BH$500)+IF($C29="",0,SUMIF('DADOS BRUTOS'!$A$3:$A$500,$C29,'DADOS BRUTOS'!BH$3:BH$500)))</f>
        <v/>
      </c>
      <c r="EI29" s="122">
        <f>IF(OR(EI$4="",$B29=""),0,SUMIF('DADOS BRUTOS'!$A$3:$A$500,$B29,'DADOS BRUTOS'!BI$3:BI$500)+IF($C29="",0,SUMIF('DADOS BRUTOS'!$A$3:$A$500,$C29,'DADOS BRUTOS'!BI$3:BI$500)))</f>
        <v/>
      </c>
      <c r="EJ29" s="122">
        <f>IF(OR(EJ$4="",$B29=""),0,SUMIF('DADOS BRUTOS'!$A$3:$A$500,$B29,'DADOS BRUTOS'!BJ$3:BJ$500)+IF($C29="",0,SUMIF('DADOS BRUTOS'!$A$3:$A$500,$C29,'DADOS BRUTOS'!BJ$3:BJ$500)))</f>
        <v/>
      </c>
      <c r="EK29" s="122">
        <f>IF(OR(EK$4="",$B29=""),0,SUMIF('DADOS BRUTOS'!$A$3:$A$500,$B29,'DADOS BRUTOS'!BK$3:BK$500)+IF($C29="",0,SUMIF('DADOS BRUTOS'!$A$3:$A$500,$C29,'DADOS BRUTOS'!BK$3:BK$500)))</f>
        <v/>
      </c>
      <c r="EL29" s="122">
        <f>IF(OR(EL$4="",$B29=""),0,SUMIF('DADOS BRUTOS'!$A$3:$A$500,$B29,'DADOS BRUTOS'!BL$3:BL$500)+IF($C29="",0,SUMIF('DADOS BRUTOS'!$A$3:$A$500,$C29,'DADOS BRUTOS'!BL$3:BL$500)))</f>
        <v/>
      </c>
      <c r="EM29" s="122">
        <f>IF(OR(EM$4="",$B29=""),0,SUMIF('DADOS BRUTOS'!$A$3:$A$500,$B29,'DADOS BRUTOS'!BM$3:BM$500)+IF($C29="",0,SUMIF('DADOS BRUTOS'!$A$3:$A$500,$C29,'DADOS BRUTOS'!BM$3:BM$500)))</f>
        <v/>
      </c>
      <c r="EN29" s="122">
        <f>IF(OR(EN$4="",$B29=""),0,SUMIF('DADOS BRUTOS'!$A$3:$A$500,$B29,'DADOS BRUTOS'!BN$3:BN$500)+IF($C29="",0,SUMIF('DADOS BRUTOS'!$A$3:$A$500,$C29,'DADOS BRUTOS'!BN$3:BN$500)))</f>
        <v/>
      </c>
      <c r="EO29" s="122">
        <f>IF(OR(EO$4="",$B29=""),0,SUMIF('DADOS BRUTOS'!$A$3:$A$500,$B29,'DADOS BRUTOS'!BO$3:BO$500)+IF($C29="",0,SUMIF('DADOS BRUTOS'!$A$3:$A$500,$C29,'DADOS BRUTOS'!BO$3:BO$500)))</f>
        <v/>
      </c>
      <c r="EP29" s="122">
        <f>IF(OR(EP$4="",$B29=""),0,SUMIF('DADOS BRUTOS'!$A$3:$A$500,$B29,'DADOS BRUTOS'!BP$3:BP$500)+IF($C29="",0,SUMIF('DADOS BRUTOS'!$A$3:$A$500,$C29,'DADOS BRUTOS'!BP$3:BP$500)))</f>
        <v/>
      </c>
      <c r="EQ29" s="122">
        <f>IF(OR(EQ$4="",$B29=""),0,SUMIF('DADOS BRUTOS'!$A$3:$A$500,$B29,'DADOS BRUTOS'!BQ$3:BQ$500)+IF($C29="",0,SUMIF('DADOS BRUTOS'!$A$3:$A$500,$C29,'DADOS BRUTOS'!BQ$3:BQ$500)))</f>
        <v/>
      </c>
      <c r="ER29" s="122">
        <f>IF(OR(ER$4="",$B29=""),0,SUMIF('DADOS BRUTOS'!$A$3:$A$500,$B29,'DADOS BRUTOS'!BR$3:BR$500)+IF($C29="",0,SUMIF('DADOS BRUTOS'!$A$3:$A$500,$C29,'DADOS BRUTOS'!BR$3:BR$500)))</f>
        <v/>
      </c>
      <c r="ES29" s="122">
        <f>IF(OR(ES$4="",$B29=""),0,SUMIF('DADOS BRUTOS'!$A$3:$A$500,$B29,'DADOS BRUTOS'!BS$3:BS$500)+IF($C29="",0,SUMIF('DADOS BRUTOS'!$A$3:$A$500,$C29,'DADOS BRUTOS'!BS$3:BS$500)))</f>
        <v/>
      </c>
      <c r="ET29" s="122">
        <f>IF(OR(ET$4="",$B29=""),0,SUMIF('DADOS BRUTOS'!$A$3:$A$500,$B29,'DADOS BRUTOS'!BT$3:BT$500)+IF($C29="",0,SUMIF('DADOS BRUTOS'!$A$3:$A$500,$C29,'DADOS BRUTOS'!BT$3:BT$500)))</f>
        <v/>
      </c>
      <c r="EU29" s="122">
        <f>IF(OR(EU$4="",$B29=""),0,SUMIF('DADOS BRUTOS'!$A$3:$A$500,$B29,'DADOS BRUTOS'!BU$3:BU$500)+IF($C29="",0,SUMIF('DADOS BRUTOS'!$A$3:$A$500,$C29,'DADOS BRUTOS'!BU$3:BU$500)))</f>
        <v/>
      </c>
      <c r="EV29" s="122">
        <f>IF(OR(EV$4="",$B29=""),0,SUMIF('DADOS BRUTOS'!$A$3:$A$500,$B29,'DADOS BRUTOS'!BV$3:BV$500)+IF($C29="",0,SUMIF('DADOS BRUTOS'!$A$3:$A$500,$C29,'DADOS BRUTOS'!BV$3:BV$500)))</f>
        <v/>
      </c>
      <c r="EW29" s="122">
        <f>IF(OR(EW$4="",$B29=""),0,SUMIF('DADOS BRUTOS'!$A$3:$A$500,$B29,'DADOS BRUTOS'!BW$3:BW$500)+IF($C29="",0,SUMIF('DADOS BRUTOS'!$A$3:$A$500,$C29,'DADOS BRUTOS'!BW$3:BW$500)))</f>
        <v/>
      </c>
      <c r="EX29" s="122">
        <f>IF(OR(EX$4="",$B29=""),0,SUMIF('DADOS BRUTOS'!$A$3:$A$500,$B29,'DADOS BRUTOS'!BX$3:BX$500)+IF($C29="",0,SUMIF('DADOS BRUTOS'!$A$3:$A$500,$C29,'DADOS BRUTOS'!BX$3:BX$500)))</f>
        <v/>
      </c>
      <c r="EY29" s="122">
        <f>IF(OR(EY$4="",$B29=""),0,SUMIF('DADOS BRUTOS'!$A$3:$A$500,$B29,'DADOS BRUTOS'!BY$3:BY$500)+IF($C29="",0,SUMIF('DADOS BRUTOS'!$A$3:$A$500,$C29,'DADOS BRUTOS'!BY$3:BY$500)))</f>
        <v/>
      </c>
      <c r="EZ29" s="122">
        <f>IF(OR(EZ$4="",$B29=""),0,SUMIF('DADOS BRUTOS'!$A$3:$A$500,$B29,'DADOS BRUTOS'!BZ$3:BZ$500)+IF($C29="",0,SUMIF('DADOS BRUTOS'!$A$3:$A$500,$C29,'DADOS BRUTOS'!BZ$3:BZ$500)))</f>
        <v/>
      </c>
      <c r="FA29" s="122">
        <f>IF(OR(FA$4="",$B29=""),0,SUMIF('DADOS BRUTOS'!$A$3:$A$500,$B29,'DADOS BRUTOS'!CA$3:CA$500)+IF($C29="",0,SUMIF('DADOS BRUTOS'!$A$3:$A$500,$C29,'DADOS BRUTOS'!CA$3:CA$500)))</f>
        <v/>
      </c>
      <c r="FB29" s="122">
        <f>IF(OR(FB$4="",$B29=""),0,SUMIF('DADOS BRUTOS'!$A$3:$A$500,$B29,'DADOS BRUTOS'!CB$3:CB$500)+IF($C29="",0,SUMIF('DADOS BRUTOS'!$A$3:$A$500,$C29,'DADOS BRUTOS'!CB$3:CB$500)))</f>
        <v/>
      </c>
      <c r="FC29" s="122">
        <f>IF(OR(FC$4="",$B29=""),0,SUMIF('DADOS BRUTOS'!$A$3:$A$500,$B29,'DADOS BRUTOS'!CC$3:CC$500)+IF($C29="",0,SUMIF('DADOS BRUTOS'!$A$3:$A$500,$C29,'DADOS BRUTOS'!CC$3:CC$500)))</f>
        <v/>
      </c>
      <c r="FD29" s="122">
        <f>IF(OR(FD$4="",$B29=""),0,SUMIF('DADOS BRUTOS'!$A$3:$A$500,$B29,'DADOS BRUTOS'!CD$3:CD$500)+IF($C29="",0,SUMIF('DADOS BRUTOS'!$A$3:$A$500,$C29,'DADOS BRUTOS'!CD$3:CD$500)))</f>
        <v/>
      </c>
      <c r="FE29" s="122">
        <f>IF(OR(FE$4="",$B29=""),0,SUMIF('DADOS BRUTOS'!$A$3:$A$500,$B29,'DADOS BRUTOS'!CE$3:CE$500)+IF($C29="",0,SUMIF('DADOS BRUTOS'!$A$3:$A$500,$C29,'DADOS BRUTOS'!CE$3:CE$500)))</f>
        <v/>
      </c>
      <c r="FF29" s="122">
        <f>IF(OR(FF$4="",$B29=""),0,SUMIF('DADOS BRUTOS'!$A$3:$A$500,$B29,'DADOS BRUTOS'!CF$3:CF$500)+IF($C29="",0,SUMIF('DADOS BRUTOS'!$A$3:$A$500,$C29,'DADOS BRUTOS'!CF$3:CF$500)))</f>
        <v/>
      </c>
      <c r="FG29" s="122">
        <f>IF(OR(FG$4="",$B29=""),0,SUMIF('DADOS BRUTOS'!$A$3:$A$500,$B29,'DADOS BRUTOS'!CG$3:CG$500)+IF($C29="",0,SUMIF('DADOS BRUTOS'!$A$3:$A$500,$C29,'DADOS BRUTOS'!CG$3:CG$500)))</f>
        <v/>
      </c>
      <c r="FH29" s="122">
        <f>IF(OR(FH$4="",$B29=""),0,SUMIF('DADOS BRUTOS'!$A$3:$A$500,$B29,'DADOS BRUTOS'!CH$3:CH$500)+IF($C29="",0,SUMIF('DADOS BRUTOS'!$A$3:$A$500,$C29,'DADOS BRUTOS'!CH$3:CH$500)))</f>
        <v/>
      </c>
      <c r="FI29" s="122">
        <f>IF(OR(FI$4="",$B29=""),0,SUMIF('DADOS BRUTOS'!$A$3:$A$500,$B29,'DADOS BRUTOS'!CI$3:CI$500)+IF($C29="",0,SUMIF('DADOS BRUTOS'!$A$3:$A$500,$C29,'DADOS BRUTOS'!CI$3:CI$500)))</f>
        <v/>
      </c>
      <c r="FJ29" s="122">
        <f>IF(OR(FJ$4="",$B29=""),0,SUMIF('DADOS BRUTOS'!$A$3:$A$500,$B29,'DADOS BRUTOS'!CJ$3:CJ$500)+IF($C29="",0,SUMIF('DADOS BRUTOS'!$A$3:$A$500,$C29,'DADOS BRUTOS'!CJ$3:CJ$500)))</f>
        <v/>
      </c>
      <c r="FK29" s="122">
        <f>IF(OR(FK$4="",$B29=""),0,SUMIF('DADOS BRUTOS'!$A$3:$A$500,$B29,'DADOS BRUTOS'!CK$3:CK$500)+IF($C29="",0,SUMIF('DADOS BRUTOS'!$A$3:$A$500,$C29,'DADOS BRUTOS'!CK$3:CK$500)))</f>
        <v/>
      </c>
      <c r="FL29" s="122">
        <f>IF(OR(FL$4="",$B29=""),0,SUMIF('DADOS BRUTOS'!$A$3:$A$500,$B29,'DADOS BRUTOS'!CL$3:CL$500)+IF($C29="",0,SUMIF('DADOS BRUTOS'!$A$3:$A$500,$C29,'DADOS BRUTOS'!CL$3:CL$500)))</f>
        <v/>
      </c>
      <c r="FM29" s="122">
        <f>IF(OR(FM$4="",$B29=""),0,SUMIF('DADOS BRUTOS'!$A$3:$A$500,$B29,'DADOS BRUTOS'!CM$3:CM$500)+IF($C29="",0,SUMIF('DADOS BRUTOS'!$A$3:$A$500,$C29,'DADOS BRUTOS'!CM$3:CM$500)))</f>
        <v/>
      </c>
      <c r="FN29" s="122">
        <f>IF(OR(FN$4="",$B29=""),0,SUMIF('DADOS BRUTOS'!$A$3:$A$500,$B29,'DADOS BRUTOS'!CN$3:CN$500)+IF($C29="",0,SUMIF('DADOS BRUTOS'!$A$3:$A$500,$C29,'DADOS BRUTOS'!CN$3:CN$500)))</f>
        <v/>
      </c>
      <c r="FO29" s="122">
        <f>IF(OR(FO$4="",$B29=""),0,SUMIF('DADOS BRUTOS'!$A$3:$A$500,$B29,'DADOS BRUTOS'!CO$3:CO$500)+IF($C29="",0,SUMIF('DADOS BRUTOS'!$A$3:$A$500,$C29,'DADOS BRUTOS'!CO$3:CO$500)))</f>
        <v/>
      </c>
      <c r="FP29" s="122">
        <f>IF(OR(FP$4="",$B29=""),0,SUMIF('DADOS BRUTOS'!$A$3:$A$500,$B29,'DADOS BRUTOS'!CP$3:CP$500)+IF($C29="",0,SUMIF('DADOS BRUTOS'!$A$3:$A$500,$C29,'DADOS BRUTOS'!CP$3:CP$500)))</f>
        <v/>
      </c>
      <c r="FQ29" s="122">
        <f>IF(OR(FQ$4="",$B29=""),0,SUMIF('DADOS BRUTOS'!$A$3:$A$500,$B29,'DADOS BRUTOS'!CQ$3:CQ$500)+IF($C29="",0,SUMIF('DADOS BRUTOS'!$A$3:$A$500,$C29,'DADOS BRUTOS'!CQ$3:CQ$500)))</f>
        <v/>
      </c>
      <c r="FR29" s="122">
        <f>IF(OR(FR$4="",$B29=""),0,SUMIF('DADOS BRUTOS'!$A$3:$A$500,$B29,'DADOS BRUTOS'!CR$3:CR$500)+IF($C29="",0,SUMIF('DADOS BRUTOS'!$A$3:$A$500,$C29,'DADOS BRUTOS'!CR$3:CR$500)))</f>
        <v/>
      </c>
      <c r="FS29" s="122">
        <f>IF(OR(FS$4="",$B29=""),0,SUMIF('DADOS BRUTOS'!$A$3:$A$500,$B29,'DADOS BRUTOS'!CS$3:CS$500)+IF($C29="",0,SUMIF('DADOS BRUTOS'!$A$3:$A$500,$C29,'DADOS BRUTOS'!CS$3:CS$500)))</f>
        <v/>
      </c>
      <c r="FT29" s="122">
        <f>IF(OR(FT$4="",$B29=""),0,SUMIF('DADOS BRUTOS'!$A$3:$A$500,$B29,'DADOS BRUTOS'!CT$3:CT$500)+IF($C29="",0,SUMIF('DADOS BRUTOS'!$A$3:$A$500,$C29,'DADOS BRUTOS'!CT$3:CT$500)))</f>
        <v/>
      </c>
      <c r="FU29" s="122">
        <f>IF(OR(FU$4="",$B29=""),0,SUMIF('DADOS BRUTOS'!$A$3:$A$500,$B29,'DADOS BRUTOS'!CU$3:CU$500)+IF($C29="",0,SUMIF('DADOS BRUTOS'!$A$3:$A$500,$C29,'DADOS BRUTOS'!CU$3:CU$500)))</f>
        <v/>
      </c>
      <c r="FV29" s="122">
        <f>IF(OR(FV$4="",$B29=""),0,SUMIF('DADOS BRUTOS'!$A$3:$A$500,$B29,'DADOS BRUTOS'!CV$3:CV$500)+IF($C29="",0,SUMIF('DADOS BRUTOS'!$A$3:$A$500,$C29,'DADOS BRUTOS'!CV$3:CV$500)))</f>
        <v/>
      </c>
      <c r="FW29" s="122">
        <f>IF(OR(FW$4="",$B29=""),0,SUMIF('DADOS BRUTOS'!$A$3:$A$500,$B29,'DADOS BRUTOS'!CW$3:CW$500)+IF($C29="",0,SUMIF('DADOS BRUTOS'!$A$3:$A$500,$C29,'DADOS BRUTOS'!CW$3:CW$500)))</f>
        <v/>
      </c>
      <c r="FX29" s="122">
        <f>IF(OR(FX$4="",$B29=""),0,SUMIF('DADOS BRUTOS'!$A$3:$A$500,$B29,'DADOS BRUTOS'!CX$3:CX$500)+IF($C29="",0,SUMIF('DADOS BRUTOS'!$A$3:$A$500,$C29,'DADOS BRUTOS'!CX$3:CX$500)))</f>
        <v/>
      </c>
      <c r="FY29" s="122">
        <f>IF(OR(FY$4="",$B29=""),0,SUMIF('DADOS BRUTOS'!$A$3:$A$500,$B29,'DADOS BRUTOS'!CY$3:CY$500)+IF($C29="",0,SUMIF('DADOS BRUTOS'!$A$3:$A$500,$C29,'DADOS BRUTOS'!CY$3:CY$500)))</f>
        <v/>
      </c>
      <c r="FZ29" s="122">
        <f>IF(OR(FZ$4="",$B29=""),0,SUMIF('DADOS BRUTOS'!$A$3:$A$500,$B29,'DADOS BRUTOS'!CZ$3:CZ$500)+IF($C29="",0,SUMIF('DADOS BRUTOS'!$A$3:$A$500,$C29,'DADOS BRUTOS'!CZ$3:CZ$500)))</f>
        <v/>
      </c>
      <c r="GA29" s="122">
        <f>IF(OR(GA$4="",$B29=""),0,SUMIF('DADOS BRUTOS'!$A$3:$A$500,$B29,'DADOS BRUTOS'!DA$3:DA$500)+IF($C29="",0,SUMIF('DADOS BRUTOS'!$A$3:$A$500,$C29,'DADOS BRUTOS'!DA$3:DA$500)))</f>
        <v/>
      </c>
      <c r="GB29" s="122">
        <f>IF(OR(GB$4="",$B29=""),0,SUMIF('DADOS BRUTOS'!$A$3:$A$500,$B29,'DADOS BRUTOS'!DB$3:DB$500)+IF($C29="",0,SUMIF('DADOS BRUTOS'!$A$3:$A$500,$C29,'DADOS BRUTOS'!DB$3:DB$500)))</f>
        <v/>
      </c>
      <c r="GC29" s="122">
        <f>IF(OR(GC$4="",$B29=""),0,SUMIF('DADOS BRUTOS'!$A$3:$A$500,$B29,'DADOS BRUTOS'!DC$3:DC$500)+IF($C29="",0,SUMIF('DADOS BRUTOS'!$A$3:$A$500,$C29,'DADOS BRUTOS'!DC$3:DC$500)))</f>
        <v/>
      </c>
      <c r="GD29" s="122">
        <f>IF(OR(GD$4="",$B29=""),0,SUMIF('DADOS BRUTOS'!$A$3:$A$500,$B29,'DADOS BRUTOS'!DD$3:DD$500)+IF($C29="",0,SUMIF('DADOS BRUTOS'!$A$3:$A$500,$C29,'DADOS BRUTOS'!DD$3:DD$500)))</f>
        <v/>
      </c>
      <c r="GE29" s="122">
        <f>IF(OR(GE$4="",$B29=""),0,SUMIF('DADOS BRUTOS'!$A$3:$A$500,$B29,'DADOS BRUTOS'!DE$3:DE$500)+IF($C29="",0,SUMIF('DADOS BRUTOS'!$A$3:$A$500,$C29,'DADOS BRUTOS'!DE$3:DE$500)))</f>
        <v/>
      </c>
      <c r="GF29" s="122">
        <f>IF(OR(GF$4="",$B29=""),0,SUMIF('DADOS BRUTOS'!$A$3:$A$500,$B29,'DADOS BRUTOS'!DF$3:DF$500)+IF($C29="",0,SUMIF('DADOS BRUTOS'!$A$3:$A$500,$C29,'DADOS BRUTOS'!DF$3:DF$500)))</f>
        <v/>
      </c>
      <c r="GG29" s="122">
        <f>IF(OR(GG$4="",$B29=""),0,SUMIF('DADOS BRUTOS'!$A$3:$A$500,$B29,'DADOS BRUTOS'!DG$3:DG$500)+IF($C29="",0,SUMIF('DADOS BRUTOS'!$A$3:$A$500,$C29,'DADOS BRUTOS'!DG$3:DG$500)))</f>
        <v/>
      </c>
      <c r="GH29" s="122">
        <f>IF(OR(GH$4="",$B29=""),0,SUMIF('DADOS BRUTOS'!$A$3:$A$500,$B29,'DADOS BRUTOS'!DH$3:DH$500)+IF($C29="",0,SUMIF('DADOS BRUTOS'!$A$3:$A$500,$C29,'DADOS BRUTOS'!DH$3:DH$500)))</f>
        <v/>
      </c>
      <c r="GI29" s="122">
        <f>IF(OR(GI$4="",$B29=""),0,SUMIF('DADOS BRUTOS'!$A$3:$A$500,$B29,'DADOS BRUTOS'!DI$3:DI$500)+IF($C29="",0,SUMIF('DADOS BRUTOS'!$A$3:$A$500,$C29,'DADOS BRUTOS'!DI$3:DI$500)))</f>
        <v/>
      </c>
      <c r="GJ29" s="122">
        <f>IF(OR(GJ$4="",$B29=""),0,SUMIF('DADOS BRUTOS'!$A$3:$A$500,$B29,'DADOS BRUTOS'!DJ$3:DJ$500)+IF($C29="",0,SUMIF('DADOS BRUTOS'!$A$3:$A$500,$C29,'DADOS BRUTOS'!DJ$3:DJ$500)))</f>
        <v/>
      </c>
      <c r="GK29" s="122">
        <f>IF(OR(GK$4="",$B29=""),0,SUMIF('DADOS BRUTOS'!$A$3:$A$500,$B29,'DADOS BRUTOS'!DK$3:DK$500)+IF($C29="",0,SUMIF('DADOS BRUTOS'!$A$3:$A$500,$C29,'DADOS BRUTOS'!DK$3:DK$500)))</f>
        <v/>
      </c>
      <c r="GL29" s="122">
        <f>IF(OR(GL$4="",$B29=""),0,SUMIF('DADOS BRUTOS'!$A$3:$A$500,$B29,'DADOS BRUTOS'!DL$3:DL$500)+IF($C29="",0,SUMIF('DADOS BRUTOS'!$A$3:$A$500,$C29,'DADOS BRUTOS'!DL$3:DL$500)))</f>
        <v/>
      </c>
      <c r="GM29" s="122">
        <f>IF(OR(GM$4="",$B29=""),0,SUMIF('DADOS BRUTOS'!$A$3:$A$500,$B29,'DADOS BRUTOS'!DM$3:DM$500)+IF($C29="",0,SUMIF('DADOS BRUTOS'!$A$3:$A$500,$C29,'DADOS BRUTOS'!DM$3:DM$500)))</f>
        <v/>
      </c>
      <c r="GN29" s="122">
        <f>IF(OR(GN$4="",$B29=""),0,SUMIF('DADOS BRUTOS'!$A$3:$A$500,$B29,'DADOS BRUTOS'!DN$3:DN$500)+IF($C29="",0,SUMIF('DADOS BRUTOS'!$A$3:$A$500,$C29,'DADOS BRUTOS'!DN$3:DN$500)))</f>
        <v/>
      </c>
      <c r="GO29" s="122">
        <f>IF(OR(GO$4="",$B29=""),0,SUMIF('DADOS BRUTOS'!$A$3:$A$500,$B29,'DADOS BRUTOS'!DO$3:DO$500)+IF($C29="",0,SUMIF('DADOS BRUTOS'!$A$3:$A$500,$C29,'DADOS BRUTOS'!DO$3:DO$500)))</f>
        <v/>
      </c>
      <c r="GP29" s="122">
        <f>IF(OR(GP$4="",$B29=""),0,SUMIF('DADOS BRUTOS'!$A$3:$A$500,$B29,'DADOS BRUTOS'!DP$3:DP$500)+IF($C29="",0,SUMIF('DADOS BRUTOS'!$A$3:$A$500,$C29,'DADOS BRUTOS'!DP$3:DP$500)))</f>
        <v/>
      </c>
      <c r="GQ29" s="122">
        <f>IF(OR(GQ$4="",$B29=""),0,SUMIF('DADOS BRUTOS'!$A$3:$A$500,$B29,'DADOS BRUTOS'!DQ$3:DQ$500)+IF($C29="",0,SUMIF('DADOS BRUTOS'!$A$3:$A$500,$C29,'DADOS BRUTOS'!DQ$3:DQ$500)))</f>
        <v/>
      </c>
      <c r="GR29" s="122">
        <f>IF(OR(GR$4="",$B29=""),0,SUMIF('DADOS BRUTOS'!$A$3:$A$500,$B29,'DADOS BRUTOS'!DR$3:DR$500)+IF($C29="",0,SUMIF('DADOS BRUTOS'!$A$3:$A$500,$C29,'DADOS BRUTOS'!DR$3:DR$500)))</f>
        <v/>
      </c>
      <c r="GS29" s="122">
        <f>IF(OR(GS$4="",$B29=""),0,SUMIF('DADOS BRUTOS'!$A$3:$A$500,$B29,'DADOS BRUTOS'!DS$3:DS$500)+IF($C29="",0,SUMIF('DADOS BRUTOS'!$A$3:$A$500,$C29,'DADOS BRUTOS'!DS$3:DS$500)))</f>
        <v/>
      </c>
      <c r="GT29" s="122">
        <f>IF(OR(GT$4="",$B29=""),0,SUMIF('DADOS BRUTOS'!$A$3:$A$500,$B29,'DADOS BRUTOS'!DT$3:DT$500)+IF($C29="",0,SUMIF('DADOS BRUTOS'!$A$3:$A$500,$C29,'DADOS BRUTOS'!DT$3:DT$500)))</f>
        <v/>
      </c>
      <c r="GU29" s="122">
        <f>IF(OR(GU$4="",$B29=""),0,SUMIF('DADOS BRUTOS'!$A$3:$A$500,$B29,'DADOS BRUTOS'!DU$3:DU$500)+IF($C29="",0,SUMIF('DADOS BRUTOS'!$A$3:$A$500,$C29,'DADOS BRUTOS'!DU$3:DU$500)))</f>
        <v/>
      </c>
      <c r="GV29" s="122">
        <f>IF(OR(GV$4="",$B29=""),0,SUMIF('DADOS BRUTOS'!$A$3:$A$500,$B29,'DADOS BRUTOS'!DV$3:DV$500)+IF($C29="",0,SUMIF('DADOS BRUTOS'!$A$3:$A$500,$C29,'DADOS BRUTOS'!DV$3:DV$500)))</f>
        <v/>
      </c>
      <c r="GW29" s="122">
        <f>IF(OR(GW$4="",$B29=""),0,SUMIF('DADOS BRUTOS'!$A$3:$A$500,$B29,'DADOS BRUTOS'!DW$3:DW$500)+IF($C29="",0,SUMIF('DADOS BRUTOS'!$A$3:$A$500,$C29,'DADOS BRUTOS'!DW$3:DW$500)))</f>
        <v/>
      </c>
      <c r="GX29" s="122">
        <f>IF(OR(GX$4="",$B29=""),0,SUMIF('DADOS BRUTOS'!$A$3:$A$500,$B29,'DADOS BRUTOS'!DX$3:DX$500)+IF($C29="",0,SUMIF('DADOS BRUTOS'!$A$3:$A$500,$C29,'DADOS BRUTOS'!DX$3:DX$500)))</f>
        <v/>
      </c>
      <c r="GY29" s="122">
        <f>IF(OR(GY$4="",$B29=""),0,SUMIF('DADOS BRUTOS'!$A$3:$A$500,$B29,'DADOS BRUTOS'!DY$3:DY$500)+IF($C29="",0,SUMIF('DADOS BRUTOS'!$A$3:$A$500,$C29,'DADOS BRUTOS'!DY$3:DY$500)))</f>
        <v/>
      </c>
      <c r="GZ29" s="122">
        <f>IF(OR(GZ$4="",$B29=""),0,SUMIF('DADOS BRUTOS'!$A$3:$A$500,$B29,'DADOS BRUTOS'!DZ$3:DZ$500)+IF($C29="",0,SUMIF('DADOS BRUTOS'!$A$3:$A$500,$C29,'DADOS BRUTOS'!DZ$3:DZ$500)))</f>
        <v/>
      </c>
      <c r="HA29" s="122">
        <f>IF(OR(HA$4="",$B29=""),0,SUMIF('DADOS BRUTOS'!$A$3:$A$500,$B29,'DADOS BRUTOS'!EA$3:EA$500)+IF($C29="",0,SUMIF('DADOS BRUTOS'!$A$3:$A$500,$C29,'DADOS BRUTOS'!EA$3:EA$500)))</f>
        <v/>
      </c>
      <c r="HB29" s="122">
        <f>IF(OR(HB$4="",$B29=""),0,SUMIF('DADOS BRUTOS'!$A$3:$A$500,$B29,'DADOS BRUTOS'!EB$3:EB$500)+IF($C29="",0,SUMIF('DADOS BRUTOS'!$A$3:$A$500,$C29,'DADOS BRUTOS'!EB$3:EB$500)))</f>
        <v/>
      </c>
      <c r="HC29" s="122">
        <f>IF(OR(HC$4="",$B29=""),0,SUMIF('DADOS BRUTOS'!$A$3:$A$500,$B29,'DADOS BRUTOS'!EC$3:EC$500)+IF($C29="",0,SUMIF('DADOS BRUTOS'!$A$3:$A$500,$C29,'DADOS BRUTOS'!EC$3:EC$500)))</f>
        <v/>
      </c>
      <c r="HD29" s="122">
        <f>IF(OR(HD$4="",$B29=""),0,SUMIF('DADOS BRUTOS'!$A$3:$A$500,$B29,'DADOS BRUTOS'!ED$3:ED$500)+IF($C29="",0,SUMIF('DADOS BRUTOS'!$A$3:$A$500,$C29,'DADOS BRUTOS'!ED$3:ED$500)))</f>
        <v/>
      </c>
      <c r="HE29" s="122">
        <f>IF(OR(HE$4="",$B29=""),0,SUMIF('DADOS BRUTOS'!$A$3:$A$500,$B29,'DADOS BRUTOS'!EE$3:EE$500)+IF($C29="",0,SUMIF('DADOS BRUTOS'!$A$3:$A$500,$C29,'DADOS BRUTOS'!EE$3:EE$500)))</f>
        <v/>
      </c>
      <c r="HF29" s="122">
        <f>IF(OR(HF$4="",$B29=""),0,SUMIF('DADOS BRUTOS'!$A$3:$A$500,$B29,'DADOS BRUTOS'!EF$3:EF$500)+IF($C29="",0,SUMIF('DADOS BRUTOS'!$A$3:$A$500,$C29,'DADOS BRUTOS'!EF$3:EF$500)))</f>
        <v/>
      </c>
      <c r="HG29" s="122">
        <f>IF(OR(HG$4="",$B29=""),0,SUMIF('DADOS BRUTOS'!$A$3:$A$500,$B29,'DADOS BRUTOS'!EG$3:EG$500)+IF($C29="",0,SUMIF('DADOS BRUTOS'!$A$3:$A$500,$C29,'DADOS BRUTOS'!EG$3:EG$500)))</f>
        <v/>
      </c>
      <c r="HH29" s="122">
        <f>IF(OR(HH$4="",$B29=""),0,SUMIF('DADOS BRUTOS'!$A$3:$A$500,$B29,'DADOS BRUTOS'!EH$3:EH$500)+IF($C29="",0,SUMIF('DADOS BRUTOS'!$A$3:$A$500,$C29,'DADOS BRUTOS'!EH$3:EH$500)))</f>
        <v/>
      </c>
      <c r="HI29" s="122">
        <f>IF(OR(HI$4="",$B29=""),0,SUMIF('DADOS BRUTOS'!$A$3:$A$500,$B29,'DADOS BRUTOS'!EI$3:EI$500)+IF($C29="",0,SUMIF('DADOS BRUTOS'!$A$3:$A$500,$C29,'DADOS BRUTOS'!EI$3:EI$500)))</f>
        <v/>
      </c>
      <c r="HJ29" s="122">
        <f>IF(OR(HJ$4="",$B29=""),0,SUMIF('DADOS BRUTOS'!$A$3:$A$500,$B29,'DADOS BRUTOS'!EJ$3:EJ$500)+IF($C29="",0,SUMIF('DADOS BRUTOS'!$A$3:$A$500,$C29,'DADOS BRUTOS'!EJ$3:EJ$500)))</f>
        <v/>
      </c>
      <c r="HK29" s="122">
        <f>IF(OR(HK$4="",$B29=""),0,SUMIF('DADOS BRUTOS'!$A$3:$A$500,$B29,'DADOS BRUTOS'!EK$3:EK$500)+IF($C29="",0,SUMIF('DADOS BRUTOS'!$A$3:$A$500,$C29,'DADOS BRUTOS'!EK$3:EK$500)))</f>
        <v/>
      </c>
      <c r="HL29" s="122">
        <f>IF(OR(HL$4="",$B29=""),0,SUMIF('DADOS BRUTOS'!$A$3:$A$500,$B29,'DADOS BRUTOS'!EL$3:EL$500)+IF($C29="",0,SUMIF('DADOS BRUTOS'!$A$3:$A$500,$C29,'DADOS BRUTOS'!EL$3:EL$500)))</f>
        <v/>
      </c>
      <c r="HM29" s="122">
        <f>IF(OR(HM$4="",$B29=""),0,SUMIF('DADOS BRUTOS'!$A$3:$A$500,$B29,'DADOS BRUTOS'!EM$3:EM$500)+IF($C29="",0,SUMIF('DADOS BRUTOS'!$A$3:$A$500,$C29,'DADOS BRUTOS'!EM$3:EM$500)))</f>
        <v/>
      </c>
      <c r="HN29" s="122">
        <f>IF(OR(HN$4="",$B29=""),0,SUMIF('DADOS BRUTOS'!$A$3:$A$500,$B29,'DADOS BRUTOS'!EN$3:EN$500)+IF($C29="",0,SUMIF('DADOS BRUTOS'!$A$3:$A$500,$C29,'DADOS BRUTOS'!EN$3:EN$500)))</f>
        <v/>
      </c>
      <c r="HO29" s="122">
        <f>IF(OR(HO$4="",$B29=""),0,SUMIF('DADOS BRUTOS'!$A$3:$A$500,$B29,'DADOS BRUTOS'!EO$3:EO$500)+IF($C29="",0,SUMIF('DADOS BRUTOS'!$A$3:$A$500,$C29,'DADOS BRUTOS'!EO$3:EO$500)))</f>
        <v/>
      </c>
      <c r="HP29" s="122">
        <f>IF(OR(HP$4="",$B29=""),0,SUMIF('DADOS BRUTOS'!$A$3:$A$500,$B29,'DADOS BRUTOS'!EP$3:EP$500)+IF($C29="",0,SUMIF('DADOS BRUTOS'!$A$3:$A$500,$C29,'DADOS BRUTOS'!EP$3:EP$500)))</f>
        <v/>
      </c>
      <c r="HQ29" s="122">
        <f>IF(OR(HQ$4="",$B29=""),0,SUMIF('DADOS BRUTOS'!$A$3:$A$500,$B29,'DADOS BRUTOS'!EQ$3:EQ$500)+IF($C29="",0,SUMIF('DADOS BRUTOS'!$A$3:$A$500,$C29,'DADOS BRUTOS'!EQ$3:EQ$500)))</f>
        <v/>
      </c>
      <c r="HR29" s="122">
        <f>IF(OR(HR$4="",$B29=""),0,SUMIF('DADOS BRUTOS'!$A$3:$A$500,$B29,'DADOS BRUTOS'!ER$3:ER$500)+IF($C29="",0,SUMIF('DADOS BRUTOS'!$A$3:$A$500,$C29,'DADOS BRUTOS'!ER$3:ER$500)))</f>
        <v/>
      </c>
      <c r="HS29" s="122">
        <f>IF(OR(HS$4="",$B29=""),0,SUMIF('DADOS BRUTOS'!$A$3:$A$500,$B29,'DADOS BRUTOS'!ES$3:ES$500)+IF($C29="",0,SUMIF('DADOS BRUTOS'!$A$3:$A$500,$C29,'DADOS BRUTOS'!ES$3:ES$500)))</f>
        <v/>
      </c>
      <c r="HT29" s="122">
        <f>IF(OR(HT$4="",$B29=""),0,SUMIF('DADOS BRUTOS'!$A$3:$A$500,$B29,'DADOS BRUTOS'!ET$3:ET$500)+IF($C29="",0,SUMIF('DADOS BRUTOS'!$A$3:$A$500,$C29,'DADOS BRUTOS'!ET$3:ET$500)))</f>
        <v/>
      </c>
      <c r="HU29" s="122">
        <f>IF(OR(HU$4="",$B29=""),0,SUMIF('DADOS BRUTOS'!$A$3:$A$500,$B29,'DADOS BRUTOS'!EU$3:EU$500)+IF($C29="",0,SUMIF('DADOS BRUTOS'!$A$3:$A$500,$C29,'DADOS BRUTOS'!EU$3:EU$500)))</f>
        <v/>
      </c>
      <c r="HV29" s="122">
        <f>IF(OR(HV$4="",$B29=""),0,SUMIF('DADOS BRUTOS'!$A$3:$A$500,$B29,'DADOS BRUTOS'!EV$3:EV$500)+IF($C29="",0,SUMIF('DADOS BRUTOS'!$A$3:$A$500,$C29,'DADOS BRUTOS'!EV$3:EV$500)))</f>
        <v/>
      </c>
      <c r="HW29" s="122">
        <f>IF(OR(HW$4="",$B29=""),0,SUMIF('DADOS BRUTOS'!$A$3:$A$500,$B29,'DADOS BRUTOS'!EW$3:EW$500)+IF($C29="",0,SUMIF('DADOS BRUTOS'!$A$3:$A$500,$C29,'DADOS BRUTOS'!EW$3:EW$500)))</f>
        <v/>
      </c>
      <c r="HX29" s="122">
        <f>IF(OR(HX$4="",$B29=""),0,SUMIF('DADOS BRUTOS'!$A$3:$A$500,$B29,'DADOS BRUTOS'!EX$3:EX$500)+IF($C29="",0,SUMIF('DADOS BRUTOS'!$A$3:$A$500,$C29,'DADOS BRUTOS'!EX$3:EX$500)))</f>
        <v/>
      </c>
      <c r="HY29" s="122">
        <f>IF(OR(HY$4="",$B29=""),0,SUMIF('DADOS BRUTOS'!$A$3:$A$500,$B29,'DADOS BRUTOS'!EY$3:EY$500)+IF($C29="",0,SUMIF('DADOS BRUTOS'!$A$3:$A$500,$C29,'DADOS BRUTOS'!EY$3:EY$500)))</f>
        <v/>
      </c>
      <c r="HZ29" s="122">
        <f>IF(OR(HZ$4="",$B29=""),0,SUMIF('DADOS BRUTOS'!$A$3:$A$500,$B29,'DADOS BRUTOS'!EZ$3:EZ$500)+IF($C29="",0,SUMIF('DADOS BRUTOS'!$A$3:$A$500,$C29,'DADOS BRUTOS'!EZ$3:EZ$500)))</f>
        <v/>
      </c>
      <c r="IA29" s="122">
        <f>IF(OR(IA$4="",$B29=""),0,SUMIF('DADOS BRUTOS'!$A$3:$A$500,$B29,'DADOS BRUTOS'!FA$3:FA$500)+IF($C29="",0,SUMIF('DADOS BRUTOS'!$A$3:$A$500,$C29,'DADOS BRUTOS'!FA$3:FA$500)))</f>
        <v/>
      </c>
      <c r="IB29" s="122">
        <f>IF(OR(IB$4="",$B29=""),0,SUMIF('DADOS BRUTOS'!$A$3:$A$500,$B29,'DADOS BRUTOS'!FB$3:FB$500)+IF($C29="",0,SUMIF('DADOS BRUTOS'!$A$3:$A$500,$C29,'DADOS BRUTOS'!FB$3:FB$500)))</f>
        <v/>
      </c>
      <c r="IC29" s="122">
        <f>IF(OR(IC$4="",$B29=""),0,SUMIF('DADOS BRUTOS'!$A$3:$A$500,$B29,'DADOS BRUTOS'!FC$3:FC$500)+IF($C29="",0,SUMIF('DADOS BRUTOS'!$A$3:$A$500,$C29,'DADOS BRUTOS'!FC$3:FC$500)))</f>
        <v/>
      </c>
      <c r="ID29" s="122">
        <f>IF(OR(ID$4="",$B29=""),0,SUMIF('DADOS BRUTOS'!$A$3:$A$500,$B29,'DADOS BRUTOS'!FD$3:FD$500)+IF($C29="",0,SUMIF('DADOS BRUTOS'!$A$3:$A$500,$C29,'DADOS BRUTOS'!FD$3:FD$500)))</f>
        <v/>
      </c>
      <c r="IE29" s="122">
        <f>IF(OR(IE$4="",$B29=""),0,SUMIF('DADOS BRUTOS'!$A$3:$A$500,$B29,'DADOS BRUTOS'!FE$3:FE$500)+IF($C29="",0,SUMIF('DADOS BRUTOS'!$A$3:$A$500,$C29,'DADOS BRUTOS'!FE$3:FE$500)))</f>
        <v/>
      </c>
      <c r="IF29" s="122">
        <f>IF(OR(IF$4="",$B29=""),0,SUMIF('DADOS BRUTOS'!$A$3:$A$500,$B29,'DADOS BRUTOS'!FF$3:FF$500)+IF($C29="",0,SUMIF('DADOS BRUTOS'!$A$3:$A$500,$C29,'DADOS BRUTOS'!FF$3:FF$500)))</f>
        <v/>
      </c>
      <c r="IG29" s="122">
        <f>IF(OR(IG$4="",$B29=""),0,SUMIF('DADOS BRUTOS'!$A$3:$A$500,$B29,'DADOS BRUTOS'!FG$3:FG$500)+IF($C29="",0,SUMIF('DADOS BRUTOS'!$A$3:$A$500,$C29,'DADOS BRUTOS'!FG$3:FG$500)))</f>
        <v/>
      </c>
      <c r="IH29" s="122">
        <f>IF(OR(IH$4="",$B29=""),0,SUMIF('DADOS BRUTOS'!$A$3:$A$500,$B29,'DADOS BRUTOS'!FH$3:FH$500)+IF($C29="",0,SUMIF('DADOS BRUTOS'!$A$3:$A$500,$C29,'DADOS BRUTOS'!FH$3:FH$500)))</f>
        <v/>
      </c>
      <c r="II29" s="122">
        <f>IF(OR(II$4="",$B29=""),0,SUMIF('DADOS BRUTOS'!$A$3:$A$500,$B29,'DADOS BRUTOS'!FI$3:FI$500)+IF($C29="",0,SUMIF('DADOS BRUTOS'!$A$3:$A$500,$C29,'DADOS BRUTOS'!FI$3:FI$500)))</f>
        <v/>
      </c>
      <c r="IJ29" s="122">
        <f>IF(OR(IJ$4="",$B29=""),0,SUMIF('DADOS BRUTOS'!$A$3:$A$500,$B29,'DADOS BRUTOS'!FJ$3:FJ$500)+IF($C29="",0,SUMIF('DADOS BRUTOS'!$A$3:$A$500,$C29,'DADOS BRUTOS'!FJ$3:FJ$500)))</f>
        <v/>
      </c>
      <c r="IK29" s="122">
        <f>IF(OR(IK$4="",$B29=""),0,SUMIF('DADOS BRUTOS'!$A$3:$A$500,$B29,'DADOS BRUTOS'!FK$3:FK$500)+IF($C29="",0,SUMIF('DADOS BRUTOS'!$A$3:$A$500,$C29,'DADOS BRUTOS'!FK$3:FK$500)))</f>
        <v/>
      </c>
      <c r="IL29" s="122">
        <f>IF(OR(IL$4="",$B29=""),0,SUMIF('DADOS BRUTOS'!$A$3:$A$500,$B29,'DADOS BRUTOS'!FL$3:FL$500)+IF($C29="",0,SUMIF('DADOS BRUTOS'!$A$3:$A$500,$C29,'DADOS BRUTOS'!FL$3:FL$500)))</f>
        <v/>
      </c>
      <c r="IM29" s="122">
        <f>IF(OR(IM$4="",$B29=""),0,SUMIF('DADOS BRUTOS'!$A$3:$A$500,$B29,'DADOS BRUTOS'!FM$3:FM$500)+IF($C29="",0,SUMIF('DADOS BRUTOS'!$A$3:$A$500,$C29,'DADOS BRUTOS'!FM$3:FM$500)))</f>
        <v/>
      </c>
      <c r="IN29" s="122">
        <f>IF(OR(IN$4="",$B29=""),0,SUMIF('DADOS BRUTOS'!$A$3:$A$500,$B29,'DADOS BRUTOS'!FN$3:FN$500)+IF($C29="",0,SUMIF('DADOS BRUTOS'!$A$3:$A$500,$C29,'DADOS BRUTOS'!FN$3:FN$500)))</f>
        <v/>
      </c>
      <c r="IO29" s="122">
        <f>IF(OR(IO$4="",$B29=""),0,SUMIF('DADOS BRUTOS'!$A$3:$A$500,$B29,'DADOS BRUTOS'!FO$3:FO$500)+IF($C29="",0,SUMIF('DADOS BRUTOS'!$A$3:$A$500,$C29,'DADOS BRUTOS'!FO$3:FO$500)))</f>
        <v/>
      </c>
      <c r="IP29" s="122">
        <f>IF(OR(IP$4="",$B29=""),0,SUMIF('DADOS BRUTOS'!$A$3:$A$500,$B29,'DADOS BRUTOS'!FP$3:FP$500)+IF($C29="",0,SUMIF('DADOS BRUTOS'!$A$3:$A$500,$C29,'DADOS BRUTOS'!FP$3:FP$500)))</f>
        <v/>
      </c>
      <c r="IQ29" s="122">
        <f>IF(OR(IQ$4="",$B29=""),0,SUMIF('DADOS BRUTOS'!$A$3:$A$500,$B29,'DADOS BRUTOS'!FQ$3:FQ$500)+IF($C29="",0,SUMIF('DADOS BRUTOS'!$A$3:$A$500,$C29,'DADOS BRUTOS'!FQ$3:FQ$500)))</f>
        <v/>
      </c>
      <c r="IR29" s="122">
        <f>IF(OR(IR$4="",$B29=""),0,SUMIF('DADOS BRUTOS'!$A$3:$A$500,$B29,'DADOS BRUTOS'!FR$3:FR$500)+IF($C29="",0,SUMIF('DADOS BRUTOS'!$A$3:$A$500,$C29,'DADOS BRUTOS'!FR$3:FR$500)))</f>
        <v/>
      </c>
      <c r="IS29" s="122">
        <f>IF(OR(IS$4="",$B29=""),0,SUMIF('DADOS BRUTOS'!$A$3:$A$500,$B29,'DADOS BRUTOS'!FS$3:FS$500)+IF($C29="",0,SUMIF('DADOS BRUTOS'!$A$3:$A$500,$C29,'DADOS BRUTOS'!FS$3:FS$500)))</f>
        <v/>
      </c>
      <c r="IT29" s="122">
        <f>IF(OR(IT$4="",$B29=""),0,SUMIF('DADOS BRUTOS'!$A$3:$A$500,$B29,'DADOS BRUTOS'!FT$3:FT$500)+IF($C29="",0,SUMIF('DADOS BRUTOS'!$A$3:$A$500,$C29,'DADOS BRUTOS'!FT$3:FT$500)))</f>
        <v/>
      </c>
      <c r="IU29" s="122">
        <f>IF(OR(IU$4="",$B29=""),0,SUMIF('DADOS BRUTOS'!$A$3:$A$500,$B29,'DADOS BRUTOS'!FU$3:FU$500)+IF($C29="",0,SUMIF('DADOS BRUTOS'!$A$3:$A$500,$C29,'DADOS BRUTOS'!FU$3:FU$500)))</f>
        <v/>
      </c>
      <c r="IV29" s="122">
        <f>IF(OR(IV$4="",$B29=""),0,SUMIF('DADOS BRUTOS'!$A$3:$A$500,$B29,'DADOS BRUTOS'!FV$3:FV$500)+IF($C29="",0,SUMIF('DADOS BRUTOS'!$A$3:$A$500,$C29,'DADOS BRUTOS'!FV$3:FV$500)))</f>
        <v/>
      </c>
      <c r="IW29" s="122">
        <f>IF(OR(IW$4="",$B29=""),0,SUMIF('DADOS BRUTOS'!$A$3:$A$500,$B29,'DADOS BRUTOS'!FW$3:FW$500)+IF($C29="",0,SUMIF('DADOS BRUTOS'!$A$3:$A$500,$C29,'DADOS BRUTOS'!FW$3:FW$500)))</f>
        <v/>
      </c>
      <c r="IX29" s="122">
        <f>IF(OR(IX$4="",$B29=""),0,SUMIF('DADOS BRUTOS'!$A$3:$A$500,$B29,'DADOS BRUTOS'!FX$3:FX$500)+IF($C29="",0,SUMIF('DADOS BRUTOS'!$A$3:$A$500,$C29,'DADOS BRUTOS'!FX$3:FX$500)))</f>
        <v/>
      </c>
      <c r="IY29" s="122">
        <f>IF(OR(IY$4="",$B29=""),0,SUMIF('DADOS BRUTOS'!$A$3:$A$500,$B29,'DADOS BRUTOS'!FY$3:FY$500)+IF($C29="",0,SUMIF('DADOS BRUTOS'!$A$3:$A$500,$C29,'DADOS BRUTOS'!FY$3:FY$500)))</f>
        <v/>
      </c>
      <c r="IZ29" s="122">
        <f>IF(OR(IZ$4="",$B29=""),0,SUMIF('DADOS BRUTOS'!$A$3:$A$500,$B29,'DADOS BRUTOS'!FZ$3:FZ$500)+IF($C29="",0,SUMIF('DADOS BRUTOS'!$A$3:$A$500,$C29,'DADOS BRUTOS'!FZ$3:FZ$500)))</f>
        <v/>
      </c>
      <c r="JA29" s="122">
        <f>IF(OR(JA$4="",$B29=""),0,SUMIF('DADOS BRUTOS'!$A$3:$A$500,$B29,'DADOS BRUTOS'!GA$3:GA$500)+IF($C29="",0,SUMIF('DADOS BRUTOS'!$A$3:$A$500,$C29,'DADOS BRUTOS'!GA$3:GA$500)))</f>
        <v/>
      </c>
      <c r="JB29" s="122">
        <f>IF(OR(JB$4="",$B29=""),0,SUMIF('DADOS BRUTOS'!$A$3:$A$500,$B29,'DADOS BRUTOS'!GB$3:GB$500)+IF($C29="",0,SUMIF('DADOS BRUTOS'!$A$3:$A$500,$C29,'DADOS BRUTOS'!GB$3:GB$500)))</f>
        <v/>
      </c>
      <c r="JC29" s="122">
        <f>IF(OR(JC$4="",$B29=""),0,SUMIF('DADOS BRUTOS'!$A$3:$A$500,$B29,'DADOS BRUTOS'!GC$3:GC$500)+IF($C29="",0,SUMIF('DADOS BRUTOS'!$A$3:$A$500,$C29,'DADOS BRUTOS'!GC$3:GC$500)))</f>
        <v/>
      </c>
      <c r="JD29" s="122">
        <f>IF(OR(JD$4="",$B29=""),0,SUMIF('DADOS BRUTOS'!$A$3:$A$500,$B29,'DADOS BRUTOS'!GD$3:GD$500)+IF($C29="",0,SUMIF('DADOS BRUTOS'!$A$3:$A$500,$C29,'DADOS BRUTOS'!GD$3:GD$500)))</f>
        <v/>
      </c>
      <c r="JE29" s="122">
        <f>IF(OR(JE$4="",$B29=""),0,SUMIF('DADOS BRUTOS'!$A$3:$A$500,$B29,'DADOS BRUTOS'!GE$3:GE$500)+IF($C29="",0,SUMIF('DADOS BRUTOS'!$A$3:$A$500,$C29,'DADOS BRUTOS'!GE$3:GE$500)))</f>
        <v/>
      </c>
      <c r="JF29" s="122">
        <f>IF(OR(JF$4="",$B29=""),0,SUMIF('DADOS BRUTOS'!$A$3:$A$500,$B29,'DADOS BRUTOS'!GF$3:GF$500)+IF($C29="",0,SUMIF('DADOS BRUTOS'!$A$3:$A$500,$C29,'DADOS BRUTOS'!GF$3:GF$500)))</f>
        <v/>
      </c>
      <c r="JG29" s="122">
        <f>IF(OR(JG$4="",$B29=""),0,SUMIF('DADOS BRUTOS'!$A$3:$A$500,$B29,'DADOS BRUTOS'!GG$3:GG$500)+IF($C29="",0,SUMIF('DADOS BRUTOS'!$A$3:$A$500,$C29,'DADOS BRUTOS'!GG$3:GG$500)))</f>
        <v/>
      </c>
      <c r="JH29" s="122">
        <f>IF(OR(JH$4="",$B29=""),0,SUMIF('DADOS BRUTOS'!$A$3:$A$500,$B29,'DADOS BRUTOS'!GH$3:GH$500)+IF($C29="",0,SUMIF('DADOS BRUTOS'!$A$3:$A$500,$C29,'DADOS BRUTOS'!GH$3:GH$500)))</f>
        <v/>
      </c>
      <c r="JI29" s="122">
        <f>IF(OR(JI$4="",$B29=""),0,SUMIF('DADOS BRUTOS'!$A$3:$A$500,$B29,'DADOS BRUTOS'!GI$3:GI$500)+IF($C29="",0,SUMIF('DADOS BRUTOS'!$A$3:$A$500,$C29,'DADOS BRUTOS'!GI$3:GI$500)))</f>
        <v/>
      </c>
      <c r="JJ29" s="122">
        <f>IF(OR(JJ$4="",$B29=""),0,SUMIF('DADOS BRUTOS'!$A$3:$A$500,$B29,'DADOS BRUTOS'!GJ$3:GJ$500)+IF($C29="",0,SUMIF('DADOS BRUTOS'!$A$3:$A$500,$C29,'DADOS BRUTOS'!GJ$3:GJ$500)))</f>
        <v/>
      </c>
      <c r="JK29" s="122">
        <f>IF(OR(JK$4="",$B29=""),0,SUMIF('DADOS BRUTOS'!$A$3:$A$500,$B29,'DADOS BRUTOS'!GK$3:GK$500)+IF($C29="",0,SUMIF('DADOS BRUTOS'!$A$3:$A$500,$C29,'DADOS BRUTOS'!GK$3:GK$500)))</f>
        <v/>
      </c>
      <c r="JL29" s="122">
        <f>IF(OR(JL$4="",$B29=""),0,SUMIF('DADOS BRUTOS'!$A$3:$A$500,$B29,'DADOS BRUTOS'!GL$3:GL$500)+IF($C29="",0,SUMIF('DADOS BRUTOS'!$A$3:$A$500,$C29,'DADOS BRUTOS'!GL$3:GL$500)))</f>
        <v/>
      </c>
      <c r="JM29" s="122">
        <f>IF(OR(JM$4="",$B29=""),0,SUMIF('DADOS BRUTOS'!$A$3:$A$500,$B29,'DADOS BRUTOS'!GM$3:GM$500)+IF($C29="",0,SUMIF('DADOS BRUTOS'!$A$3:$A$500,$C29,'DADOS BRUTOS'!GM$3:GM$500)))</f>
        <v/>
      </c>
      <c r="JN29" s="122">
        <f>IF(OR(JN$4="",$B29=""),0,SUMIF('DADOS BRUTOS'!$A$3:$A$500,$B29,'DADOS BRUTOS'!GN$3:GN$500)+IF($C29="",0,SUMIF('DADOS BRUTOS'!$A$3:$A$500,$C29,'DADOS BRUTOS'!GN$3:GN$500)))</f>
        <v/>
      </c>
      <c r="JO29" s="122">
        <f>IF(OR(JO$4="",$B29=""),0,SUMIF('DADOS BRUTOS'!$A$3:$A$500,$B29,'DADOS BRUTOS'!GO$3:GO$500)+IF($C29="",0,SUMIF('DADOS BRUTOS'!$A$3:$A$500,$C29,'DADOS BRUTOS'!GO$3:GO$500)))</f>
        <v/>
      </c>
      <c r="JP29" s="122">
        <f>IF(OR(JP$4="",$B29=""),0,SUMIF('DADOS BRUTOS'!$A$3:$A$500,$B29,'DADOS BRUTOS'!GP$3:GP$500)+IF($C29="",0,SUMIF('DADOS BRUTOS'!$A$3:$A$500,$C29,'DADOS BRUTOS'!GP$3:GP$500)))</f>
        <v/>
      </c>
      <c r="JQ29" s="122">
        <f>IF(OR(JQ$4="",$B29=""),0,SUMIF('DADOS BRUTOS'!$A$3:$A$500,$B29,'DADOS BRUTOS'!GQ$3:GQ$500)+IF($C29="",0,SUMIF('DADOS BRUTOS'!$A$3:$A$500,$C29,'DADOS BRUTOS'!GQ$3:GQ$500)))</f>
        <v/>
      </c>
      <c r="JR29" s="122">
        <f>IF(OR(JR$4="",$B29=""),0,SUMIF('DADOS BRUTOS'!$A$3:$A$500,$B29,'DADOS BRUTOS'!GR$3:GR$500)+IF($C29="",0,SUMIF('DADOS BRUTOS'!$A$3:$A$500,$C29,'DADOS BRUTOS'!GR$3:GR$500)))</f>
        <v/>
      </c>
      <c r="JS29" s="122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2">
        <f>IF(OR(CB$4="",$B30=""),0,SUMIF('DADOS BRUTOS'!$A$3:$A$500,$B30,'DADOS BRUTOS'!B$3:B$500)+IF($C30="",0,SUMIF('DADOS BRUTOS'!$A$3:$A$500,$C30,'DADOS BRUTOS'!B$3:B$500)))</f>
        <v/>
      </c>
      <c r="CC30" s="122">
        <f>IF(OR(CC$4="",$B30=""),0,SUMIF('DADOS BRUTOS'!$A$3:$A$500,$B30,'DADOS BRUTOS'!C$3:C$500)+IF($C30="",0,SUMIF('DADOS BRUTOS'!$A$3:$A$500,$C30,'DADOS BRUTOS'!C$3:C$500)))</f>
        <v/>
      </c>
      <c r="CD30" s="122">
        <f>IF(OR(CD$4="",$B30=""),0,SUMIF('DADOS BRUTOS'!$A$3:$A$500,$B30,'DADOS BRUTOS'!D$3:D$500)+IF($C30="",0,SUMIF('DADOS BRUTOS'!$A$3:$A$500,$C30,'DADOS BRUTOS'!D$3:D$500)))</f>
        <v/>
      </c>
      <c r="CE30" s="122">
        <f>IF(OR(CE$4="",$B30=""),0,SUMIF('DADOS BRUTOS'!$A$3:$A$500,$B30,'DADOS BRUTOS'!E$3:E$500)+IF($C30="",0,SUMIF('DADOS BRUTOS'!$A$3:$A$500,$C30,'DADOS BRUTOS'!E$3:E$500)))</f>
        <v/>
      </c>
      <c r="CF30" s="122">
        <f>IF(OR(CF$4="",$B30=""),0,SUMIF('DADOS BRUTOS'!$A$3:$A$500,$B30,'DADOS BRUTOS'!F$3:F$500)+IF($C30="",0,SUMIF('DADOS BRUTOS'!$A$3:$A$500,$C30,'DADOS BRUTOS'!F$3:F$500)))</f>
        <v/>
      </c>
      <c r="CG30" s="122">
        <f>IF(OR(CG$4="",$B30=""),0,SUMIF('DADOS BRUTOS'!$A$3:$A$500,$B30,'DADOS BRUTOS'!G$3:G$500)+IF($C30="",0,SUMIF('DADOS BRUTOS'!$A$3:$A$500,$C30,'DADOS BRUTOS'!G$3:G$500)))</f>
        <v/>
      </c>
      <c r="CH30" s="122">
        <f>IF(OR(CH$4="",$B30=""),0,SUMIF('DADOS BRUTOS'!$A$3:$A$500,$B30,'DADOS BRUTOS'!H$3:H$500)+IF($C30="",0,SUMIF('DADOS BRUTOS'!$A$3:$A$500,$C30,'DADOS BRUTOS'!H$3:H$500)))</f>
        <v/>
      </c>
      <c r="CI30" s="122">
        <f>IF(OR(CI$4="",$B30=""),0,SUMIF('DADOS BRUTOS'!$A$3:$A$500,$B30,'DADOS BRUTOS'!I$3:I$500)+IF($C30="",0,SUMIF('DADOS BRUTOS'!$A$3:$A$500,$C30,'DADOS BRUTOS'!I$3:I$500)))</f>
        <v/>
      </c>
      <c r="CJ30" s="122">
        <f>IF(OR(CJ$4="",$B30=""),0,SUMIF('DADOS BRUTOS'!$A$3:$A$500,$B30,'DADOS BRUTOS'!J$3:J$500)+IF($C30="",0,SUMIF('DADOS BRUTOS'!$A$3:$A$500,$C30,'DADOS BRUTOS'!J$3:J$500)))</f>
        <v/>
      </c>
      <c r="CK30" s="122">
        <f>IF(OR(CK$4="",$B30=""),0,SUMIF('DADOS BRUTOS'!$A$3:$A$500,$B30,'DADOS BRUTOS'!K$3:K$500)+IF($C30="",0,SUMIF('DADOS BRUTOS'!$A$3:$A$500,$C30,'DADOS BRUTOS'!K$3:K$500)))</f>
        <v/>
      </c>
      <c r="CL30" s="122">
        <f>IF(OR(CL$4="",$B30=""),0,SUMIF('DADOS BRUTOS'!$A$3:$A$500,$B30,'DADOS BRUTOS'!L$3:L$500)+IF($C30="",0,SUMIF('DADOS BRUTOS'!$A$3:$A$500,$C30,'DADOS BRUTOS'!L$3:L$500)))</f>
        <v/>
      </c>
      <c r="CM30" s="122">
        <f>IF(OR(CM$4="",$B30=""),0,SUMIF('DADOS BRUTOS'!$A$3:$A$500,$B30,'DADOS BRUTOS'!M$3:M$500)+IF($C30="",0,SUMIF('DADOS BRUTOS'!$A$3:$A$500,$C30,'DADOS BRUTOS'!M$3:M$500)))</f>
        <v/>
      </c>
      <c r="CN30" s="122">
        <f>IF(OR(CN$4="",$B30=""),0,SUMIF('DADOS BRUTOS'!$A$3:$A$500,$B30,'DADOS BRUTOS'!N$3:N$500)+IF($C30="",0,SUMIF('DADOS BRUTOS'!$A$3:$A$500,$C30,'DADOS BRUTOS'!N$3:N$500)))</f>
        <v/>
      </c>
      <c r="CO30" s="122">
        <f>IF(OR(CO$4="",$B30=""),0,SUMIF('DADOS BRUTOS'!$A$3:$A$500,$B30,'DADOS BRUTOS'!O$3:O$500)+IF($C30="",0,SUMIF('DADOS BRUTOS'!$A$3:$A$500,$C30,'DADOS BRUTOS'!O$3:O$500)))</f>
        <v/>
      </c>
      <c r="CP30" s="122">
        <f>IF(OR(CP$4="",$B30=""),0,SUMIF('DADOS BRUTOS'!$A$3:$A$500,$B30,'DADOS BRUTOS'!P$3:P$500)+IF($C30="",0,SUMIF('DADOS BRUTOS'!$A$3:$A$500,$C30,'DADOS BRUTOS'!P$3:P$500)))</f>
        <v/>
      </c>
      <c r="CQ30" s="122">
        <f>IF(OR(CQ$4="",$B30=""),0,SUMIF('DADOS BRUTOS'!$A$3:$A$500,$B30,'DADOS BRUTOS'!Q$3:Q$500)+IF($C30="",0,SUMIF('DADOS BRUTOS'!$A$3:$A$500,$C30,'DADOS BRUTOS'!Q$3:Q$500)))</f>
        <v/>
      </c>
      <c r="CR30" s="122">
        <f>IF(OR(CR$4="",$B30=""),0,SUMIF('DADOS BRUTOS'!$A$3:$A$500,$B30,'DADOS BRUTOS'!R$3:R$500)+IF($C30="",0,SUMIF('DADOS BRUTOS'!$A$3:$A$500,$C30,'DADOS BRUTOS'!R$3:R$500)))</f>
        <v/>
      </c>
      <c r="CS30" s="122">
        <f>IF(OR(CS$4="",$B30=""),0,SUMIF('DADOS BRUTOS'!$A$3:$A$500,$B30,'DADOS BRUTOS'!S$3:S$500)+IF($C30="",0,SUMIF('DADOS BRUTOS'!$A$3:$A$500,$C30,'DADOS BRUTOS'!S$3:S$500)))</f>
        <v/>
      </c>
      <c r="CT30" s="122">
        <f>IF(OR(CT$4="",$B30=""),0,SUMIF('DADOS BRUTOS'!$A$3:$A$500,$B30,'DADOS BRUTOS'!T$3:T$500)+IF($C30="",0,SUMIF('DADOS BRUTOS'!$A$3:$A$500,$C30,'DADOS BRUTOS'!T$3:T$500)))</f>
        <v/>
      </c>
      <c r="CU30" s="122">
        <f>IF(OR(CU$4="",$B30=""),0,SUMIF('DADOS BRUTOS'!$A$3:$A$500,$B30,'DADOS BRUTOS'!U$3:U$500)+IF($C30="",0,SUMIF('DADOS BRUTOS'!$A$3:$A$500,$C30,'DADOS BRUTOS'!U$3:U$500)))</f>
        <v/>
      </c>
      <c r="CV30" s="122">
        <f>IF(OR(CV$4="",$B30=""),0,SUMIF('DADOS BRUTOS'!$A$3:$A$500,$B30,'DADOS BRUTOS'!V$3:V$500)+IF($C30="",0,SUMIF('DADOS BRUTOS'!$A$3:$A$500,$C30,'DADOS BRUTOS'!V$3:V$500)))</f>
        <v/>
      </c>
      <c r="CW30" s="122">
        <f>IF(OR(CW$4="",$B30=""),0,SUMIF('DADOS BRUTOS'!$A$3:$A$500,$B30,'DADOS BRUTOS'!W$3:W$500)+IF($C30="",0,SUMIF('DADOS BRUTOS'!$A$3:$A$500,$C30,'DADOS BRUTOS'!W$3:W$500)))</f>
        <v/>
      </c>
      <c r="CX30" s="122">
        <f>IF(OR(CX$4="",$B30=""),0,SUMIF('DADOS BRUTOS'!$A$3:$A$500,$B30,'DADOS BRUTOS'!X$3:X$500)+IF($C30="",0,SUMIF('DADOS BRUTOS'!$A$3:$A$500,$C30,'DADOS BRUTOS'!X$3:X$500)))</f>
        <v/>
      </c>
      <c r="CY30" s="122">
        <f>IF(OR(CY$4="",$B30=""),0,SUMIF('DADOS BRUTOS'!$A$3:$A$500,$B30,'DADOS BRUTOS'!Y$3:Y$500)+IF($C30="",0,SUMIF('DADOS BRUTOS'!$A$3:$A$500,$C30,'DADOS BRUTOS'!Y$3:Y$500)))</f>
        <v/>
      </c>
      <c r="CZ30" s="122">
        <f>IF(OR(CZ$4="",$B30=""),0,SUMIF('DADOS BRUTOS'!$A$3:$A$500,$B30,'DADOS BRUTOS'!Z$3:Z$500)+IF($C30="",0,SUMIF('DADOS BRUTOS'!$A$3:$A$500,$C30,'DADOS BRUTOS'!Z$3:Z$500)))</f>
        <v/>
      </c>
      <c r="DA30" s="122">
        <f>IF(OR(DA$4="",$B30=""),0,SUMIF('DADOS BRUTOS'!$A$3:$A$500,$B30,'DADOS BRUTOS'!AA$3:AA$500)+IF($C30="",0,SUMIF('DADOS BRUTOS'!$A$3:$A$500,$C30,'DADOS BRUTOS'!AA$3:AA$500)))</f>
        <v/>
      </c>
      <c r="DB30" s="122">
        <f>IF(OR(DB$4="",$B30=""),0,SUMIF('DADOS BRUTOS'!$A$3:$A$500,$B30,'DADOS BRUTOS'!AB$3:AB$500)+IF($C30="",0,SUMIF('DADOS BRUTOS'!$A$3:$A$500,$C30,'DADOS BRUTOS'!AB$3:AB$500)))</f>
        <v/>
      </c>
      <c r="DC30" s="122">
        <f>IF(OR(DC$4="",$B30=""),0,SUMIF('DADOS BRUTOS'!$A$3:$A$500,$B30,'DADOS BRUTOS'!AC$3:AC$500)+IF($C30="",0,SUMIF('DADOS BRUTOS'!$A$3:$A$500,$C30,'DADOS BRUTOS'!AC$3:AC$500)))</f>
        <v/>
      </c>
      <c r="DD30" s="122">
        <f>IF(OR(DD$4="",$B30=""),0,SUMIF('DADOS BRUTOS'!$A$3:$A$500,$B30,'DADOS BRUTOS'!AD$3:AD$500)+IF($C30="",0,SUMIF('DADOS BRUTOS'!$A$3:$A$500,$C30,'DADOS BRUTOS'!AD$3:AD$500)))</f>
        <v/>
      </c>
      <c r="DE30" s="122">
        <f>IF(OR(DE$4="",$B30=""),0,SUMIF('DADOS BRUTOS'!$A$3:$A$500,$B30,'DADOS BRUTOS'!AE$3:AE$500)+IF($C30="",0,SUMIF('DADOS BRUTOS'!$A$3:$A$500,$C30,'DADOS BRUTOS'!AE$3:AE$500)))</f>
        <v/>
      </c>
      <c r="DF30" s="122">
        <f>IF(OR(DF$4="",$B30=""),0,SUMIF('DADOS BRUTOS'!$A$3:$A$500,$B30,'DADOS BRUTOS'!AF$3:AF$500)+IF($C30="",0,SUMIF('DADOS BRUTOS'!$A$3:$A$500,$C30,'DADOS BRUTOS'!AF$3:AF$500)))</f>
        <v/>
      </c>
      <c r="DG30" s="122">
        <f>IF(OR(DG$4="",$B30=""),0,SUMIF('DADOS BRUTOS'!$A$3:$A$500,$B30,'DADOS BRUTOS'!AG$3:AG$500)+IF($C30="",0,SUMIF('DADOS BRUTOS'!$A$3:$A$500,$C30,'DADOS BRUTOS'!AG$3:AG$500)))</f>
        <v/>
      </c>
      <c r="DH30" s="122">
        <f>IF(OR(DH$4="",$B30=""),0,SUMIF('DADOS BRUTOS'!$A$3:$A$500,$B30,'DADOS BRUTOS'!AH$3:AH$500)+IF($C30="",0,SUMIF('DADOS BRUTOS'!$A$3:$A$500,$C30,'DADOS BRUTOS'!AH$3:AH$500)))</f>
        <v/>
      </c>
      <c r="DI30" s="122">
        <f>IF(OR(DI$4="",$B30=""),0,SUMIF('DADOS BRUTOS'!$A$3:$A$500,$B30,'DADOS BRUTOS'!AI$3:AI$500)+IF($C30="",0,SUMIF('DADOS BRUTOS'!$A$3:$A$500,$C30,'DADOS BRUTOS'!AI$3:AI$500)))</f>
        <v/>
      </c>
      <c r="DJ30" s="122">
        <f>IF(OR(DJ$4="",$B30=""),0,SUMIF('DADOS BRUTOS'!$A$3:$A$500,$B30,'DADOS BRUTOS'!AJ$3:AJ$500)+IF($C30="",0,SUMIF('DADOS BRUTOS'!$A$3:$A$500,$C30,'DADOS BRUTOS'!AJ$3:AJ$500)))</f>
        <v/>
      </c>
      <c r="DK30" s="122">
        <f>IF(OR(DK$4="",$B30=""),0,SUMIF('DADOS BRUTOS'!$A$3:$A$500,$B30,'DADOS BRUTOS'!AK$3:AK$500)+IF($C30="",0,SUMIF('DADOS BRUTOS'!$A$3:$A$500,$C30,'DADOS BRUTOS'!AK$3:AK$500)))</f>
        <v/>
      </c>
      <c r="DL30" s="122">
        <f>IF(OR(DL$4="",$B30=""),0,SUMIF('DADOS BRUTOS'!$A$3:$A$500,$B30,'DADOS BRUTOS'!AL$3:AL$500)+IF($C30="",0,SUMIF('DADOS BRUTOS'!$A$3:$A$500,$C30,'DADOS BRUTOS'!AL$3:AL$500)))</f>
        <v/>
      </c>
      <c r="DM30" s="122">
        <f>IF(OR(DM$4="",$B30=""),0,SUMIF('DADOS BRUTOS'!$A$3:$A$500,$B30,'DADOS BRUTOS'!AM$3:AM$500)+IF($C30="",0,SUMIF('DADOS BRUTOS'!$A$3:$A$500,$C30,'DADOS BRUTOS'!AM$3:AM$500)))</f>
        <v/>
      </c>
      <c r="DN30" s="122">
        <f>IF(OR(DN$4="",$B30=""),0,SUMIF('DADOS BRUTOS'!$A$3:$A$500,$B30,'DADOS BRUTOS'!AN$3:AN$500)+IF($C30="",0,SUMIF('DADOS BRUTOS'!$A$3:$A$500,$C30,'DADOS BRUTOS'!AN$3:AN$500)))</f>
        <v/>
      </c>
      <c r="DO30" s="122">
        <f>IF(OR(DO$4="",$B30=""),0,SUMIF('DADOS BRUTOS'!$A$3:$A$500,$B30,'DADOS BRUTOS'!AO$3:AO$500)+IF($C30="",0,SUMIF('DADOS BRUTOS'!$A$3:$A$500,$C30,'DADOS BRUTOS'!AO$3:AO$500)))</f>
        <v/>
      </c>
      <c r="DP30" s="122">
        <f>IF(OR(DP$4="",$B30=""),0,SUMIF('DADOS BRUTOS'!$A$3:$A$500,$B30,'DADOS BRUTOS'!AP$3:AP$500)+IF($C30="",0,SUMIF('DADOS BRUTOS'!$A$3:$A$500,$C30,'DADOS BRUTOS'!AP$3:AP$500)))</f>
        <v/>
      </c>
      <c r="DQ30" s="122">
        <f>IF(OR(DQ$4="",$B30=""),0,SUMIF('DADOS BRUTOS'!$A$3:$A$500,$B30,'DADOS BRUTOS'!AQ$3:AQ$500)+IF($C30="",0,SUMIF('DADOS BRUTOS'!$A$3:$A$500,$C30,'DADOS BRUTOS'!AQ$3:AQ$500)))</f>
        <v/>
      </c>
      <c r="DR30" s="122">
        <f>IF(OR(DR$4="",$B30=""),0,SUMIF('DADOS BRUTOS'!$A$3:$A$500,$B30,'DADOS BRUTOS'!AR$3:AR$500)+IF($C30="",0,SUMIF('DADOS BRUTOS'!$A$3:$A$500,$C30,'DADOS BRUTOS'!AR$3:AR$500)))</f>
        <v/>
      </c>
      <c r="DS30" s="122">
        <f>IF(OR(DS$4="",$B30=""),0,SUMIF('DADOS BRUTOS'!$A$3:$A$500,$B30,'DADOS BRUTOS'!AS$3:AS$500)+IF($C30="",0,SUMIF('DADOS BRUTOS'!$A$3:$A$500,$C30,'DADOS BRUTOS'!AS$3:AS$500)))</f>
        <v/>
      </c>
      <c r="DT30" s="122">
        <f>IF(OR(DT$4="",$B30=""),0,SUMIF('DADOS BRUTOS'!$A$3:$A$500,$B30,'DADOS BRUTOS'!AT$3:AT$500)+IF($C30="",0,SUMIF('DADOS BRUTOS'!$A$3:$A$500,$C30,'DADOS BRUTOS'!AT$3:AT$500)))</f>
        <v/>
      </c>
      <c r="DU30" s="122">
        <f>IF(OR(DU$4="",$B30=""),0,SUMIF('DADOS BRUTOS'!$A$3:$A$500,$B30,'DADOS BRUTOS'!AU$3:AU$500)+IF($C30="",0,SUMIF('DADOS BRUTOS'!$A$3:$A$500,$C30,'DADOS BRUTOS'!AU$3:AU$500)))</f>
        <v/>
      </c>
      <c r="DV30" s="122">
        <f>IF(OR(DV$4="",$B30=""),0,SUMIF('DADOS BRUTOS'!$A$3:$A$500,$B30,'DADOS BRUTOS'!AV$3:AV$500)+IF($C30="",0,SUMIF('DADOS BRUTOS'!$A$3:$A$500,$C30,'DADOS BRUTOS'!AV$3:AV$500)))</f>
        <v/>
      </c>
      <c r="DW30" s="122">
        <f>IF(OR(DW$4="",$B30=""),0,SUMIF('DADOS BRUTOS'!$A$3:$A$500,$B30,'DADOS BRUTOS'!AW$3:AW$500)+IF($C30="",0,SUMIF('DADOS BRUTOS'!$A$3:$A$500,$C30,'DADOS BRUTOS'!AW$3:AW$500)))</f>
        <v/>
      </c>
      <c r="DX30" s="122">
        <f>IF(OR(DX$4="",$B30=""),0,SUMIF('DADOS BRUTOS'!$A$3:$A$500,$B30,'DADOS BRUTOS'!AX$3:AX$500)+IF($C30="",0,SUMIF('DADOS BRUTOS'!$A$3:$A$500,$C30,'DADOS BRUTOS'!AX$3:AX$500)))</f>
        <v/>
      </c>
      <c r="DY30" s="122">
        <f>IF(OR(DY$4="",$B30=""),0,SUMIF('DADOS BRUTOS'!$A$3:$A$500,$B30,'DADOS BRUTOS'!AY$3:AY$500)+IF($C30="",0,SUMIF('DADOS BRUTOS'!$A$3:$A$500,$C30,'DADOS BRUTOS'!AY$3:AY$500)))</f>
        <v/>
      </c>
      <c r="DZ30" s="122">
        <f>IF(OR(DZ$4="",$B30=""),0,SUMIF('DADOS BRUTOS'!$A$3:$A$500,$B30,'DADOS BRUTOS'!AZ$3:AZ$500)+IF($C30="",0,SUMIF('DADOS BRUTOS'!$A$3:$A$500,$C30,'DADOS BRUTOS'!AZ$3:AZ$500)))</f>
        <v/>
      </c>
      <c r="EA30" s="122">
        <f>IF(OR(EA$4="",$B30=""),0,SUMIF('DADOS BRUTOS'!$A$3:$A$500,$B30,'DADOS BRUTOS'!BA$3:BA$500)+IF($C30="",0,SUMIF('DADOS BRUTOS'!$A$3:$A$500,$C30,'DADOS BRUTOS'!BA$3:BA$500)))</f>
        <v/>
      </c>
      <c r="EB30" s="122">
        <f>IF(OR(EB$4="",$B30=""),0,SUMIF('DADOS BRUTOS'!$A$3:$A$500,$B30,'DADOS BRUTOS'!BB$3:BB$500)+IF($C30="",0,SUMIF('DADOS BRUTOS'!$A$3:$A$500,$C30,'DADOS BRUTOS'!BB$3:BB$500)))</f>
        <v/>
      </c>
      <c r="EC30" s="122">
        <f>IF(OR(EC$4="",$B30=""),0,SUMIF('DADOS BRUTOS'!$A$3:$A$500,$B30,'DADOS BRUTOS'!BC$3:BC$500)+IF($C30="",0,SUMIF('DADOS BRUTOS'!$A$3:$A$500,$C30,'DADOS BRUTOS'!BC$3:BC$500)))</f>
        <v/>
      </c>
      <c r="ED30" s="122">
        <f>IF(OR(ED$4="",$B30=""),0,SUMIF('DADOS BRUTOS'!$A$3:$A$500,$B30,'DADOS BRUTOS'!BD$3:BD$500)+IF($C30="",0,SUMIF('DADOS BRUTOS'!$A$3:$A$500,$C30,'DADOS BRUTOS'!BD$3:BD$500)))</f>
        <v/>
      </c>
      <c r="EE30" s="122">
        <f>IF(OR(EE$4="",$B30=""),0,SUMIF('DADOS BRUTOS'!$A$3:$A$500,$B30,'DADOS BRUTOS'!BE$3:BE$500)+IF($C30="",0,SUMIF('DADOS BRUTOS'!$A$3:$A$500,$C30,'DADOS BRUTOS'!BE$3:BE$500)))</f>
        <v/>
      </c>
      <c r="EF30" s="122">
        <f>IF(OR(EF$4="",$B30=""),0,SUMIF('DADOS BRUTOS'!$A$3:$A$500,$B30,'DADOS BRUTOS'!BF$3:BF$500)+IF($C30="",0,SUMIF('DADOS BRUTOS'!$A$3:$A$500,$C30,'DADOS BRUTOS'!BF$3:BF$500)))</f>
        <v/>
      </c>
      <c r="EG30" s="122">
        <f>IF(OR(EG$4="",$B30=""),0,SUMIF('DADOS BRUTOS'!$A$3:$A$500,$B30,'DADOS BRUTOS'!BG$3:BG$500)+IF($C30="",0,SUMIF('DADOS BRUTOS'!$A$3:$A$500,$C30,'DADOS BRUTOS'!BG$3:BG$500)))</f>
        <v/>
      </c>
      <c r="EH30" s="122">
        <f>IF(OR(EH$4="",$B30=""),0,SUMIF('DADOS BRUTOS'!$A$3:$A$500,$B30,'DADOS BRUTOS'!BH$3:BH$500)+IF($C30="",0,SUMIF('DADOS BRUTOS'!$A$3:$A$500,$C30,'DADOS BRUTOS'!BH$3:BH$500)))</f>
        <v/>
      </c>
      <c r="EI30" s="122">
        <f>IF(OR(EI$4="",$B30=""),0,SUMIF('DADOS BRUTOS'!$A$3:$A$500,$B30,'DADOS BRUTOS'!BI$3:BI$500)+IF($C30="",0,SUMIF('DADOS BRUTOS'!$A$3:$A$500,$C30,'DADOS BRUTOS'!BI$3:BI$500)))</f>
        <v/>
      </c>
      <c r="EJ30" s="122">
        <f>IF(OR(EJ$4="",$B30=""),0,SUMIF('DADOS BRUTOS'!$A$3:$A$500,$B30,'DADOS BRUTOS'!BJ$3:BJ$500)+IF($C30="",0,SUMIF('DADOS BRUTOS'!$A$3:$A$500,$C30,'DADOS BRUTOS'!BJ$3:BJ$500)))</f>
        <v/>
      </c>
      <c r="EK30" s="122">
        <f>IF(OR(EK$4="",$B30=""),0,SUMIF('DADOS BRUTOS'!$A$3:$A$500,$B30,'DADOS BRUTOS'!BK$3:BK$500)+IF($C30="",0,SUMIF('DADOS BRUTOS'!$A$3:$A$500,$C30,'DADOS BRUTOS'!BK$3:BK$500)))</f>
        <v/>
      </c>
      <c r="EL30" s="122">
        <f>IF(OR(EL$4="",$B30=""),0,SUMIF('DADOS BRUTOS'!$A$3:$A$500,$B30,'DADOS BRUTOS'!BL$3:BL$500)+IF($C30="",0,SUMIF('DADOS BRUTOS'!$A$3:$A$500,$C30,'DADOS BRUTOS'!BL$3:BL$500)))</f>
        <v/>
      </c>
      <c r="EM30" s="122">
        <f>IF(OR(EM$4="",$B30=""),0,SUMIF('DADOS BRUTOS'!$A$3:$A$500,$B30,'DADOS BRUTOS'!BM$3:BM$500)+IF($C30="",0,SUMIF('DADOS BRUTOS'!$A$3:$A$500,$C30,'DADOS BRUTOS'!BM$3:BM$500)))</f>
        <v/>
      </c>
      <c r="EN30" s="122">
        <f>IF(OR(EN$4="",$B30=""),0,SUMIF('DADOS BRUTOS'!$A$3:$A$500,$B30,'DADOS BRUTOS'!BN$3:BN$500)+IF($C30="",0,SUMIF('DADOS BRUTOS'!$A$3:$A$500,$C30,'DADOS BRUTOS'!BN$3:BN$500)))</f>
        <v/>
      </c>
      <c r="EO30" s="122">
        <f>IF(OR(EO$4="",$B30=""),0,SUMIF('DADOS BRUTOS'!$A$3:$A$500,$B30,'DADOS BRUTOS'!BO$3:BO$500)+IF($C30="",0,SUMIF('DADOS BRUTOS'!$A$3:$A$500,$C30,'DADOS BRUTOS'!BO$3:BO$500)))</f>
        <v/>
      </c>
      <c r="EP30" s="122">
        <f>IF(OR(EP$4="",$B30=""),0,SUMIF('DADOS BRUTOS'!$A$3:$A$500,$B30,'DADOS BRUTOS'!BP$3:BP$500)+IF($C30="",0,SUMIF('DADOS BRUTOS'!$A$3:$A$500,$C30,'DADOS BRUTOS'!BP$3:BP$500)))</f>
        <v/>
      </c>
      <c r="EQ30" s="122">
        <f>IF(OR(EQ$4="",$B30=""),0,SUMIF('DADOS BRUTOS'!$A$3:$A$500,$B30,'DADOS BRUTOS'!BQ$3:BQ$500)+IF($C30="",0,SUMIF('DADOS BRUTOS'!$A$3:$A$500,$C30,'DADOS BRUTOS'!BQ$3:BQ$500)))</f>
        <v/>
      </c>
      <c r="ER30" s="122">
        <f>IF(OR(ER$4="",$B30=""),0,SUMIF('DADOS BRUTOS'!$A$3:$A$500,$B30,'DADOS BRUTOS'!BR$3:BR$500)+IF($C30="",0,SUMIF('DADOS BRUTOS'!$A$3:$A$500,$C30,'DADOS BRUTOS'!BR$3:BR$500)))</f>
        <v/>
      </c>
      <c r="ES30" s="122">
        <f>IF(OR(ES$4="",$B30=""),0,SUMIF('DADOS BRUTOS'!$A$3:$A$500,$B30,'DADOS BRUTOS'!BS$3:BS$500)+IF($C30="",0,SUMIF('DADOS BRUTOS'!$A$3:$A$500,$C30,'DADOS BRUTOS'!BS$3:BS$500)))</f>
        <v/>
      </c>
      <c r="ET30" s="122">
        <f>IF(OR(ET$4="",$B30=""),0,SUMIF('DADOS BRUTOS'!$A$3:$A$500,$B30,'DADOS BRUTOS'!BT$3:BT$500)+IF($C30="",0,SUMIF('DADOS BRUTOS'!$A$3:$A$500,$C30,'DADOS BRUTOS'!BT$3:BT$500)))</f>
        <v/>
      </c>
      <c r="EU30" s="122">
        <f>IF(OR(EU$4="",$B30=""),0,SUMIF('DADOS BRUTOS'!$A$3:$A$500,$B30,'DADOS BRUTOS'!BU$3:BU$500)+IF($C30="",0,SUMIF('DADOS BRUTOS'!$A$3:$A$500,$C30,'DADOS BRUTOS'!BU$3:BU$500)))</f>
        <v/>
      </c>
      <c r="EV30" s="122">
        <f>IF(OR(EV$4="",$B30=""),0,SUMIF('DADOS BRUTOS'!$A$3:$A$500,$B30,'DADOS BRUTOS'!BV$3:BV$500)+IF($C30="",0,SUMIF('DADOS BRUTOS'!$A$3:$A$500,$C30,'DADOS BRUTOS'!BV$3:BV$500)))</f>
        <v/>
      </c>
      <c r="EW30" s="122">
        <f>IF(OR(EW$4="",$B30=""),0,SUMIF('DADOS BRUTOS'!$A$3:$A$500,$B30,'DADOS BRUTOS'!BW$3:BW$500)+IF($C30="",0,SUMIF('DADOS BRUTOS'!$A$3:$A$500,$C30,'DADOS BRUTOS'!BW$3:BW$500)))</f>
        <v/>
      </c>
      <c r="EX30" s="122">
        <f>IF(OR(EX$4="",$B30=""),0,SUMIF('DADOS BRUTOS'!$A$3:$A$500,$B30,'DADOS BRUTOS'!BX$3:BX$500)+IF($C30="",0,SUMIF('DADOS BRUTOS'!$A$3:$A$500,$C30,'DADOS BRUTOS'!BX$3:BX$500)))</f>
        <v/>
      </c>
      <c r="EY30" s="122">
        <f>IF(OR(EY$4="",$B30=""),0,SUMIF('DADOS BRUTOS'!$A$3:$A$500,$B30,'DADOS BRUTOS'!BY$3:BY$500)+IF($C30="",0,SUMIF('DADOS BRUTOS'!$A$3:$A$500,$C30,'DADOS BRUTOS'!BY$3:BY$500)))</f>
        <v/>
      </c>
      <c r="EZ30" s="122">
        <f>IF(OR(EZ$4="",$B30=""),0,SUMIF('DADOS BRUTOS'!$A$3:$A$500,$B30,'DADOS BRUTOS'!BZ$3:BZ$500)+IF($C30="",0,SUMIF('DADOS BRUTOS'!$A$3:$A$500,$C30,'DADOS BRUTOS'!BZ$3:BZ$500)))</f>
        <v/>
      </c>
      <c r="FA30" s="122">
        <f>IF(OR(FA$4="",$B30=""),0,SUMIF('DADOS BRUTOS'!$A$3:$A$500,$B30,'DADOS BRUTOS'!CA$3:CA$500)+IF($C30="",0,SUMIF('DADOS BRUTOS'!$A$3:$A$500,$C30,'DADOS BRUTOS'!CA$3:CA$500)))</f>
        <v/>
      </c>
      <c r="FB30" s="122">
        <f>IF(OR(FB$4="",$B30=""),0,SUMIF('DADOS BRUTOS'!$A$3:$A$500,$B30,'DADOS BRUTOS'!CB$3:CB$500)+IF($C30="",0,SUMIF('DADOS BRUTOS'!$A$3:$A$500,$C30,'DADOS BRUTOS'!CB$3:CB$500)))</f>
        <v/>
      </c>
      <c r="FC30" s="122">
        <f>IF(OR(FC$4="",$B30=""),0,SUMIF('DADOS BRUTOS'!$A$3:$A$500,$B30,'DADOS BRUTOS'!CC$3:CC$500)+IF($C30="",0,SUMIF('DADOS BRUTOS'!$A$3:$A$500,$C30,'DADOS BRUTOS'!CC$3:CC$500)))</f>
        <v/>
      </c>
      <c r="FD30" s="122">
        <f>IF(OR(FD$4="",$B30=""),0,SUMIF('DADOS BRUTOS'!$A$3:$A$500,$B30,'DADOS BRUTOS'!CD$3:CD$500)+IF($C30="",0,SUMIF('DADOS BRUTOS'!$A$3:$A$500,$C30,'DADOS BRUTOS'!CD$3:CD$500)))</f>
        <v/>
      </c>
      <c r="FE30" s="122">
        <f>IF(OR(FE$4="",$B30=""),0,SUMIF('DADOS BRUTOS'!$A$3:$A$500,$B30,'DADOS BRUTOS'!CE$3:CE$500)+IF($C30="",0,SUMIF('DADOS BRUTOS'!$A$3:$A$500,$C30,'DADOS BRUTOS'!CE$3:CE$500)))</f>
        <v/>
      </c>
      <c r="FF30" s="122">
        <f>IF(OR(FF$4="",$B30=""),0,SUMIF('DADOS BRUTOS'!$A$3:$A$500,$B30,'DADOS BRUTOS'!CF$3:CF$500)+IF($C30="",0,SUMIF('DADOS BRUTOS'!$A$3:$A$500,$C30,'DADOS BRUTOS'!CF$3:CF$500)))</f>
        <v/>
      </c>
      <c r="FG30" s="122">
        <f>IF(OR(FG$4="",$B30=""),0,SUMIF('DADOS BRUTOS'!$A$3:$A$500,$B30,'DADOS BRUTOS'!CG$3:CG$500)+IF($C30="",0,SUMIF('DADOS BRUTOS'!$A$3:$A$500,$C30,'DADOS BRUTOS'!CG$3:CG$500)))</f>
        <v/>
      </c>
      <c r="FH30" s="122">
        <f>IF(OR(FH$4="",$B30=""),0,SUMIF('DADOS BRUTOS'!$A$3:$A$500,$B30,'DADOS BRUTOS'!CH$3:CH$500)+IF($C30="",0,SUMIF('DADOS BRUTOS'!$A$3:$A$500,$C30,'DADOS BRUTOS'!CH$3:CH$500)))</f>
        <v/>
      </c>
      <c r="FI30" s="122">
        <f>IF(OR(FI$4="",$B30=""),0,SUMIF('DADOS BRUTOS'!$A$3:$A$500,$B30,'DADOS BRUTOS'!CI$3:CI$500)+IF($C30="",0,SUMIF('DADOS BRUTOS'!$A$3:$A$500,$C30,'DADOS BRUTOS'!CI$3:CI$500)))</f>
        <v/>
      </c>
      <c r="FJ30" s="122">
        <f>IF(OR(FJ$4="",$B30=""),0,SUMIF('DADOS BRUTOS'!$A$3:$A$500,$B30,'DADOS BRUTOS'!CJ$3:CJ$500)+IF($C30="",0,SUMIF('DADOS BRUTOS'!$A$3:$A$500,$C30,'DADOS BRUTOS'!CJ$3:CJ$500)))</f>
        <v/>
      </c>
      <c r="FK30" s="122">
        <f>IF(OR(FK$4="",$B30=""),0,SUMIF('DADOS BRUTOS'!$A$3:$A$500,$B30,'DADOS BRUTOS'!CK$3:CK$500)+IF($C30="",0,SUMIF('DADOS BRUTOS'!$A$3:$A$500,$C30,'DADOS BRUTOS'!CK$3:CK$500)))</f>
        <v/>
      </c>
      <c r="FL30" s="122">
        <f>IF(OR(FL$4="",$B30=""),0,SUMIF('DADOS BRUTOS'!$A$3:$A$500,$B30,'DADOS BRUTOS'!CL$3:CL$500)+IF($C30="",0,SUMIF('DADOS BRUTOS'!$A$3:$A$500,$C30,'DADOS BRUTOS'!CL$3:CL$500)))</f>
        <v/>
      </c>
      <c r="FM30" s="122">
        <f>IF(OR(FM$4="",$B30=""),0,SUMIF('DADOS BRUTOS'!$A$3:$A$500,$B30,'DADOS BRUTOS'!CM$3:CM$500)+IF($C30="",0,SUMIF('DADOS BRUTOS'!$A$3:$A$500,$C30,'DADOS BRUTOS'!CM$3:CM$500)))</f>
        <v/>
      </c>
      <c r="FN30" s="122">
        <f>IF(OR(FN$4="",$B30=""),0,SUMIF('DADOS BRUTOS'!$A$3:$A$500,$B30,'DADOS BRUTOS'!CN$3:CN$500)+IF($C30="",0,SUMIF('DADOS BRUTOS'!$A$3:$A$500,$C30,'DADOS BRUTOS'!CN$3:CN$500)))</f>
        <v/>
      </c>
      <c r="FO30" s="122">
        <f>IF(OR(FO$4="",$B30=""),0,SUMIF('DADOS BRUTOS'!$A$3:$A$500,$B30,'DADOS BRUTOS'!CO$3:CO$500)+IF($C30="",0,SUMIF('DADOS BRUTOS'!$A$3:$A$500,$C30,'DADOS BRUTOS'!CO$3:CO$500)))</f>
        <v/>
      </c>
      <c r="FP30" s="122">
        <f>IF(OR(FP$4="",$B30=""),0,SUMIF('DADOS BRUTOS'!$A$3:$A$500,$B30,'DADOS BRUTOS'!CP$3:CP$500)+IF($C30="",0,SUMIF('DADOS BRUTOS'!$A$3:$A$500,$C30,'DADOS BRUTOS'!CP$3:CP$500)))</f>
        <v/>
      </c>
      <c r="FQ30" s="122">
        <f>IF(OR(FQ$4="",$B30=""),0,SUMIF('DADOS BRUTOS'!$A$3:$A$500,$B30,'DADOS BRUTOS'!CQ$3:CQ$500)+IF($C30="",0,SUMIF('DADOS BRUTOS'!$A$3:$A$500,$C30,'DADOS BRUTOS'!CQ$3:CQ$500)))</f>
        <v/>
      </c>
      <c r="FR30" s="122">
        <f>IF(OR(FR$4="",$B30=""),0,SUMIF('DADOS BRUTOS'!$A$3:$A$500,$B30,'DADOS BRUTOS'!CR$3:CR$500)+IF($C30="",0,SUMIF('DADOS BRUTOS'!$A$3:$A$500,$C30,'DADOS BRUTOS'!CR$3:CR$500)))</f>
        <v/>
      </c>
      <c r="FS30" s="122">
        <f>IF(OR(FS$4="",$B30=""),0,SUMIF('DADOS BRUTOS'!$A$3:$A$500,$B30,'DADOS BRUTOS'!CS$3:CS$500)+IF($C30="",0,SUMIF('DADOS BRUTOS'!$A$3:$A$500,$C30,'DADOS BRUTOS'!CS$3:CS$500)))</f>
        <v/>
      </c>
      <c r="FT30" s="122">
        <f>IF(OR(FT$4="",$B30=""),0,SUMIF('DADOS BRUTOS'!$A$3:$A$500,$B30,'DADOS BRUTOS'!CT$3:CT$500)+IF($C30="",0,SUMIF('DADOS BRUTOS'!$A$3:$A$500,$C30,'DADOS BRUTOS'!CT$3:CT$500)))</f>
        <v/>
      </c>
      <c r="FU30" s="122">
        <f>IF(OR(FU$4="",$B30=""),0,SUMIF('DADOS BRUTOS'!$A$3:$A$500,$B30,'DADOS BRUTOS'!CU$3:CU$500)+IF($C30="",0,SUMIF('DADOS BRUTOS'!$A$3:$A$500,$C30,'DADOS BRUTOS'!CU$3:CU$500)))</f>
        <v/>
      </c>
      <c r="FV30" s="122">
        <f>IF(OR(FV$4="",$B30=""),0,SUMIF('DADOS BRUTOS'!$A$3:$A$500,$B30,'DADOS BRUTOS'!CV$3:CV$500)+IF($C30="",0,SUMIF('DADOS BRUTOS'!$A$3:$A$500,$C30,'DADOS BRUTOS'!CV$3:CV$500)))</f>
        <v/>
      </c>
      <c r="FW30" s="122">
        <f>IF(OR(FW$4="",$B30=""),0,SUMIF('DADOS BRUTOS'!$A$3:$A$500,$B30,'DADOS BRUTOS'!CW$3:CW$500)+IF($C30="",0,SUMIF('DADOS BRUTOS'!$A$3:$A$500,$C30,'DADOS BRUTOS'!CW$3:CW$500)))</f>
        <v/>
      </c>
      <c r="FX30" s="122">
        <f>IF(OR(FX$4="",$B30=""),0,SUMIF('DADOS BRUTOS'!$A$3:$A$500,$B30,'DADOS BRUTOS'!CX$3:CX$500)+IF($C30="",0,SUMIF('DADOS BRUTOS'!$A$3:$A$500,$C30,'DADOS BRUTOS'!CX$3:CX$500)))</f>
        <v/>
      </c>
      <c r="FY30" s="122">
        <f>IF(OR(FY$4="",$B30=""),0,SUMIF('DADOS BRUTOS'!$A$3:$A$500,$B30,'DADOS BRUTOS'!CY$3:CY$500)+IF($C30="",0,SUMIF('DADOS BRUTOS'!$A$3:$A$500,$C30,'DADOS BRUTOS'!CY$3:CY$500)))</f>
        <v/>
      </c>
      <c r="FZ30" s="122">
        <f>IF(OR(FZ$4="",$B30=""),0,SUMIF('DADOS BRUTOS'!$A$3:$A$500,$B30,'DADOS BRUTOS'!CZ$3:CZ$500)+IF($C30="",0,SUMIF('DADOS BRUTOS'!$A$3:$A$500,$C30,'DADOS BRUTOS'!CZ$3:CZ$500)))</f>
        <v/>
      </c>
      <c r="GA30" s="122">
        <f>IF(OR(GA$4="",$B30=""),0,SUMIF('DADOS BRUTOS'!$A$3:$A$500,$B30,'DADOS BRUTOS'!DA$3:DA$500)+IF($C30="",0,SUMIF('DADOS BRUTOS'!$A$3:$A$500,$C30,'DADOS BRUTOS'!DA$3:DA$500)))</f>
        <v/>
      </c>
      <c r="GB30" s="122">
        <f>IF(OR(GB$4="",$B30=""),0,SUMIF('DADOS BRUTOS'!$A$3:$A$500,$B30,'DADOS BRUTOS'!DB$3:DB$500)+IF($C30="",0,SUMIF('DADOS BRUTOS'!$A$3:$A$500,$C30,'DADOS BRUTOS'!DB$3:DB$500)))</f>
        <v/>
      </c>
      <c r="GC30" s="122">
        <f>IF(OR(GC$4="",$B30=""),0,SUMIF('DADOS BRUTOS'!$A$3:$A$500,$B30,'DADOS BRUTOS'!DC$3:DC$500)+IF($C30="",0,SUMIF('DADOS BRUTOS'!$A$3:$A$500,$C30,'DADOS BRUTOS'!DC$3:DC$500)))</f>
        <v/>
      </c>
      <c r="GD30" s="122">
        <f>IF(OR(GD$4="",$B30=""),0,SUMIF('DADOS BRUTOS'!$A$3:$A$500,$B30,'DADOS BRUTOS'!DD$3:DD$500)+IF($C30="",0,SUMIF('DADOS BRUTOS'!$A$3:$A$500,$C30,'DADOS BRUTOS'!DD$3:DD$500)))</f>
        <v/>
      </c>
      <c r="GE30" s="122">
        <f>IF(OR(GE$4="",$B30=""),0,SUMIF('DADOS BRUTOS'!$A$3:$A$500,$B30,'DADOS BRUTOS'!DE$3:DE$500)+IF($C30="",0,SUMIF('DADOS BRUTOS'!$A$3:$A$500,$C30,'DADOS BRUTOS'!DE$3:DE$500)))</f>
        <v/>
      </c>
      <c r="GF30" s="122">
        <f>IF(OR(GF$4="",$B30=""),0,SUMIF('DADOS BRUTOS'!$A$3:$A$500,$B30,'DADOS BRUTOS'!DF$3:DF$500)+IF($C30="",0,SUMIF('DADOS BRUTOS'!$A$3:$A$500,$C30,'DADOS BRUTOS'!DF$3:DF$500)))</f>
        <v/>
      </c>
      <c r="GG30" s="122">
        <f>IF(OR(GG$4="",$B30=""),0,SUMIF('DADOS BRUTOS'!$A$3:$A$500,$B30,'DADOS BRUTOS'!DG$3:DG$500)+IF($C30="",0,SUMIF('DADOS BRUTOS'!$A$3:$A$500,$C30,'DADOS BRUTOS'!DG$3:DG$500)))</f>
        <v/>
      </c>
      <c r="GH30" s="122">
        <f>IF(OR(GH$4="",$B30=""),0,SUMIF('DADOS BRUTOS'!$A$3:$A$500,$B30,'DADOS BRUTOS'!DH$3:DH$500)+IF($C30="",0,SUMIF('DADOS BRUTOS'!$A$3:$A$500,$C30,'DADOS BRUTOS'!DH$3:DH$500)))</f>
        <v/>
      </c>
      <c r="GI30" s="122">
        <f>IF(OR(GI$4="",$B30=""),0,SUMIF('DADOS BRUTOS'!$A$3:$A$500,$B30,'DADOS BRUTOS'!DI$3:DI$500)+IF($C30="",0,SUMIF('DADOS BRUTOS'!$A$3:$A$500,$C30,'DADOS BRUTOS'!DI$3:DI$500)))</f>
        <v/>
      </c>
      <c r="GJ30" s="122">
        <f>IF(OR(GJ$4="",$B30=""),0,SUMIF('DADOS BRUTOS'!$A$3:$A$500,$B30,'DADOS BRUTOS'!DJ$3:DJ$500)+IF($C30="",0,SUMIF('DADOS BRUTOS'!$A$3:$A$500,$C30,'DADOS BRUTOS'!DJ$3:DJ$500)))</f>
        <v/>
      </c>
      <c r="GK30" s="122">
        <f>IF(OR(GK$4="",$B30=""),0,SUMIF('DADOS BRUTOS'!$A$3:$A$500,$B30,'DADOS BRUTOS'!DK$3:DK$500)+IF($C30="",0,SUMIF('DADOS BRUTOS'!$A$3:$A$500,$C30,'DADOS BRUTOS'!DK$3:DK$500)))</f>
        <v/>
      </c>
      <c r="GL30" s="122">
        <f>IF(OR(GL$4="",$B30=""),0,SUMIF('DADOS BRUTOS'!$A$3:$A$500,$B30,'DADOS BRUTOS'!DL$3:DL$500)+IF($C30="",0,SUMIF('DADOS BRUTOS'!$A$3:$A$500,$C30,'DADOS BRUTOS'!DL$3:DL$500)))</f>
        <v/>
      </c>
      <c r="GM30" s="122">
        <f>IF(OR(GM$4="",$B30=""),0,SUMIF('DADOS BRUTOS'!$A$3:$A$500,$B30,'DADOS BRUTOS'!DM$3:DM$500)+IF($C30="",0,SUMIF('DADOS BRUTOS'!$A$3:$A$500,$C30,'DADOS BRUTOS'!DM$3:DM$500)))</f>
        <v/>
      </c>
      <c r="GN30" s="122">
        <f>IF(OR(GN$4="",$B30=""),0,SUMIF('DADOS BRUTOS'!$A$3:$A$500,$B30,'DADOS BRUTOS'!DN$3:DN$500)+IF($C30="",0,SUMIF('DADOS BRUTOS'!$A$3:$A$500,$C30,'DADOS BRUTOS'!DN$3:DN$500)))</f>
        <v/>
      </c>
      <c r="GO30" s="122">
        <f>IF(OR(GO$4="",$B30=""),0,SUMIF('DADOS BRUTOS'!$A$3:$A$500,$B30,'DADOS BRUTOS'!DO$3:DO$500)+IF($C30="",0,SUMIF('DADOS BRUTOS'!$A$3:$A$500,$C30,'DADOS BRUTOS'!DO$3:DO$500)))</f>
        <v/>
      </c>
      <c r="GP30" s="122">
        <f>IF(OR(GP$4="",$B30=""),0,SUMIF('DADOS BRUTOS'!$A$3:$A$500,$B30,'DADOS BRUTOS'!DP$3:DP$500)+IF($C30="",0,SUMIF('DADOS BRUTOS'!$A$3:$A$500,$C30,'DADOS BRUTOS'!DP$3:DP$500)))</f>
        <v/>
      </c>
      <c r="GQ30" s="122">
        <f>IF(OR(GQ$4="",$B30=""),0,SUMIF('DADOS BRUTOS'!$A$3:$A$500,$B30,'DADOS BRUTOS'!DQ$3:DQ$500)+IF($C30="",0,SUMIF('DADOS BRUTOS'!$A$3:$A$500,$C30,'DADOS BRUTOS'!DQ$3:DQ$500)))</f>
        <v/>
      </c>
      <c r="GR30" s="122">
        <f>IF(OR(GR$4="",$B30=""),0,SUMIF('DADOS BRUTOS'!$A$3:$A$500,$B30,'DADOS BRUTOS'!DR$3:DR$500)+IF($C30="",0,SUMIF('DADOS BRUTOS'!$A$3:$A$500,$C30,'DADOS BRUTOS'!DR$3:DR$500)))</f>
        <v/>
      </c>
      <c r="GS30" s="122">
        <f>IF(OR(GS$4="",$B30=""),0,SUMIF('DADOS BRUTOS'!$A$3:$A$500,$B30,'DADOS BRUTOS'!DS$3:DS$500)+IF($C30="",0,SUMIF('DADOS BRUTOS'!$A$3:$A$500,$C30,'DADOS BRUTOS'!DS$3:DS$500)))</f>
        <v/>
      </c>
      <c r="GT30" s="122">
        <f>IF(OR(GT$4="",$B30=""),0,SUMIF('DADOS BRUTOS'!$A$3:$A$500,$B30,'DADOS BRUTOS'!DT$3:DT$500)+IF($C30="",0,SUMIF('DADOS BRUTOS'!$A$3:$A$500,$C30,'DADOS BRUTOS'!DT$3:DT$500)))</f>
        <v/>
      </c>
      <c r="GU30" s="122">
        <f>IF(OR(GU$4="",$B30=""),0,SUMIF('DADOS BRUTOS'!$A$3:$A$500,$B30,'DADOS BRUTOS'!DU$3:DU$500)+IF($C30="",0,SUMIF('DADOS BRUTOS'!$A$3:$A$500,$C30,'DADOS BRUTOS'!DU$3:DU$500)))</f>
        <v/>
      </c>
      <c r="GV30" s="122">
        <f>IF(OR(GV$4="",$B30=""),0,SUMIF('DADOS BRUTOS'!$A$3:$A$500,$B30,'DADOS BRUTOS'!DV$3:DV$500)+IF($C30="",0,SUMIF('DADOS BRUTOS'!$A$3:$A$500,$C30,'DADOS BRUTOS'!DV$3:DV$500)))</f>
        <v/>
      </c>
      <c r="GW30" s="122">
        <f>IF(OR(GW$4="",$B30=""),0,SUMIF('DADOS BRUTOS'!$A$3:$A$500,$B30,'DADOS BRUTOS'!DW$3:DW$500)+IF($C30="",0,SUMIF('DADOS BRUTOS'!$A$3:$A$500,$C30,'DADOS BRUTOS'!DW$3:DW$500)))</f>
        <v/>
      </c>
      <c r="GX30" s="122">
        <f>IF(OR(GX$4="",$B30=""),0,SUMIF('DADOS BRUTOS'!$A$3:$A$500,$B30,'DADOS BRUTOS'!DX$3:DX$500)+IF($C30="",0,SUMIF('DADOS BRUTOS'!$A$3:$A$500,$C30,'DADOS BRUTOS'!DX$3:DX$500)))</f>
        <v/>
      </c>
      <c r="GY30" s="122">
        <f>IF(OR(GY$4="",$B30=""),0,SUMIF('DADOS BRUTOS'!$A$3:$A$500,$B30,'DADOS BRUTOS'!DY$3:DY$500)+IF($C30="",0,SUMIF('DADOS BRUTOS'!$A$3:$A$500,$C30,'DADOS BRUTOS'!DY$3:DY$500)))</f>
        <v/>
      </c>
      <c r="GZ30" s="122">
        <f>IF(OR(GZ$4="",$B30=""),0,SUMIF('DADOS BRUTOS'!$A$3:$A$500,$B30,'DADOS BRUTOS'!DZ$3:DZ$500)+IF($C30="",0,SUMIF('DADOS BRUTOS'!$A$3:$A$500,$C30,'DADOS BRUTOS'!DZ$3:DZ$500)))</f>
        <v/>
      </c>
      <c r="HA30" s="122">
        <f>IF(OR(HA$4="",$B30=""),0,SUMIF('DADOS BRUTOS'!$A$3:$A$500,$B30,'DADOS BRUTOS'!EA$3:EA$500)+IF($C30="",0,SUMIF('DADOS BRUTOS'!$A$3:$A$500,$C30,'DADOS BRUTOS'!EA$3:EA$500)))</f>
        <v/>
      </c>
      <c r="HB30" s="122">
        <f>IF(OR(HB$4="",$B30=""),0,SUMIF('DADOS BRUTOS'!$A$3:$A$500,$B30,'DADOS BRUTOS'!EB$3:EB$500)+IF($C30="",0,SUMIF('DADOS BRUTOS'!$A$3:$A$500,$C30,'DADOS BRUTOS'!EB$3:EB$500)))</f>
        <v/>
      </c>
      <c r="HC30" s="122">
        <f>IF(OR(HC$4="",$B30=""),0,SUMIF('DADOS BRUTOS'!$A$3:$A$500,$B30,'DADOS BRUTOS'!EC$3:EC$500)+IF($C30="",0,SUMIF('DADOS BRUTOS'!$A$3:$A$500,$C30,'DADOS BRUTOS'!EC$3:EC$500)))</f>
        <v/>
      </c>
      <c r="HD30" s="122">
        <f>IF(OR(HD$4="",$B30=""),0,SUMIF('DADOS BRUTOS'!$A$3:$A$500,$B30,'DADOS BRUTOS'!ED$3:ED$500)+IF($C30="",0,SUMIF('DADOS BRUTOS'!$A$3:$A$500,$C30,'DADOS BRUTOS'!ED$3:ED$500)))</f>
        <v/>
      </c>
      <c r="HE30" s="122">
        <f>IF(OR(HE$4="",$B30=""),0,SUMIF('DADOS BRUTOS'!$A$3:$A$500,$B30,'DADOS BRUTOS'!EE$3:EE$500)+IF($C30="",0,SUMIF('DADOS BRUTOS'!$A$3:$A$500,$C30,'DADOS BRUTOS'!EE$3:EE$500)))</f>
        <v/>
      </c>
      <c r="HF30" s="122">
        <f>IF(OR(HF$4="",$B30=""),0,SUMIF('DADOS BRUTOS'!$A$3:$A$500,$B30,'DADOS BRUTOS'!EF$3:EF$500)+IF($C30="",0,SUMIF('DADOS BRUTOS'!$A$3:$A$500,$C30,'DADOS BRUTOS'!EF$3:EF$500)))</f>
        <v/>
      </c>
      <c r="HG30" s="122">
        <f>IF(OR(HG$4="",$B30=""),0,SUMIF('DADOS BRUTOS'!$A$3:$A$500,$B30,'DADOS BRUTOS'!EG$3:EG$500)+IF($C30="",0,SUMIF('DADOS BRUTOS'!$A$3:$A$500,$C30,'DADOS BRUTOS'!EG$3:EG$500)))</f>
        <v/>
      </c>
      <c r="HH30" s="122">
        <f>IF(OR(HH$4="",$B30=""),0,SUMIF('DADOS BRUTOS'!$A$3:$A$500,$B30,'DADOS BRUTOS'!EH$3:EH$500)+IF($C30="",0,SUMIF('DADOS BRUTOS'!$A$3:$A$500,$C30,'DADOS BRUTOS'!EH$3:EH$500)))</f>
        <v/>
      </c>
      <c r="HI30" s="122">
        <f>IF(OR(HI$4="",$B30=""),0,SUMIF('DADOS BRUTOS'!$A$3:$A$500,$B30,'DADOS BRUTOS'!EI$3:EI$500)+IF($C30="",0,SUMIF('DADOS BRUTOS'!$A$3:$A$500,$C30,'DADOS BRUTOS'!EI$3:EI$500)))</f>
        <v/>
      </c>
      <c r="HJ30" s="122">
        <f>IF(OR(HJ$4="",$B30=""),0,SUMIF('DADOS BRUTOS'!$A$3:$A$500,$B30,'DADOS BRUTOS'!EJ$3:EJ$500)+IF($C30="",0,SUMIF('DADOS BRUTOS'!$A$3:$A$500,$C30,'DADOS BRUTOS'!EJ$3:EJ$500)))</f>
        <v/>
      </c>
      <c r="HK30" s="122">
        <f>IF(OR(HK$4="",$B30=""),0,SUMIF('DADOS BRUTOS'!$A$3:$A$500,$B30,'DADOS BRUTOS'!EK$3:EK$500)+IF($C30="",0,SUMIF('DADOS BRUTOS'!$A$3:$A$500,$C30,'DADOS BRUTOS'!EK$3:EK$500)))</f>
        <v/>
      </c>
      <c r="HL30" s="122">
        <f>IF(OR(HL$4="",$B30=""),0,SUMIF('DADOS BRUTOS'!$A$3:$A$500,$B30,'DADOS BRUTOS'!EL$3:EL$500)+IF($C30="",0,SUMIF('DADOS BRUTOS'!$A$3:$A$500,$C30,'DADOS BRUTOS'!EL$3:EL$500)))</f>
        <v/>
      </c>
      <c r="HM30" s="122">
        <f>IF(OR(HM$4="",$B30=""),0,SUMIF('DADOS BRUTOS'!$A$3:$A$500,$B30,'DADOS BRUTOS'!EM$3:EM$500)+IF($C30="",0,SUMIF('DADOS BRUTOS'!$A$3:$A$500,$C30,'DADOS BRUTOS'!EM$3:EM$500)))</f>
        <v/>
      </c>
      <c r="HN30" s="122">
        <f>IF(OR(HN$4="",$B30=""),0,SUMIF('DADOS BRUTOS'!$A$3:$A$500,$B30,'DADOS BRUTOS'!EN$3:EN$500)+IF($C30="",0,SUMIF('DADOS BRUTOS'!$A$3:$A$500,$C30,'DADOS BRUTOS'!EN$3:EN$500)))</f>
        <v/>
      </c>
      <c r="HO30" s="122">
        <f>IF(OR(HO$4="",$B30=""),0,SUMIF('DADOS BRUTOS'!$A$3:$A$500,$B30,'DADOS BRUTOS'!EO$3:EO$500)+IF($C30="",0,SUMIF('DADOS BRUTOS'!$A$3:$A$500,$C30,'DADOS BRUTOS'!EO$3:EO$500)))</f>
        <v/>
      </c>
      <c r="HP30" s="122">
        <f>IF(OR(HP$4="",$B30=""),0,SUMIF('DADOS BRUTOS'!$A$3:$A$500,$B30,'DADOS BRUTOS'!EP$3:EP$500)+IF($C30="",0,SUMIF('DADOS BRUTOS'!$A$3:$A$500,$C30,'DADOS BRUTOS'!EP$3:EP$500)))</f>
        <v/>
      </c>
      <c r="HQ30" s="122">
        <f>IF(OR(HQ$4="",$B30=""),0,SUMIF('DADOS BRUTOS'!$A$3:$A$500,$B30,'DADOS BRUTOS'!EQ$3:EQ$500)+IF($C30="",0,SUMIF('DADOS BRUTOS'!$A$3:$A$500,$C30,'DADOS BRUTOS'!EQ$3:EQ$500)))</f>
        <v/>
      </c>
      <c r="HR30" s="122">
        <f>IF(OR(HR$4="",$B30=""),0,SUMIF('DADOS BRUTOS'!$A$3:$A$500,$B30,'DADOS BRUTOS'!ER$3:ER$500)+IF($C30="",0,SUMIF('DADOS BRUTOS'!$A$3:$A$500,$C30,'DADOS BRUTOS'!ER$3:ER$500)))</f>
        <v/>
      </c>
      <c r="HS30" s="122">
        <f>IF(OR(HS$4="",$B30=""),0,SUMIF('DADOS BRUTOS'!$A$3:$A$500,$B30,'DADOS BRUTOS'!ES$3:ES$500)+IF($C30="",0,SUMIF('DADOS BRUTOS'!$A$3:$A$500,$C30,'DADOS BRUTOS'!ES$3:ES$500)))</f>
        <v/>
      </c>
      <c r="HT30" s="122">
        <f>IF(OR(HT$4="",$B30=""),0,SUMIF('DADOS BRUTOS'!$A$3:$A$500,$B30,'DADOS BRUTOS'!ET$3:ET$500)+IF($C30="",0,SUMIF('DADOS BRUTOS'!$A$3:$A$500,$C30,'DADOS BRUTOS'!ET$3:ET$500)))</f>
        <v/>
      </c>
      <c r="HU30" s="122">
        <f>IF(OR(HU$4="",$B30=""),0,SUMIF('DADOS BRUTOS'!$A$3:$A$500,$B30,'DADOS BRUTOS'!EU$3:EU$500)+IF($C30="",0,SUMIF('DADOS BRUTOS'!$A$3:$A$500,$C30,'DADOS BRUTOS'!EU$3:EU$500)))</f>
        <v/>
      </c>
      <c r="HV30" s="122">
        <f>IF(OR(HV$4="",$B30=""),0,SUMIF('DADOS BRUTOS'!$A$3:$A$500,$B30,'DADOS BRUTOS'!EV$3:EV$500)+IF($C30="",0,SUMIF('DADOS BRUTOS'!$A$3:$A$500,$C30,'DADOS BRUTOS'!EV$3:EV$500)))</f>
        <v/>
      </c>
      <c r="HW30" s="122">
        <f>IF(OR(HW$4="",$B30=""),0,SUMIF('DADOS BRUTOS'!$A$3:$A$500,$B30,'DADOS BRUTOS'!EW$3:EW$500)+IF($C30="",0,SUMIF('DADOS BRUTOS'!$A$3:$A$500,$C30,'DADOS BRUTOS'!EW$3:EW$500)))</f>
        <v/>
      </c>
      <c r="HX30" s="122">
        <f>IF(OR(HX$4="",$B30=""),0,SUMIF('DADOS BRUTOS'!$A$3:$A$500,$B30,'DADOS BRUTOS'!EX$3:EX$500)+IF($C30="",0,SUMIF('DADOS BRUTOS'!$A$3:$A$500,$C30,'DADOS BRUTOS'!EX$3:EX$500)))</f>
        <v/>
      </c>
      <c r="HY30" s="122">
        <f>IF(OR(HY$4="",$B30=""),0,SUMIF('DADOS BRUTOS'!$A$3:$A$500,$B30,'DADOS BRUTOS'!EY$3:EY$500)+IF($C30="",0,SUMIF('DADOS BRUTOS'!$A$3:$A$500,$C30,'DADOS BRUTOS'!EY$3:EY$500)))</f>
        <v/>
      </c>
      <c r="HZ30" s="122">
        <f>IF(OR(HZ$4="",$B30=""),0,SUMIF('DADOS BRUTOS'!$A$3:$A$500,$B30,'DADOS BRUTOS'!EZ$3:EZ$500)+IF($C30="",0,SUMIF('DADOS BRUTOS'!$A$3:$A$500,$C30,'DADOS BRUTOS'!EZ$3:EZ$500)))</f>
        <v/>
      </c>
      <c r="IA30" s="122">
        <f>IF(OR(IA$4="",$B30=""),0,SUMIF('DADOS BRUTOS'!$A$3:$A$500,$B30,'DADOS BRUTOS'!FA$3:FA$500)+IF($C30="",0,SUMIF('DADOS BRUTOS'!$A$3:$A$500,$C30,'DADOS BRUTOS'!FA$3:FA$500)))</f>
        <v/>
      </c>
      <c r="IB30" s="122">
        <f>IF(OR(IB$4="",$B30=""),0,SUMIF('DADOS BRUTOS'!$A$3:$A$500,$B30,'DADOS BRUTOS'!FB$3:FB$500)+IF($C30="",0,SUMIF('DADOS BRUTOS'!$A$3:$A$500,$C30,'DADOS BRUTOS'!FB$3:FB$500)))</f>
        <v/>
      </c>
      <c r="IC30" s="122">
        <f>IF(OR(IC$4="",$B30=""),0,SUMIF('DADOS BRUTOS'!$A$3:$A$500,$B30,'DADOS BRUTOS'!FC$3:FC$500)+IF($C30="",0,SUMIF('DADOS BRUTOS'!$A$3:$A$500,$C30,'DADOS BRUTOS'!FC$3:FC$500)))</f>
        <v/>
      </c>
      <c r="ID30" s="122">
        <f>IF(OR(ID$4="",$B30=""),0,SUMIF('DADOS BRUTOS'!$A$3:$A$500,$B30,'DADOS BRUTOS'!FD$3:FD$500)+IF($C30="",0,SUMIF('DADOS BRUTOS'!$A$3:$A$500,$C30,'DADOS BRUTOS'!FD$3:FD$500)))</f>
        <v/>
      </c>
      <c r="IE30" s="122">
        <f>IF(OR(IE$4="",$B30=""),0,SUMIF('DADOS BRUTOS'!$A$3:$A$500,$B30,'DADOS BRUTOS'!FE$3:FE$500)+IF($C30="",0,SUMIF('DADOS BRUTOS'!$A$3:$A$500,$C30,'DADOS BRUTOS'!FE$3:FE$500)))</f>
        <v/>
      </c>
      <c r="IF30" s="122">
        <f>IF(OR(IF$4="",$B30=""),0,SUMIF('DADOS BRUTOS'!$A$3:$A$500,$B30,'DADOS BRUTOS'!FF$3:FF$500)+IF($C30="",0,SUMIF('DADOS BRUTOS'!$A$3:$A$500,$C30,'DADOS BRUTOS'!FF$3:FF$500)))</f>
        <v/>
      </c>
      <c r="IG30" s="122">
        <f>IF(OR(IG$4="",$B30=""),0,SUMIF('DADOS BRUTOS'!$A$3:$A$500,$B30,'DADOS BRUTOS'!FG$3:FG$500)+IF($C30="",0,SUMIF('DADOS BRUTOS'!$A$3:$A$500,$C30,'DADOS BRUTOS'!FG$3:FG$500)))</f>
        <v/>
      </c>
      <c r="IH30" s="122">
        <f>IF(OR(IH$4="",$B30=""),0,SUMIF('DADOS BRUTOS'!$A$3:$A$500,$B30,'DADOS BRUTOS'!FH$3:FH$500)+IF($C30="",0,SUMIF('DADOS BRUTOS'!$A$3:$A$500,$C30,'DADOS BRUTOS'!FH$3:FH$500)))</f>
        <v/>
      </c>
      <c r="II30" s="122">
        <f>IF(OR(II$4="",$B30=""),0,SUMIF('DADOS BRUTOS'!$A$3:$A$500,$B30,'DADOS BRUTOS'!FI$3:FI$500)+IF($C30="",0,SUMIF('DADOS BRUTOS'!$A$3:$A$500,$C30,'DADOS BRUTOS'!FI$3:FI$500)))</f>
        <v/>
      </c>
      <c r="IJ30" s="122">
        <f>IF(OR(IJ$4="",$B30=""),0,SUMIF('DADOS BRUTOS'!$A$3:$A$500,$B30,'DADOS BRUTOS'!FJ$3:FJ$500)+IF($C30="",0,SUMIF('DADOS BRUTOS'!$A$3:$A$500,$C30,'DADOS BRUTOS'!FJ$3:FJ$500)))</f>
        <v/>
      </c>
      <c r="IK30" s="122">
        <f>IF(OR(IK$4="",$B30=""),0,SUMIF('DADOS BRUTOS'!$A$3:$A$500,$B30,'DADOS BRUTOS'!FK$3:FK$500)+IF($C30="",0,SUMIF('DADOS BRUTOS'!$A$3:$A$500,$C30,'DADOS BRUTOS'!FK$3:FK$500)))</f>
        <v/>
      </c>
      <c r="IL30" s="122">
        <f>IF(OR(IL$4="",$B30=""),0,SUMIF('DADOS BRUTOS'!$A$3:$A$500,$B30,'DADOS BRUTOS'!FL$3:FL$500)+IF($C30="",0,SUMIF('DADOS BRUTOS'!$A$3:$A$500,$C30,'DADOS BRUTOS'!FL$3:FL$500)))</f>
        <v/>
      </c>
      <c r="IM30" s="122">
        <f>IF(OR(IM$4="",$B30=""),0,SUMIF('DADOS BRUTOS'!$A$3:$A$500,$B30,'DADOS BRUTOS'!FM$3:FM$500)+IF($C30="",0,SUMIF('DADOS BRUTOS'!$A$3:$A$500,$C30,'DADOS BRUTOS'!FM$3:FM$500)))</f>
        <v/>
      </c>
      <c r="IN30" s="122">
        <f>IF(OR(IN$4="",$B30=""),0,SUMIF('DADOS BRUTOS'!$A$3:$A$500,$B30,'DADOS BRUTOS'!FN$3:FN$500)+IF($C30="",0,SUMIF('DADOS BRUTOS'!$A$3:$A$500,$C30,'DADOS BRUTOS'!FN$3:FN$500)))</f>
        <v/>
      </c>
      <c r="IO30" s="122">
        <f>IF(OR(IO$4="",$B30=""),0,SUMIF('DADOS BRUTOS'!$A$3:$A$500,$B30,'DADOS BRUTOS'!FO$3:FO$500)+IF($C30="",0,SUMIF('DADOS BRUTOS'!$A$3:$A$500,$C30,'DADOS BRUTOS'!FO$3:FO$500)))</f>
        <v/>
      </c>
      <c r="IP30" s="122">
        <f>IF(OR(IP$4="",$B30=""),0,SUMIF('DADOS BRUTOS'!$A$3:$A$500,$B30,'DADOS BRUTOS'!FP$3:FP$500)+IF($C30="",0,SUMIF('DADOS BRUTOS'!$A$3:$A$500,$C30,'DADOS BRUTOS'!FP$3:FP$500)))</f>
        <v/>
      </c>
      <c r="IQ30" s="122">
        <f>IF(OR(IQ$4="",$B30=""),0,SUMIF('DADOS BRUTOS'!$A$3:$A$500,$B30,'DADOS BRUTOS'!FQ$3:FQ$500)+IF($C30="",0,SUMIF('DADOS BRUTOS'!$A$3:$A$500,$C30,'DADOS BRUTOS'!FQ$3:FQ$500)))</f>
        <v/>
      </c>
      <c r="IR30" s="122">
        <f>IF(OR(IR$4="",$B30=""),0,SUMIF('DADOS BRUTOS'!$A$3:$A$500,$B30,'DADOS BRUTOS'!FR$3:FR$500)+IF($C30="",0,SUMIF('DADOS BRUTOS'!$A$3:$A$500,$C30,'DADOS BRUTOS'!FR$3:FR$500)))</f>
        <v/>
      </c>
      <c r="IS30" s="122">
        <f>IF(OR(IS$4="",$B30=""),0,SUMIF('DADOS BRUTOS'!$A$3:$A$500,$B30,'DADOS BRUTOS'!FS$3:FS$500)+IF($C30="",0,SUMIF('DADOS BRUTOS'!$A$3:$A$500,$C30,'DADOS BRUTOS'!FS$3:FS$500)))</f>
        <v/>
      </c>
      <c r="IT30" s="122">
        <f>IF(OR(IT$4="",$B30=""),0,SUMIF('DADOS BRUTOS'!$A$3:$A$500,$B30,'DADOS BRUTOS'!FT$3:FT$500)+IF($C30="",0,SUMIF('DADOS BRUTOS'!$A$3:$A$500,$C30,'DADOS BRUTOS'!FT$3:FT$500)))</f>
        <v/>
      </c>
      <c r="IU30" s="122">
        <f>IF(OR(IU$4="",$B30=""),0,SUMIF('DADOS BRUTOS'!$A$3:$A$500,$B30,'DADOS BRUTOS'!FU$3:FU$500)+IF($C30="",0,SUMIF('DADOS BRUTOS'!$A$3:$A$500,$C30,'DADOS BRUTOS'!FU$3:FU$500)))</f>
        <v/>
      </c>
      <c r="IV30" s="122">
        <f>IF(OR(IV$4="",$B30=""),0,SUMIF('DADOS BRUTOS'!$A$3:$A$500,$B30,'DADOS BRUTOS'!FV$3:FV$500)+IF($C30="",0,SUMIF('DADOS BRUTOS'!$A$3:$A$500,$C30,'DADOS BRUTOS'!FV$3:FV$500)))</f>
        <v/>
      </c>
      <c r="IW30" s="122">
        <f>IF(OR(IW$4="",$B30=""),0,SUMIF('DADOS BRUTOS'!$A$3:$A$500,$B30,'DADOS BRUTOS'!FW$3:FW$500)+IF($C30="",0,SUMIF('DADOS BRUTOS'!$A$3:$A$500,$C30,'DADOS BRUTOS'!FW$3:FW$500)))</f>
        <v/>
      </c>
      <c r="IX30" s="122">
        <f>IF(OR(IX$4="",$B30=""),0,SUMIF('DADOS BRUTOS'!$A$3:$A$500,$B30,'DADOS BRUTOS'!FX$3:FX$500)+IF($C30="",0,SUMIF('DADOS BRUTOS'!$A$3:$A$500,$C30,'DADOS BRUTOS'!FX$3:FX$500)))</f>
        <v/>
      </c>
      <c r="IY30" s="122">
        <f>IF(OR(IY$4="",$B30=""),0,SUMIF('DADOS BRUTOS'!$A$3:$A$500,$B30,'DADOS BRUTOS'!FY$3:FY$500)+IF($C30="",0,SUMIF('DADOS BRUTOS'!$A$3:$A$500,$C30,'DADOS BRUTOS'!FY$3:FY$500)))</f>
        <v/>
      </c>
      <c r="IZ30" s="122">
        <f>IF(OR(IZ$4="",$B30=""),0,SUMIF('DADOS BRUTOS'!$A$3:$A$500,$B30,'DADOS BRUTOS'!FZ$3:FZ$500)+IF($C30="",0,SUMIF('DADOS BRUTOS'!$A$3:$A$500,$C30,'DADOS BRUTOS'!FZ$3:FZ$500)))</f>
        <v/>
      </c>
      <c r="JA30" s="122">
        <f>IF(OR(JA$4="",$B30=""),0,SUMIF('DADOS BRUTOS'!$A$3:$A$500,$B30,'DADOS BRUTOS'!GA$3:GA$500)+IF($C30="",0,SUMIF('DADOS BRUTOS'!$A$3:$A$500,$C30,'DADOS BRUTOS'!GA$3:GA$500)))</f>
        <v/>
      </c>
      <c r="JB30" s="122">
        <f>IF(OR(JB$4="",$B30=""),0,SUMIF('DADOS BRUTOS'!$A$3:$A$500,$B30,'DADOS BRUTOS'!GB$3:GB$500)+IF($C30="",0,SUMIF('DADOS BRUTOS'!$A$3:$A$500,$C30,'DADOS BRUTOS'!GB$3:GB$500)))</f>
        <v/>
      </c>
      <c r="JC30" s="122">
        <f>IF(OR(JC$4="",$B30=""),0,SUMIF('DADOS BRUTOS'!$A$3:$A$500,$B30,'DADOS BRUTOS'!GC$3:GC$500)+IF($C30="",0,SUMIF('DADOS BRUTOS'!$A$3:$A$500,$C30,'DADOS BRUTOS'!GC$3:GC$500)))</f>
        <v/>
      </c>
      <c r="JD30" s="122">
        <f>IF(OR(JD$4="",$B30=""),0,SUMIF('DADOS BRUTOS'!$A$3:$A$500,$B30,'DADOS BRUTOS'!GD$3:GD$500)+IF($C30="",0,SUMIF('DADOS BRUTOS'!$A$3:$A$500,$C30,'DADOS BRUTOS'!GD$3:GD$500)))</f>
        <v/>
      </c>
      <c r="JE30" s="122">
        <f>IF(OR(JE$4="",$B30=""),0,SUMIF('DADOS BRUTOS'!$A$3:$A$500,$B30,'DADOS BRUTOS'!GE$3:GE$500)+IF($C30="",0,SUMIF('DADOS BRUTOS'!$A$3:$A$500,$C30,'DADOS BRUTOS'!GE$3:GE$500)))</f>
        <v/>
      </c>
      <c r="JF30" s="122">
        <f>IF(OR(JF$4="",$B30=""),0,SUMIF('DADOS BRUTOS'!$A$3:$A$500,$B30,'DADOS BRUTOS'!GF$3:GF$500)+IF($C30="",0,SUMIF('DADOS BRUTOS'!$A$3:$A$500,$C30,'DADOS BRUTOS'!GF$3:GF$500)))</f>
        <v/>
      </c>
      <c r="JG30" s="122">
        <f>IF(OR(JG$4="",$B30=""),0,SUMIF('DADOS BRUTOS'!$A$3:$A$500,$B30,'DADOS BRUTOS'!GG$3:GG$500)+IF($C30="",0,SUMIF('DADOS BRUTOS'!$A$3:$A$500,$C30,'DADOS BRUTOS'!GG$3:GG$500)))</f>
        <v/>
      </c>
      <c r="JH30" s="122">
        <f>IF(OR(JH$4="",$B30=""),0,SUMIF('DADOS BRUTOS'!$A$3:$A$500,$B30,'DADOS BRUTOS'!GH$3:GH$500)+IF($C30="",0,SUMIF('DADOS BRUTOS'!$A$3:$A$500,$C30,'DADOS BRUTOS'!GH$3:GH$500)))</f>
        <v/>
      </c>
      <c r="JI30" s="122">
        <f>IF(OR(JI$4="",$B30=""),0,SUMIF('DADOS BRUTOS'!$A$3:$A$500,$B30,'DADOS BRUTOS'!GI$3:GI$500)+IF($C30="",0,SUMIF('DADOS BRUTOS'!$A$3:$A$500,$C30,'DADOS BRUTOS'!GI$3:GI$500)))</f>
        <v/>
      </c>
      <c r="JJ30" s="122">
        <f>IF(OR(JJ$4="",$B30=""),0,SUMIF('DADOS BRUTOS'!$A$3:$A$500,$B30,'DADOS BRUTOS'!GJ$3:GJ$500)+IF($C30="",0,SUMIF('DADOS BRUTOS'!$A$3:$A$500,$C30,'DADOS BRUTOS'!GJ$3:GJ$500)))</f>
        <v/>
      </c>
      <c r="JK30" s="122">
        <f>IF(OR(JK$4="",$B30=""),0,SUMIF('DADOS BRUTOS'!$A$3:$A$500,$B30,'DADOS BRUTOS'!GK$3:GK$500)+IF($C30="",0,SUMIF('DADOS BRUTOS'!$A$3:$A$500,$C30,'DADOS BRUTOS'!GK$3:GK$500)))</f>
        <v/>
      </c>
      <c r="JL30" s="122">
        <f>IF(OR(JL$4="",$B30=""),0,SUMIF('DADOS BRUTOS'!$A$3:$A$500,$B30,'DADOS BRUTOS'!GL$3:GL$500)+IF($C30="",0,SUMIF('DADOS BRUTOS'!$A$3:$A$500,$C30,'DADOS BRUTOS'!GL$3:GL$500)))</f>
        <v/>
      </c>
      <c r="JM30" s="122">
        <f>IF(OR(JM$4="",$B30=""),0,SUMIF('DADOS BRUTOS'!$A$3:$A$500,$B30,'DADOS BRUTOS'!GM$3:GM$500)+IF($C30="",0,SUMIF('DADOS BRUTOS'!$A$3:$A$500,$C30,'DADOS BRUTOS'!GM$3:GM$500)))</f>
        <v/>
      </c>
      <c r="JN30" s="122">
        <f>IF(OR(JN$4="",$B30=""),0,SUMIF('DADOS BRUTOS'!$A$3:$A$500,$B30,'DADOS BRUTOS'!GN$3:GN$500)+IF($C30="",0,SUMIF('DADOS BRUTOS'!$A$3:$A$500,$C30,'DADOS BRUTOS'!GN$3:GN$500)))</f>
        <v/>
      </c>
      <c r="JO30" s="122">
        <f>IF(OR(JO$4="",$B30=""),0,SUMIF('DADOS BRUTOS'!$A$3:$A$500,$B30,'DADOS BRUTOS'!GO$3:GO$500)+IF($C30="",0,SUMIF('DADOS BRUTOS'!$A$3:$A$500,$C30,'DADOS BRUTOS'!GO$3:GO$500)))</f>
        <v/>
      </c>
      <c r="JP30" s="122">
        <f>IF(OR(JP$4="",$B30=""),0,SUMIF('DADOS BRUTOS'!$A$3:$A$500,$B30,'DADOS BRUTOS'!GP$3:GP$500)+IF($C30="",0,SUMIF('DADOS BRUTOS'!$A$3:$A$500,$C30,'DADOS BRUTOS'!GP$3:GP$500)))</f>
        <v/>
      </c>
      <c r="JQ30" s="122">
        <f>IF(OR(JQ$4="",$B30=""),0,SUMIF('DADOS BRUTOS'!$A$3:$A$500,$B30,'DADOS BRUTOS'!GQ$3:GQ$500)+IF($C30="",0,SUMIF('DADOS BRUTOS'!$A$3:$A$500,$C30,'DADOS BRUTOS'!GQ$3:GQ$500)))</f>
        <v/>
      </c>
      <c r="JR30" s="122">
        <f>IF(OR(JR$4="",$B30=""),0,SUMIF('DADOS BRUTOS'!$A$3:$A$500,$B30,'DADOS BRUTOS'!GR$3:GR$500)+IF($C30="",0,SUMIF('DADOS BRUTOS'!$A$3:$A$500,$C30,'DADOS BRUTOS'!GR$3:GR$500)))</f>
        <v/>
      </c>
      <c r="JS30" s="122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2">
        <f>IF(OR(CB$4="",$B31=""),0,SUMIF('DADOS BRUTOS'!$A$3:$A$500,$B31,'DADOS BRUTOS'!B$3:B$500)+IF($C31="",0,SUMIF('DADOS BRUTOS'!$A$3:$A$500,$C31,'DADOS BRUTOS'!B$3:B$500)))</f>
        <v/>
      </c>
      <c r="CC31" s="122">
        <f>IF(OR(CC$4="",$B31=""),0,SUMIF('DADOS BRUTOS'!$A$3:$A$500,$B31,'DADOS BRUTOS'!C$3:C$500)+IF($C31="",0,SUMIF('DADOS BRUTOS'!$A$3:$A$500,$C31,'DADOS BRUTOS'!C$3:C$500)))</f>
        <v/>
      </c>
      <c r="CD31" s="122">
        <f>IF(OR(CD$4="",$B31=""),0,SUMIF('DADOS BRUTOS'!$A$3:$A$500,$B31,'DADOS BRUTOS'!D$3:D$500)+IF($C31="",0,SUMIF('DADOS BRUTOS'!$A$3:$A$500,$C31,'DADOS BRUTOS'!D$3:D$500)))</f>
        <v/>
      </c>
      <c r="CE31" s="122">
        <f>IF(OR(CE$4="",$B31=""),0,SUMIF('DADOS BRUTOS'!$A$3:$A$500,$B31,'DADOS BRUTOS'!E$3:E$500)+IF($C31="",0,SUMIF('DADOS BRUTOS'!$A$3:$A$500,$C31,'DADOS BRUTOS'!E$3:E$500)))</f>
        <v/>
      </c>
      <c r="CF31" s="122">
        <f>IF(OR(CF$4="",$B31=""),0,SUMIF('DADOS BRUTOS'!$A$3:$A$500,$B31,'DADOS BRUTOS'!F$3:F$500)+IF($C31="",0,SUMIF('DADOS BRUTOS'!$A$3:$A$500,$C31,'DADOS BRUTOS'!F$3:F$500)))</f>
        <v/>
      </c>
      <c r="CG31" s="122">
        <f>IF(OR(CG$4="",$B31=""),0,SUMIF('DADOS BRUTOS'!$A$3:$A$500,$B31,'DADOS BRUTOS'!G$3:G$500)+IF($C31="",0,SUMIF('DADOS BRUTOS'!$A$3:$A$500,$C31,'DADOS BRUTOS'!G$3:G$500)))</f>
        <v/>
      </c>
      <c r="CH31" s="122">
        <f>IF(OR(CH$4="",$B31=""),0,SUMIF('DADOS BRUTOS'!$A$3:$A$500,$B31,'DADOS BRUTOS'!H$3:H$500)+IF($C31="",0,SUMIF('DADOS BRUTOS'!$A$3:$A$500,$C31,'DADOS BRUTOS'!H$3:H$500)))</f>
        <v/>
      </c>
      <c r="CI31" s="122">
        <f>IF(OR(CI$4="",$B31=""),0,SUMIF('DADOS BRUTOS'!$A$3:$A$500,$B31,'DADOS BRUTOS'!I$3:I$500)+IF($C31="",0,SUMIF('DADOS BRUTOS'!$A$3:$A$500,$C31,'DADOS BRUTOS'!I$3:I$500)))</f>
        <v/>
      </c>
      <c r="CJ31" s="122">
        <f>IF(OR(CJ$4="",$B31=""),0,SUMIF('DADOS BRUTOS'!$A$3:$A$500,$B31,'DADOS BRUTOS'!J$3:J$500)+IF($C31="",0,SUMIF('DADOS BRUTOS'!$A$3:$A$500,$C31,'DADOS BRUTOS'!J$3:J$500)))</f>
        <v/>
      </c>
      <c r="CK31" s="122">
        <f>IF(OR(CK$4="",$B31=""),0,SUMIF('DADOS BRUTOS'!$A$3:$A$500,$B31,'DADOS BRUTOS'!K$3:K$500)+IF($C31="",0,SUMIF('DADOS BRUTOS'!$A$3:$A$500,$C31,'DADOS BRUTOS'!K$3:K$500)))</f>
        <v/>
      </c>
      <c r="CL31" s="122">
        <f>IF(OR(CL$4="",$B31=""),0,SUMIF('DADOS BRUTOS'!$A$3:$A$500,$B31,'DADOS BRUTOS'!L$3:L$500)+IF($C31="",0,SUMIF('DADOS BRUTOS'!$A$3:$A$500,$C31,'DADOS BRUTOS'!L$3:L$500)))</f>
        <v/>
      </c>
      <c r="CM31" s="122">
        <f>IF(OR(CM$4="",$B31=""),0,SUMIF('DADOS BRUTOS'!$A$3:$A$500,$B31,'DADOS BRUTOS'!M$3:M$500)+IF($C31="",0,SUMIF('DADOS BRUTOS'!$A$3:$A$500,$C31,'DADOS BRUTOS'!M$3:M$500)))</f>
        <v/>
      </c>
      <c r="CN31" s="122">
        <f>IF(OR(CN$4="",$B31=""),0,SUMIF('DADOS BRUTOS'!$A$3:$A$500,$B31,'DADOS BRUTOS'!N$3:N$500)+IF($C31="",0,SUMIF('DADOS BRUTOS'!$A$3:$A$500,$C31,'DADOS BRUTOS'!N$3:N$500)))</f>
        <v/>
      </c>
      <c r="CO31" s="122">
        <f>IF(OR(CO$4="",$B31=""),0,SUMIF('DADOS BRUTOS'!$A$3:$A$500,$B31,'DADOS BRUTOS'!O$3:O$500)+IF($C31="",0,SUMIF('DADOS BRUTOS'!$A$3:$A$500,$C31,'DADOS BRUTOS'!O$3:O$500)))</f>
        <v/>
      </c>
      <c r="CP31" s="122">
        <f>IF(OR(CP$4="",$B31=""),0,SUMIF('DADOS BRUTOS'!$A$3:$A$500,$B31,'DADOS BRUTOS'!P$3:P$500)+IF($C31="",0,SUMIF('DADOS BRUTOS'!$A$3:$A$500,$C31,'DADOS BRUTOS'!P$3:P$500)))</f>
        <v/>
      </c>
      <c r="CQ31" s="122">
        <f>IF(OR(CQ$4="",$B31=""),0,SUMIF('DADOS BRUTOS'!$A$3:$A$500,$B31,'DADOS BRUTOS'!Q$3:Q$500)+IF($C31="",0,SUMIF('DADOS BRUTOS'!$A$3:$A$500,$C31,'DADOS BRUTOS'!Q$3:Q$500)))</f>
        <v/>
      </c>
      <c r="CR31" s="122">
        <f>IF(OR(CR$4="",$B31=""),0,SUMIF('DADOS BRUTOS'!$A$3:$A$500,$B31,'DADOS BRUTOS'!R$3:R$500)+IF($C31="",0,SUMIF('DADOS BRUTOS'!$A$3:$A$500,$C31,'DADOS BRUTOS'!R$3:R$500)))</f>
        <v/>
      </c>
      <c r="CS31" s="122">
        <f>IF(OR(CS$4="",$B31=""),0,SUMIF('DADOS BRUTOS'!$A$3:$A$500,$B31,'DADOS BRUTOS'!S$3:S$500)+IF($C31="",0,SUMIF('DADOS BRUTOS'!$A$3:$A$500,$C31,'DADOS BRUTOS'!S$3:S$500)))</f>
        <v/>
      </c>
      <c r="CT31" s="122">
        <f>IF(OR(CT$4="",$B31=""),0,SUMIF('DADOS BRUTOS'!$A$3:$A$500,$B31,'DADOS BRUTOS'!T$3:T$500)+IF($C31="",0,SUMIF('DADOS BRUTOS'!$A$3:$A$500,$C31,'DADOS BRUTOS'!T$3:T$500)))</f>
        <v/>
      </c>
      <c r="CU31" s="122">
        <f>IF(OR(CU$4="",$B31=""),0,SUMIF('DADOS BRUTOS'!$A$3:$A$500,$B31,'DADOS BRUTOS'!U$3:U$500)+IF($C31="",0,SUMIF('DADOS BRUTOS'!$A$3:$A$500,$C31,'DADOS BRUTOS'!U$3:U$500)))</f>
        <v/>
      </c>
      <c r="CV31" s="122">
        <f>IF(OR(CV$4="",$B31=""),0,SUMIF('DADOS BRUTOS'!$A$3:$A$500,$B31,'DADOS BRUTOS'!V$3:V$500)+IF($C31="",0,SUMIF('DADOS BRUTOS'!$A$3:$A$500,$C31,'DADOS BRUTOS'!V$3:V$500)))</f>
        <v/>
      </c>
      <c r="CW31" s="122">
        <f>IF(OR(CW$4="",$B31=""),0,SUMIF('DADOS BRUTOS'!$A$3:$A$500,$B31,'DADOS BRUTOS'!W$3:W$500)+IF($C31="",0,SUMIF('DADOS BRUTOS'!$A$3:$A$500,$C31,'DADOS BRUTOS'!W$3:W$500)))</f>
        <v/>
      </c>
      <c r="CX31" s="122">
        <f>IF(OR(CX$4="",$B31=""),0,SUMIF('DADOS BRUTOS'!$A$3:$A$500,$B31,'DADOS BRUTOS'!X$3:X$500)+IF($C31="",0,SUMIF('DADOS BRUTOS'!$A$3:$A$500,$C31,'DADOS BRUTOS'!X$3:X$500)))</f>
        <v/>
      </c>
      <c r="CY31" s="122">
        <f>IF(OR(CY$4="",$B31=""),0,SUMIF('DADOS BRUTOS'!$A$3:$A$500,$B31,'DADOS BRUTOS'!Y$3:Y$500)+IF($C31="",0,SUMIF('DADOS BRUTOS'!$A$3:$A$500,$C31,'DADOS BRUTOS'!Y$3:Y$500)))</f>
        <v/>
      </c>
      <c r="CZ31" s="122">
        <f>IF(OR(CZ$4="",$B31=""),0,SUMIF('DADOS BRUTOS'!$A$3:$A$500,$B31,'DADOS BRUTOS'!Z$3:Z$500)+IF($C31="",0,SUMIF('DADOS BRUTOS'!$A$3:$A$500,$C31,'DADOS BRUTOS'!Z$3:Z$500)))</f>
        <v/>
      </c>
      <c r="DA31" s="122">
        <f>IF(OR(DA$4="",$B31=""),0,SUMIF('DADOS BRUTOS'!$A$3:$A$500,$B31,'DADOS BRUTOS'!AA$3:AA$500)+IF($C31="",0,SUMIF('DADOS BRUTOS'!$A$3:$A$500,$C31,'DADOS BRUTOS'!AA$3:AA$500)))</f>
        <v/>
      </c>
      <c r="DB31" s="122">
        <f>IF(OR(DB$4="",$B31=""),0,SUMIF('DADOS BRUTOS'!$A$3:$A$500,$B31,'DADOS BRUTOS'!AB$3:AB$500)+IF($C31="",0,SUMIF('DADOS BRUTOS'!$A$3:$A$500,$C31,'DADOS BRUTOS'!AB$3:AB$500)))</f>
        <v/>
      </c>
      <c r="DC31" s="122">
        <f>IF(OR(DC$4="",$B31=""),0,SUMIF('DADOS BRUTOS'!$A$3:$A$500,$B31,'DADOS BRUTOS'!AC$3:AC$500)+IF($C31="",0,SUMIF('DADOS BRUTOS'!$A$3:$A$500,$C31,'DADOS BRUTOS'!AC$3:AC$500)))</f>
        <v/>
      </c>
      <c r="DD31" s="122">
        <f>IF(OR(DD$4="",$B31=""),0,SUMIF('DADOS BRUTOS'!$A$3:$A$500,$B31,'DADOS BRUTOS'!AD$3:AD$500)+IF($C31="",0,SUMIF('DADOS BRUTOS'!$A$3:$A$500,$C31,'DADOS BRUTOS'!AD$3:AD$500)))</f>
        <v/>
      </c>
      <c r="DE31" s="122">
        <f>IF(OR(DE$4="",$B31=""),0,SUMIF('DADOS BRUTOS'!$A$3:$A$500,$B31,'DADOS BRUTOS'!AE$3:AE$500)+IF($C31="",0,SUMIF('DADOS BRUTOS'!$A$3:$A$500,$C31,'DADOS BRUTOS'!AE$3:AE$500)))</f>
        <v/>
      </c>
      <c r="DF31" s="122">
        <f>IF(OR(DF$4="",$B31=""),0,SUMIF('DADOS BRUTOS'!$A$3:$A$500,$B31,'DADOS BRUTOS'!AF$3:AF$500)+IF($C31="",0,SUMIF('DADOS BRUTOS'!$A$3:$A$500,$C31,'DADOS BRUTOS'!AF$3:AF$500)))</f>
        <v/>
      </c>
      <c r="DG31" s="122">
        <f>IF(OR(DG$4="",$B31=""),0,SUMIF('DADOS BRUTOS'!$A$3:$A$500,$B31,'DADOS BRUTOS'!AG$3:AG$500)+IF($C31="",0,SUMIF('DADOS BRUTOS'!$A$3:$A$500,$C31,'DADOS BRUTOS'!AG$3:AG$500)))</f>
        <v/>
      </c>
      <c r="DH31" s="122">
        <f>IF(OR(DH$4="",$B31=""),0,SUMIF('DADOS BRUTOS'!$A$3:$A$500,$B31,'DADOS BRUTOS'!AH$3:AH$500)+IF($C31="",0,SUMIF('DADOS BRUTOS'!$A$3:$A$500,$C31,'DADOS BRUTOS'!AH$3:AH$500)))</f>
        <v/>
      </c>
      <c r="DI31" s="122">
        <f>IF(OR(DI$4="",$B31=""),0,SUMIF('DADOS BRUTOS'!$A$3:$A$500,$B31,'DADOS BRUTOS'!AI$3:AI$500)+IF($C31="",0,SUMIF('DADOS BRUTOS'!$A$3:$A$500,$C31,'DADOS BRUTOS'!AI$3:AI$500)))</f>
        <v/>
      </c>
      <c r="DJ31" s="122">
        <f>IF(OR(DJ$4="",$B31=""),0,SUMIF('DADOS BRUTOS'!$A$3:$A$500,$B31,'DADOS BRUTOS'!AJ$3:AJ$500)+IF($C31="",0,SUMIF('DADOS BRUTOS'!$A$3:$A$500,$C31,'DADOS BRUTOS'!AJ$3:AJ$500)))</f>
        <v/>
      </c>
      <c r="DK31" s="122">
        <f>IF(OR(DK$4="",$B31=""),0,SUMIF('DADOS BRUTOS'!$A$3:$A$500,$B31,'DADOS BRUTOS'!AK$3:AK$500)+IF($C31="",0,SUMIF('DADOS BRUTOS'!$A$3:$A$500,$C31,'DADOS BRUTOS'!AK$3:AK$500)))</f>
        <v/>
      </c>
      <c r="DL31" s="122">
        <f>IF(OR(DL$4="",$B31=""),0,SUMIF('DADOS BRUTOS'!$A$3:$A$500,$B31,'DADOS BRUTOS'!AL$3:AL$500)+IF($C31="",0,SUMIF('DADOS BRUTOS'!$A$3:$A$500,$C31,'DADOS BRUTOS'!AL$3:AL$500)))</f>
        <v/>
      </c>
      <c r="DM31" s="122">
        <f>IF(OR(DM$4="",$B31=""),0,SUMIF('DADOS BRUTOS'!$A$3:$A$500,$B31,'DADOS BRUTOS'!AM$3:AM$500)+IF($C31="",0,SUMIF('DADOS BRUTOS'!$A$3:$A$500,$C31,'DADOS BRUTOS'!AM$3:AM$500)))</f>
        <v/>
      </c>
      <c r="DN31" s="122">
        <f>IF(OR(DN$4="",$B31=""),0,SUMIF('DADOS BRUTOS'!$A$3:$A$500,$B31,'DADOS BRUTOS'!AN$3:AN$500)+IF($C31="",0,SUMIF('DADOS BRUTOS'!$A$3:$A$500,$C31,'DADOS BRUTOS'!AN$3:AN$500)))</f>
        <v/>
      </c>
      <c r="DO31" s="122">
        <f>IF(OR(DO$4="",$B31=""),0,SUMIF('DADOS BRUTOS'!$A$3:$A$500,$B31,'DADOS BRUTOS'!AO$3:AO$500)+IF($C31="",0,SUMIF('DADOS BRUTOS'!$A$3:$A$500,$C31,'DADOS BRUTOS'!AO$3:AO$500)))</f>
        <v/>
      </c>
      <c r="DP31" s="122">
        <f>IF(OR(DP$4="",$B31=""),0,SUMIF('DADOS BRUTOS'!$A$3:$A$500,$B31,'DADOS BRUTOS'!AP$3:AP$500)+IF($C31="",0,SUMIF('DADOS BRUTOS'!$A$3:$A$500,$C31,'DADOS BRUTOS'!AP$3:AP$500)))</f>
        <v/>
      </c>
      <c r="DQ31" s="122">
        <f>IF(OR(DQ$4="",$B31=""),0,SUMIF('DADOS BRUTOS'!$A$3:$A$500,$B31,'DADOS BRUTOS'!AQ$3:AQ$500)+IF($C31="",0,SUMIF('DADOS BRUTOS'!$A$3:$A$500,$C31,'DADOS BRUTOS'!AQ$3:AQ$500)))</f>
        <v/>
      </c>
      <c r="DR31" s="122">
        <f>IF(OR(DR$4="",$B31=""),0,SUMIF('DADOS BRUTOS'!$A$3:$A$500,$B31,'DADOS BRUTOS'!AR$3:AR$500)+IF($C31="",0,SUMIF('DADOS BRUTOS'!$A$3:$A$500,$C31,'DADOS BRUTOS'!AR$3:AR$500)))</f>
        <v/>
      </c>
      <c r="DS31" s="122">
        <f>IF(OR(DS$4="",$B31=""),0,SUMIF('DADOS BRUTOS'!$A$3:$A$500,$B31,'DADOS BRUTOS'!AS$3:AS$500)+IF($C31="",0,SUMIF('DADOS BRUTOS'!$A$3:$A$500,$C31,'DADOS BRUTOS'!AS$3:AS$500)))</f>
        <v/>
      </c>
      <c r="DT31" s="122">
        <f>IF(OR(DT$4="",$B31=""),0,SUMIF('DADOS BRUTOS'!$A$3:$A$500,$B31,'DADOS BRUTOS'!AT$3:AT$500)+IF($C31="",0,SUMIF('DADOS BRUTOS'!$A$3:$A$500,$C31,'DADOS BRUTOS'!AT$3:AT$500)))</f>
        <v/>
      </c>
      <c r="DU31" s="122">
        <f>IF(OR(DU$4="",$B31=""),0,SUMIF('DADOS BRUTOS'!$A$3:$A$500,$B31,'DADOS BRUTOS'!AU$3:AU$500)+IF($C31="",0,SUMIF('DADOS BRUTOS'!$A$3:$A$500,$C31,'DADOS BRUTOS'!AU$3:AU$500)))</f>
        <v/>
      </c>
      <c r="DV31" s="122">
        <f>IF(OR(DV$4="",$B31=""),0,SUMIF('DADOS BRUTOS'!$A$3:$A$500,$B31,'DADOS BRUTOS'!AV$3:AV$500)+IF($C31="",0,SUMIF('DADOS BRUTOS'!$A$3:$A$500,$C31,'DADOS BRUTOS'!AV$3:AV$500)))</f>
        <v/>
      </c>
      <c r="DW31" s="122">
        <f>IF(OR(DW$4="",$B31=""),0,SUMIF('DADOS BRUTOS'!$A$3:$A$500,$B31,'DADOS BRUTOS'!AW$3:AW$500)+IF($C31="",0,SUMIF('DADOS BRUTOS'!$A$3:$A$500,$C31,'DADOS BRUTOS'!AW$3:AW$500)))</f>
        <v/>
      </c>
      <c r="DX31" s="122">
        <f>IF(OR(DX$4="",$B31=""),0,SUMIF('DADOS BRUTOS'!$A$3:$A$500,$B31,'DADOS BRUTOS'!AX$3:AX$500)+IF($C31="",0,SUMIF('DADOS BRUTOS'!$A$3:$A$500,$C31,'DADOS BRUTOS'!AX$3:AX$500)))</f>
        <v/>
      </c>
      <c r="DY31" s="122">
        <f>IF(OR(DY$4="",$B31=""),0,SUMIF('DADOS BRUTOS'!$A$3:$A$500,$B31,'DADOS BRUTOS'!AY$3:AY$500)+IF($C31="",0,SUMIF('DADOS BRUTOS'!$A$3:$A$500,$C31,'DADOS BRUTOS'!AY$3:AY$500)))</f>
        <v/>
      </c>
      <c r="DZ31" s="122">
        <f>IF(OR(DZ$4="",$B31=""),0,SUMIF('DADOS BRUTOS'!$A$3:$A$500,$B31,'DADOS BRUTOS'!AZ$3:AZ$500)+IF($C31="",0,SUMIF('DADOS BRUTOS'!$A$3:$A$500,$C31,'DADOS BRUTOS'!AZ$3:AZ$500)))</f>
        <v/>
      </c>
      <c r="EA31" s="122">
        <f>IF(OR(EA$4="",$B31=""),0,SUMIF('DADOS BRUTOS'!$A$3:$A$500,$B31,'DADOS BRUTOS'!BA$3:BA$500)+IF($C31="",0,SUMIF('DADOS BRUTOS'!$A$3:$A$500,$C31,'DADOS BRUTOS'!BA$3:BA$500)))</f>
        <v/>
      </c>
      <c r="EB31" s="122">
        <f>IF(OR(EB$4="",$B31=""),0,SUMIF('DADOS BRUTOS'!$A$3:$A$500,$B31,'DADOS BRUTOS'!BB$3:BB$500)+IF($C31="",0,SUMIF('DADOS BRUTOS'!$A$3:$A$500,$C31,'DADOS BRUTOS'!BB$3:BB$500)))</f>
        <v/>
      </c>
      <c r="EC31" s="122">
        <f>IF(OR(EC$4="",$B31=""),0,SUMIF('DADOS BRUTOS'!$A$3:$A$500,$B31,'DADOS BRUTOS'!BC$3:BC$500)+IF($C31="",0,SUMIF('DADOS BRUTOS'!$A$3:$A$500,$C31,'DADOS BRUTOS'!BC$3:BC$500)))</f>
        <v/>
      </c>
      <c r="ED31" s="122">
        <f>IF(OR(ED$4="",$B31=""),0,SUMIF('DADOS BRUTOS'!$A$3:$A$500,$B31,'DADOS BRUTOS'!BD$3:BD$500)+IF($C31="",0,SUMIF('DADOS BRUTOS'!$A$3:$A$500,$C31,'DADOS BRUTOS'!BD$3:BD$500)))</f>
        <v/>
      </c>
      <c r="EE31" s="122">
        <f>IF(OR(EE$4="",$B31=""),0,SUMIF('DADOS BRUTOS'!$A$3:$A$500,$B31,'DADOS BRUTOS'!BE$3:BE$500)+IF($C31="",0,SUMIF('DADOS BRUTOS'!$A$3:$A$500,$C31,'DADOS BRUTOS'!BE$3:BE$500)))</f>
        <v/>
      </c>
      <c r="EF31" s="122">
        <f>IF(OR(EF$4="",$B31=""),0,SUMIF('DADOS BRUTOS'!$A$3:$A$500,$B31,'DADOS BRUTOS'!BF$3:BF$500)+IF($C31="",0,SUMIF('DADOS BRUTOS'!$A$3:$A$500,$C31,'DADOS BRUTOS'!BF$3:BF$500)))</f>
        <v/>
      </c>
      <c r="EG31" s="122">
        <f>IF(OR(EG$4="",$B31=""),0,SUMIF('DADOS BRUTOS'!$A$3:$A$500,$B31,'DADOS BRUTOS'!BG$3:BG$500)+IF($C31="",0,SUMIF('DADOS BRUTOS'!$A$3:$A$500,$C31,'DADOS BRUTOS'!BG$3:BG$500)))</f>
        <v/>
      </c>
      <c r="EH31" s="122">
        <f>IF(OR(EH$4="",$B31=""),0,SUMIF('DADOS BRUTOS'!$A$3:$A$500,$B31,'DADOS BRUTOS'!BH$3:BH$500)+IF($C31="",0,SUMIF('DADOS BRUTOS'!$A$3:$A$500,$C31,'DADOS BRUTOS'!BH$3:BH$500)))</f>
        <v/>
      </c>
      <c r="EI31" s="122">
        <f>IF(OR(EI$4="",$B31=""),0,SUMIF('DADOS BRUTOS'!$A$3:$A$500,$B31,'DADOS BRUTOS'!BI$3:BI$500)+IF($C31="",0,SUMIF('DADOS BRUTOS'!$A$3:$A$500,$C31,'DADOS BRUTOS'!BI$3:BI$500)))</f>
        <v/>
      </c>
      <c r="EJ31" s="122">
        <f>IF(OR(EJ$4="",$B31=""),0,SUMIF('DADOS BRUTOS'!$A$3:$A$500,$B31,'DADOS BRUTOS'!BJ$3:BJ$500)+IF($C31="",0,SUMIF('DADOS BRUTOS'!$A$3:$A$500,$C31,'DADOS BRUTOS'!BJ$3:BJ$500)))</f>
        <v/>
      </c>
      <c r="EK31" s="122">
        <f>IF(OR(EK$4="",$B31=""),0,SUMIF('DADOS BRUTOS'!$A$3:$A$500,$B31,'DADOS BRUTOS'!BK$3:BK$500)+IF($C31="",0,SUMIF('DADOS BRUTOS'!$A$3:$A$500,$C31,'DADOS BRUTOS'!BK$3:BK$500)))</f>
        <v/>
      </c>
      <c r="EL31" s="122">
        <f>IF(OR(EL$4="",$B31=""),0,SUMIF('DADOS BRUTOS'!$A$3:$A$500,$B31,'DADOS BRUTOS'!BL$3:BL$500)+IF($C31="",0,SUMIF('DADOS BRUTOS'!$A$3:$A$500,$C31,'DADOS BRUTOS'!BL$3:BL$500)))</f>
        <v/>
      </c>
      <c r="EM31" s="122">
        <f>IF(OR(EM$4="",$B31=""),0,SUMIF('DADOS BRUTOS'!$A$3:$A$500,$B31,'DADOS BRUTOS'!BM$3:BM$500)+IF($C31="",0,SUMIF('DADOS BRUTOS'!$A$3:$A$500,$C31,'DADOS BRUTOS'!BM$3:BM$500)))</f>
        <v/>
      </c>
      <c r="EN31" s="122">
        <f>IF(OR(EN$4="",$B31=""),0,SUMIF('DADOS BRUTOS'!$A$3:$A$500,$B31,'DADOS BRUTOS'!BN$3:BN$500)+IF($C31="",0,SUMIF('DADOS BRUTOS'!$A$3:$A$500,$C31,'DADOS BRUTOS'!BN$3:BN$500)))</f>
        <v/>
      </c>
      <c r="EO31" s="122">
        <f>IF(OR(EO$4="",$B31=""),0,SUMIF('DADOS BRUTOS'!$A$3:$A$500,$B31,'DADOS BRUTOS'!BO$3:BO$500)+IF($C31="",0,SUMIF('DADOS BRUTOS'!$A$3:$A$500,$C31,'DADOS BRUTOS'!BO$3:BO$500)))</f>
        <v/>
      </c>
      <c r="EP31" s="122">
        <f>IF(OR(EP$4="",$B31=""),0,SUMIF('DADOS BRUTOS'!$A$3:$A$500,$B31,'DADOS BRUTOS'!BP$3:BP$500)+IF($C31="",0,SUMIF('DADOS BRUTOS'!$A$3:$A$500,$C31,'DADOS BRUTOS'!BP$3:BP$500)))</f>
        <v/>
      </c>
      <c r="EQ31" s="122">
        <f>IF(OR(EQ$4="",$B31=""),0,SUMIF('DADOS BRUTOS'!$A$3:$A$500,$B31,'DADOS BRUTOS'!BQ$3:BQ$500)+IF($C31="",0,SUMIF('DADOS BRUTOS'!$A$3:$A$500,$C31,'DADOS BRUTOS'!BQ$3:BQ$500)))</f>
        <v/>
      </c>
      <c r="ER31" s="122">
        <f>IF(OR(ER$4="",$B31=""),0,SUMIF('DADOS BRUTOS'!$A$3:$A$500,$B31,'DADOS BRUTOS'!BR$3:BR$500)+IF($C31="",0,SUMIF('DADOS BRUTOS'!$A$3:$A$500,$C31,'DADOS BRUTOS'!BR$3:BR$500)))</f>
        <v/>
      </c>
      <c r="ES31" s="122">
        <f>IF(OR(ES$4="",$B31=""),0,SUMIF('DADOS BRUTOS'!$A$3:$A$500,$B31,'DADOS BRUTOS'!BS$3:BS$500)+IF($C31="",0,SUMIF('DADOS BRUTOS'!$A$3:$A$500,$C31,'DADOS BRUTOS'!BS$3:BS$500)))</f>
        <v/>
      </c>
      <c r="ET31" s="122">
        <f>IF(OR(ET$4="",$B31=""),0,SUMIF('DADOS BRUTOS'!$A$3:$A$500,$B31,'DADOS BRUTOS'!BT$3:BT$500)+IF($C31="",0,SUMIF('DADOS BRUTOS'!$A$3:$A$500,$C31,'DADOS BRUTOS'!BT$3:BT$500)))</f>
        <v/>
      </c>
      <c r="EU31" s="122">
        <f>IF(OR(EU$4="",$B31=""),0,SUMIF('DADOS BRUTOS'!$A$3:$A$500,$B31,'DADOS BRUTOS'!BU$3:BU$500)+IF($C31="",0,SUMIF('DADOS BRUTOS'!$A$3:$A$500,$C31,'DADOS BRUTOS'!BU$3:BU$500)))</f>
        <v/>
      </c>
      <c r="EV31" s="122">
        <f>IF(OR(EV$4="",$B31=""),0,SUMIF('DADOS BRUTOS'!$A$3:$A$500,$B31,'DADOS BRUTOS'!BV$3:BV$500)+IF($C31="",0,SUMIF('DADOS BRUTOS'!$A$3:$A$500,$C31,'DADOS BRUTOS'!BV$3:BV$500)))</f>
        <v/>
      </c>
      <c r="EW31" s="122">
        <f>IF(OR(EW$4="",$B31=""),0,SUMIF('DADOS BRUTOS'!$A$3:$A$500,$B31,'DADOS BRUTOS'!BW$3:BW$500)+IF($C31="",0,SUMIF('DADOS BRUTOS'!$A$3:$A$500,$C31,'DADOS BRUTOS'!BW$3:BW$500)))</f>
        <v/>
      </c>
      <c r="EX31" s="122">
        <f>IF(OR(EX$4="",$B31=""),0,SUMIF('DADOS BRUTOS'!$A$3:$A$500,$B31,'DADOS BRUTOS'!BX$3:BX$500)+IF($C31="",0,SUMIF('DADOS BRUTOS'!$A$3:$A$500,$C31,'DADOS BRUTOS'!BX$3:BX$500)))</f>
        <v/>
      </c>
      <c r="EY31" s="122">
        <f>IF(OR(EY$4="",$B31=""),0,SUMIF('DADOS BRUTOS'!$A$3:$A$500,$B31,'DADOS BRUTOS'!BY$3:BY$500)+IF($C31="",0,SUMIF('DADOS BRUTOS'!$A$3:$A$500,$C31,'DADOS BRUTOS'!BY$3:BY$500)))</f>
        <v/>
      </c>
      <c r="EZ31" s="122">
        <f>IF(OR(EZ$4="",$B31=""),0,SUMIF('DADOS BRUTOS'!$A$3:$A$500,$B31,'DADOS BRUTOS'!BZ$3:BZ$500)+IF($C31="",0,SUMIF('DADOS BRUTOS'!$A$3:$A$500,$C31,'DADOS BRUTOS'!BZ$3:BZ$500)))</f>
        <v/>
      </c>
      <c r="FA31" s="122">
        <f>IF(OR(FA$4="",$B31=""),0,SUMIF('DADOS BRUTOS'!$A$3:$A$500,$B31,'DADOS BRUTOS'!CA$3:CA$500)+IF($C31="",0,SUMIF('DADOS BRUTOS'!$A$3:$A$500,$C31,'DADOS BRUTOS'!CA$3:CA$500)))</f>
        <v/>
      </c>
      <c r="FB31" s="122">
        <f>IF(OR(FB$4="",$B31=""),0,SUMIF('DADOS BRUTOS'!$A$3:$A$500,$B31,'DADOS BRUTOS'!CB$3:CB$500)+IF($C31="",0,SUMIF('DADOS BRUTOS'!$A$3:$A$500,$C31,'DADOS BRUTOS'!CB$3:CB$500)))</f>
        <v/>
      </c>
      <c r="FC31" s="122">
        <f>IF(OR(FC$4="",$B31=""),0,SUMIF('DADOS BRUTOS'!$A$3:$A$500,$B31,'DADOS BRUTOS'!CC$3:CC$500)+IF($C31="",0,SUMIF('DADOS BRUTOS'!$A$3:$A$500,$C31,'DADOS BRUTOS'!CC$3:CC$500)))</f>
        <v/>
      </c>
      <c r="FD31" s="122">
        <f>IF(OR(FD$4="",$B31=""),0,SUMIF('DADOS BRUTOS'!$A$3:$A$500,$B31,'DADOS BRUTOS'!CD$3:CD$500)+IF($C31="",0,SUMIF('DADOS BRUTOS'!$A$3:$A$500,$C31,'DADOS BRUTOS'!CD$3:CD$500)))</f>
        <v/>
      </c>
      <c r="FE31" s="122">
        <f>IF(OR(FE$4="",$B31=""),0,SUMIF('DADOS BRUTOS'!$A$3:$A$500,$B31,'DADOS BRUTOS'!CE$3:CE$500)+IF($C31="",0,SUMIF('DADOS BRUTOS'!$A$3:$A$500,$C31,'DADOS BRUTOS'!CE$3:CE$500)))</f>
        <v/>
      </c>
      <c r="FF31" s="122">
        <f>IF(OR(FF$4="",$B31=""),0,SUMIF('DADOS BRUTOS'!$A$3:$A$500,$B31,'DADOS BRUTOS'!CF$3:CF$500)+IF($C31="",0,SUMIF('DADOS BRUTOS'!$A$3:$A$500,$C31,'DADOS BRUTOS'!CF$3:CF$500)))</f>
        <v/>
      </c>
      <c r="FG31" s="122">
        <f>IF(OR(FG$4="",$B31=""),0,SUMIF('DADOS BRUTOS'!$A$3:$A$500,$B31,'DADOS BRUTOS'!CG$3:CG$500)+IF($C31="",0,SUMIF('DADOS BRUTOS'!$A$3:$A$500,$C31,'DADOS BRUTOS'!CG$3:CG$500)))</f>
        <v/>
      </c>
      <c r="FH31" s="122">
        <f>IF(OR(FH$4="",$B31=""),0,SUMIF('DADOS BRUTOS'!$A$3:$A$500,$B31,'DADOS BRUTOS'!CH$3:CH$500)+IF($C31="",0,SUMIF('DADOS BRUTOS'!$A$3:$A$500,$C31,'DADOS BRUTOS'!CH$3:CH$500)))</f>
        <v/>
      </c>
      <c r="FI31" s="122">
        <f>IF(OR(FI$4="",$B31=""),0,SUMIF('DADOS BRUTOS'!$A$3:$A$500,$B31,'DADOS BRUTOS'!CI$3:CI$500)+IF($C31="",0,SUMIF('DADOS BRUTOS'!$A$3:$A$500,$C31,'DADOS BRUTOS'!CI$3:CI$500)))</f>
        <v/>
      </c>
      <c r="FJ31" s="122">
        <f>IF(OR(FJ$4="",$B31=""),0,SUMIF('DADOS BRUTOS'!$A$3:$A$500,$B31,'DADOS BRUTOS'!CJ$3:CJ$500)+IF($C31="",0,SUMIF('DADOS BRUTOS'!$A$3:$A$500,$C31,'DADOS BRUTOS'!CJ$3:CJ$500)))</f>
        <v/>
      </c>
      <c r="FK31" s="122">
        <f>IF(OR(FK$4="",$B31=""),0,SUMIF('DADOS BRUTOS'!$A$3:$A$500,$B31,'DADOS BRUTOS'!CK$3:CK$500)+IF($C31="",0,SUMIF('DADOS BRUTOS'!$A$3:$A$500,$C31,'DADOS BRUTOS'!CK$3:CK$500)))</f>
        <v/>
      </c>
      <c r="FL31" s="122">
        <f>IF(OR(FL$4="",$B31=""),0,SUMIF('DADOS BRUTOS'!$A$3:$A$500,$B31,'DADOS BRUTOS'!CL$3:CL$500)+IF($C31="",0,SUMIF('DADOS BRUTOS'!$A$3:$A$500,$C31,'DADOS BRUTOS'!CL$3:CL$500)))</f>
        <v/>
      </c>
      <c r="FM31" s="122">
        <f>IF(OR(FM$4="",$B31=""),0,SUMIF('DADOS BRUTOS'!$A$3:$A$500,$B31,'DADOS BRUTOS'!CM$3:CM$500)+IF($C31="",0,SUMIF('DADOS BRUTOS'!$A$3:$A$500,$C31,'DADOS BRUTOS'!CM$3:CM$500)))</f>
        <v/>
      </c>
      <c r="FN31" s="122">
        <f>IF(OR(FN$4="",$B31=""),0,SUMIF('DADOS BRUTOS'!$A$3:$A$500,$B31,'DADOS BRUTOS'!CN$3:CN$500)+IF($C31="",0,SUMIF('DADOS BRUTOS'!$A$3:$A$500,$C31,'DADOS BRUTOS'!CN$3:CN$500)))</f>
        <v/>
      </c>
      <c r="FO31" s="122">
        <f>IF(OR(FO$4="",$B31=""),0,SUMIF('DADOS BRUTOS'!$A$3:$A$500,$B31,'DADOS BRUTOS'!CO$3:CO$500)+IF($C31="",0,SUMIF('DADOS BRUTOS'!$A$3:$A$500,$C31,'DADOS BRUTOS'!CO$3:CO$500)))</f>
        <v/>
      </c>
      <c r="FP31" s="122">
        <f>IF(OR(FP$4="",$B31=""),0,SUMIF('DADOS BRUTOS'!$A$3:$A$500,$B31,'DADOS BRUTOS'!CP$3:CP$500)+IF($C31="",0,SUMIF('DADOS BRUTOS'!$A$3:$A$500,$C31,'DADOS BRUTOS'!CP$3:CP$500)))</f>
        <v/>
      </c>
      <c r="FQ31" s="122">
        <f>IF(OR(FQ$4="",$B31=""),0,SUMIF('DADOS BRUTOS'!$A$3:$A$500,$B31,'DADOS BRUTOS'!CQ$3:CQ$500)+IF($C31="",0,SUMIF('DADOS BRUTOS'!$A$3:$A$500,$C31,'DADOS BRUTOS'!CQ$3:CQ$500)))</f>
        <v/>
      </c>
      <c r="FR31" s="122">
        <f>IF(OR(FR$4="",$B31=""),0,SUMIF('DADOS BRUTOS'!$A$3:$A$500,$B31,'DADOS BRUTOS'!CR$3:CR$500)+IF($C31="",0,SUMIF('DADOS BRUTOS'!$A$3:$A$500,$C31,'DADOS BRUTOS'!CR$3:CR$500)))</f>
        <v/>
      </c>
      <c r="FS31" s="122">
        <f>IF(OR(FS$4="",$B31=""),0,SUMIF('DADOS BRUTOS'!$A$3:$A$500,$B31,'DADOS BRUTOS'!CS$3:CS$500)+IF($C31="",0,SUMIF('DADOS BRUTOS'!$A$3:$A$500,$C31,'DADOS BRUTOS'!CS$3:CS$500)))</f>
        <v/>
      </c>
      <c r="FT31" s="122">
        <f>IF(OR(FT$4="",$B31=""),0,SUMIF('DADOS BRUTOS'!$A$3:$A$500,$B31,'DADOS BRUTOS'!CT$3:CT$500)+IF($C31="",0,SUMIF('DADOS BRUTOS'!$A$3:$A$500,$C31,'DADOS BRUTOS'!CT$3:CT$500)))</f>
        <v/>
      </c>
      <c r="FU31" s="122">
        <f>IF(OR(FU$4="",$B31=""),0,SUMIF('DADOS BRUTOS'!$A$3:$A$500,$B31,'DADOS BRUTOS'!CU$3:CU$500)+IF($C31="",0,SUMIF('DADOS BRUTOS'!$A$3:$A$500,$C31,'DADOS BRUTOS'!CU$3:CU$500)))</f>
        <v/>
      </c>
      <c r="FV31" s="122">
        <f>IF(OR(FV$4="",$B31=""),0,SUMIF('DADOS BRUTOS'!$A$3:$A$500,$B31,'DADOS BRUTOS'!CV$3:CV$500)+IF($C31="",0,SUMIF('DADOS BRUTOS'!$A$3:$A$500,$C31,'DADOS BRUTOS'!CV$3:CV$500)))</f>
        <v/>
      </c>
      <c r="FW31" s="122">
        <f>IF(OR(FW$4="",$B31=""),0,SUMIF('DADOS BRUTOS'!$A$3:$A$500,$B31,'DADOS BRUTOS'!CW$3:CW$500)+IF($C31="",0,SUMIF('DADOS BRUTOS'!$A$3:$A$500,$C31,'DADOS BRUTOS'!CW$3:CW$500)))</f>
        <v/>
      </c>
      <c r="FX31" s="122">
        <f>IF(OR(FX$4="",$B31=""),0,SUMIF('DADOS BRUTOS'!$A$3:$A$500,$B31,'DADOS BRUTOS'!CX$3:CX$500)+IF($C31="",0,SUMIF('DADOS BRUTOS'!$A$3:$A$500,$C31,'DADOS BRUTOS'!CX$3:CX$500)))</f>
        <v/>
      </c>
      <c r="FY31" s="122">
        <f>IF(OR(FY$4="",$B31=""),0,SUMIF('DADOS BRUTOS'!$A$3:$A$500,$B31,'DADOS BRUTOS'!CY$3:CY$500)+IF($C31="",0,SUMIF('DADOS BRUTOS'!$A$3:$A$500,$C31,'DADOS BRUTOS'!CY$3:CY$500)))</f>
        <v/>
      </c>
      <c r="FZ31" s="122">
        <f>IF(OR(FZ$4="",$B31=""),0,SUMIF('DADOS BRUTOS'!$A$3:$A$500,$B31,'DADOS BRUTOS'!CZ$3:CZ$500)+IF($C31="",0,SUMIF('DADOS BRUTOS'!$A$3:$A$500,$C31,'DADOS BRUTOS'!CZ$3:CZ$500)))</f>
        <v/>
      </c>
      <c r="GA31" s="122">
        <f>IF(OR(GA$4="",$B31=""),0,SUMIF('DADOS BRUTOS'!$A$3:$A$500,$B31,'DADOS BRUTOS'!DA$3:DA$500)+IF($C31="",0,SUMIF('DADOS BRUTOS'!$A$3:$A$500,$C31,'DADOS BRUTOS'!DA$3:DA$500)))</f>
        <v/>
      </c>
      <c r="GB31" s="122">
        <f>IF(OR(GB$4="",$B31=""),0,SUMIF('DADOS BRUTOS'!$A$3:$A$500,$B31,'DADOS BRUTOS'!DB$3:DB$500)+IF($C31="",0,SUMIF('DADOS BRUTOS'!$A$3:$A$500,$C31,'DADOS BRUTOS'!DB$3:DB$500)))</f>
        <v/>
      </c>
      <c r="GC31" s="122">
        <f>IF(OR(GC$4="",$B31=""),0,SUMIF('DADOS BRUTOS'!$A$3:$A$500,$B31,'DADOS BRUTOS'!DC$3:DC$500)+IF($C31="",0,SUMIF('DADOS BRUTOS'!$A$3:$A$500,$C31,'DADOS BRUTOS'!DC$3:DC$500)))</f>
        <v/>
      </c>
      <c r="GD31" s="122">
        <f>IF(OR(GD$4="",$B31=""),0,SUMIF('DADOS BRUTOS'!$A$3:$A$500,$B31,'DADOS BRUTOS'!DD$3:DD$500)+IF($C31="",0,SUMIF('DADOS BRUTOS'!$A$3:$A$500,$C31,'DADOS BRUTOS'!DD$3:DD$500)))</f>
        <v/>
      </c>
      <c r="GE31" s="122">
        <f>IF(OR(GE$4="",$B31=""),0,SUMIF('DADOS BRUTOS'!$A$3:$A$500,$B31,'DADOS BRUTOS'!DE$3:DE$500)+IF($C31="",0,SUMIF('DADOS BRUTOS'!$A$3:$A$500,$C31,'DADOS BRUTOS'!DE$3:DE$500)))</f>
        <v/>
      </c>
      <c r="GF31" s="122">
        <f>IF(OR(GF$4="",$B31=""),0,SUMIF('DADOS BRUTOS'!$A$3:$A$500,$B31,'DADOS BRUTOS'!DF$3:DF$500)+IF($C31="",0,SUMIF('DADOS BRUTOS'!$A$3:$A$500,$C31,'DADOS BRUTOS'!DF$3:DF$500)))</f>
        <v/>
      </c>
      <c r="GG31" s="122">
        <f>IF(OR(GG$4="",$B31=""),0,SUMIF('DADOS BRUTOS'!$A$3:$A$500,$B31,'DADOS BRUTOS'!DG$3:DG$500)+IF($C31="",0,SUMIF('DADOS BRUTOS'!$A$3:$A$500,$C31,'DADOS BRUTOS'!DG$3:DG$500)))</f>
        <v/>
      </c>
      <c r="GH31" s="122">
        <f>IF(OR(GH$4="",$B31=""),0,SUMIF('DADOS BRUTOS'!$A$3:$A$500,$B31,'DADOS BRUTOS'!DH$3:DH$500)+IF($C31="",0,SUMIF('DADOS BRUTOS'!$A$3:$A$500,$C31,'DADOS BRUTOS'!DH$3:DH$500)))</f>
        <v/>
      </c>
      <c r="GI31" s="122">
        <f>IF(OR(GI$4="",$B31=""),0,SUMIF('DADOS BRUTOS'!$A$3:$A$500,$B31,'DADOS BRUTOS'!DI$3:DI$500)+IF($C31="",0,SUMIF('DADOS BRUTOS'!$A$3:$A$500,$C31,'DADOS BRUTOS'!DI$3:DI$500)))</f>
        <v/>
      </c>
      <c r="GJ31" s="122">
        <f>IF(OR(GJ$4="",$B31=""),0,SUMIF('DADOS BRUTOS'!$A$3:$A$500,$B31,'DADOS BRUTOS'!DJ$3:DJ$500)+IF($C31="",0,SUMIF('DADOS BRUTOS'!$A$3:$A$500,$C31,'DADOS BRUTOS'!DJ$3:DJ$500)))</f>
        <v/>
      </c>
      <c r="GK31" s="122">
        <f>IF(OR(GK$4="",$B31=""),0,SUMIF('DADOS BRUTOS'!$A$3:$A$500,$B31,'DADOS BRUTOS'!DK$3:DK$500)+IF($C31="",0,SUMIF('DADOS BRUTOS'!$A$3:$A$500,$C31,'DADOS BRUTOS'!DK$3:DK$500)))</f>
        <v/>
      </c>
      <c r="GL31" s="122">
        <f>IF(OR(GL$4="",$B31=""),0,SUMIF('DADOS BRUTOS'!$A$3:$A$500,$B31,'DADOS BRUTOS'!DL$3:DL$500)+IF($C31="",0,SUMIF('DADOS BRUTOS'!$A$3:$A$500,$C31,'DADOS BRUTOS'!DL$3:DL$500)))</f>
        <v/>
      </c>
      <c r="GM31" s="122">
        <f>IF(OR(GM$4="",$B31=""),0,SUMIF('DADOS BRUTOS'!$A$3:$A$500,$B31,'DADOS BRUTOS'!DM$3:DM$500)+IF($C31="",0,SUMIF('DADOS BRUTOS'!$A$3:$A$500,$C31,'DADOS BRUTOS'!DM$3:DM$500)))</f>
        <v/>
      </c>
      <c r="GN31" s="122">
        <f>IF(OR(GN$4="",$B31=""),0,SUMIF('DADOS BRUTOS'!$A$3:$A$500,$B31,'DADOS BRUTOS'!DN$3:DN$500)+IF($C31="",0,SUMIF('DADOS BRUTOS'!$A$3:$A$500,$C31,'DADOS BRUTOS'!DN$3:DN$500)))</f>
        <v/>
      </c>
      <c r="GO31" s="122">
        <f>IF(OR(GO$4="",$B31=""),0,SUMIF('DADOS BRUTOS'!$A$3:$A$500,$B31,'DADOS BRUTOS'!DO$3:DO$500)+IF($C31="",0,SUMIF('DADOS BRUTOS'!$A$3:$A$500,$C31,'DADOS BRUTOS'!DO$3:DO$500)))</f>
        <v/>
      </c>
      <c r="GP31" s="122">
        <f>IF(OR(GP$4="",$B31=""),0,SUMIF('DADOS BRUTOS'!$A$3:$A$500,$B31,'DADOS BRUTOS'!DP$3:DP$500)+IF($C31="",0,SUMIF('DADOS BRUTOS'!$A$3:$A$500,$C31,'DADOS BRUTOS'!DP$3:DP$500)))</f>
        <v/>
      </c>
      <c r="GQ31" s="122">
        <f>IF(OR(GQ$4="",$B31=""),0,SUMIF('DADOS BRUTOS'!$A$3:$A$500,$B31,'DADOS BRUTOS'!DQ$3:DQ$500)+IF($C31="",0,SUMIF('DADOS BRUTOS'!$A$3:$A$500,$C31,'DADOS BRUTOS'!DQ$3:DQ$500)))</f>
        <v/>
      </c>
      <c r="GR31" s="122">
        <f>IF(OR(GR$4="",$B31=""),0,SUMIF('DADOS BRUTOS'!$A$3:$A$500,$B31,'DADOS BRUTOS'!DR$3:DR$500)+IF($C31="",0,SUMIF('DADOS BRUTOS'!$A$3:$A$500,$C31,'DADOS BRUTOS'!DR$3:DR$500)))</f>
        <v/>
      </c>
      <c r="GS31" s="122">
        <f>IF(OR(GS$4="",$B31=""),0,SUMIF('DADOS BRUTOS'!$A$3:$A$500,$B31,'DADOS BRUTOS'!DS$3:DS$500)+IF($C31="",0,SUMIF('DADOS BRUTOS'!$A$3:$A$500,$C31,'DADOS BRUTOS'!DS$3:DS$500)))</f>
        <v/>
      </c>
      <c r="GT31" s="122">
        <f>IF(OR(GT$4="",$B31=""),0,SUMIF('DADOS BRUTOS'!$A$3:$A$500,$B31,'DADOS BRUTOS'!DT$3:DT$500)+IF($C31="",0,SUMIF('DADOS BRUTOS'!$A$3:$A$500,$C31,'DADOS BRUTOS'!DT$3:DT$500)))</f>
        <v/>
      </c>
      <c r="GU31" s="122">
        <f>IF(OR(GU$4="",$B31=""),0,SUMIF('DADOS BRUTOS'!$A$3:$A$500,$B31,'DADOS BRUTOS'!DU$3:DU$500)+IF($C31="",0,SUMIF('DADOS BRUTOS'!$A$3:$A$500,$C31,'DADOS BRUTOS'!DU$3:DU$500)))</f>
        <v/>
      </c>
      <c r="GV31" s="122">
        <f>IF(OR(GV$4="",$B31=""),0,SUMIF('DADOS BRUTOS'!$A$3:$A$500,$B31,'DADOS BRUTOS'!DV$3:DV$500)+IF($C31="",0,SUMIF('DADOS BRUTOS'!$A$3:$A$500,$C31,'DADOS BRUTOS'!DV$3:DV$500)))</f>
        <v/>
      </c>
      <c r="GW31" s="122">
        <f>IF(OR(GW$4="",$B31=""),0,SUMIF('DADOS BRUTOS'!$A$3:$A$500,$B31,'DADOS BRUTOS'!DW$3:DW$500)+IF($C31="",0,SUMIF('DADOS BRUTOS'!$A$3:$A$500,$C31,'DADOS BRUTOS'!DW$3:DW$500)))</f>
        <v/>
      </c>
      <c r="GX31" s="122">
        <f>IF(OR(GX$4="",$B31=""),0,SUMIF('DADOS BRUTOS'!$A$3:$A$500,$B31,'DADOS BRUTOS'!DX$3:DX$500)+IF($C31="",0,SUMIF('DADOS BRUTOS'!$A$3:$A$500,$C31,'DADOS BRUTOS'!DX$3:DX$500)))</f>
        <v/>
      </c>
      <c r="GY31" s="122">
        <f>IF(OR(GY$4="",$B31=""),0,SUMIF('DADOS BRUTOS'!$A$3:$A$500,$B31,'DADOS BRUTOS'!DY$3:DY$500)+IF($C31="",0,SUMIF('DADOS BRUTOS'!$A$3:$A$500,$C31,'DADOS BRUTOS'!DY$3:DY$500)))</f>
        <v/>
      </c>
      <c r="GZ31" s="122">
        <f>IF(OR(GZ$4="",$B31=""),0,SUMIF('DADOS BRUTOS'!$A$3:$A$500,$B31,'DADOS BRUTOS'!DZ$3:DZ$500)+IF($C31="",0,SUMIF('DADOS BRUTOS'!$A$3:$A$500,$C31,'DADOS BRUTOS'!DZ$3:DZ$500)))</f>
        <v/>
      </c>
      <c r="HA31" s="122">
        <f>IF(OR(HA$4="",$B31=""),0,SUMIF('DADOS BRUTOS'!$A$3:$A$500,$B31,'DADOS BRUTOS'!EA$3:EA$500)+IF($C31="",0,SUMIF('DADOS BRUTOS'!$A$3:$A$500,$C31,'DADOS BRUTOS'!EA$3:EA$500)))</f>
        <v/>
      </c>
      <c r="HB31" s="122">
        <f>IF(OR(HB$4="",$B31=""),0,SUMIF('DADOS BRUTOS'!$A$3:$A$500,$B31,'DADOS BRUTOS'!EB$3:EB$500)+IF($C31="",0,SUMIF('DADOS BRUTOS'!$A$3:$A$500,$C31,'DADOS BRUTOS'!EB$3:EB$500)))</f>
        <v/>
      </c>
      <c r="HC31" s="122">
        <f>IF(OR(HC$4="",$B31=""),0,SUMIF('DADOS BRUTOS'!$A$3:$A$500,$B31,'DADOS BRUTOS'!EC$3:EC$500)+IF($C31="",0,SUMIF('DADOS BRUTOS'!$A$3:$A$500,$C31,'DADOS BRUTOS'!EC$3:EC$500)))</f>
        <v/>
      </c>
      <c r="HD31" s="122">
        <f>IF(OR(HD$4="",$B31=""),0,SUMIF('DADOS BRUTOS'!$A$3:$A$500,$B31,'DADOS BRUTOS'!ED$3:ED$500)+IF($C31="",0,SUMIF('DADOS BRUTOS'!$A$3:$A$500,$C31,'DADOS BRUTOS'!ED$3:ED$500)))</f>
        <v/>
      </c>
      <c r="HE31" s="122">
        <f>IF(OR(HE$4="",$B31=""),0,SUMIF('DADOS BRUTOS'!$A$3:$A$500,$B31,'DADOS BRUTOS'!EE$3:EE$500)+IF($C31="",0,SUMIF('DADOS BRUTOS'!$A$3:$A$500,$C31,'DADOS BRUTOS'!EE$3:EE$500)))</f>
        <v/>
      </c>
      <c r="HF31" s="122">
        <f>IF(OR(HF$4="",$B31=""),0,SUMIF('DADOS BRUTOS'!$A$3:$A$500,$B31,'DADOS BRUTOS'!EF$3:EF$500)+IF($C31="",0,SUMIF('DADOS BRUTOS'!$A$3:$A$500,$C31,'DADOS BRUTOS'!EF$3:EF$500)))</f>
        <v/>
      </c>
      <c r="HG31" s="122">
        <f>IF(OR(HG$4="",$B31=""),0,SUMIF('DADOS BRUTOS'!$A$3:$A$500,$B31,'DADOS BRUTOS'!EG$3:EG$500)+IF($C31="",0,SUMIF('DADOS BRUTOS'!$A$3:$A$500,$C31,'DADOS BRUTOS'!EG$3:EG$500)))</f>
        <v/>
      </c>
      <c r="HH31" s="122">
        <f>IF(OR(HH$4="",$B31=""),0,SUMIF('DADOS BRUTOS'!$A$3:$A$500,$B31,'DADOS BRUTOS'!EH$3:EH$500)+IF($C31="",0,SUMIF('DADOS BRUTOS'!$A$3:$A$500,$C31,'DADOS BRUTOS'!EH$3:EH$500)))</f>
        <v/>
      </c>
      <c r="HI31" s="122">
        <f>IF(OR(HI$4="",$B31=""),0,SUMIF('DADOS BRUTOS'!$A$3:$A$500,$B31,'DADOS BRUTOS'!EI$3:EI$500)+IF($C31="",0,SUMIF('DADOS BRUTOS'!$A$3:$A$500,$C31,'DADOS BRUTOS'!EI$3:EI$500)))</f>
        <v/>
      </c>
      <c r="HJ31" s="122">
        <f>IF(OR(HJ$4="",$B31=""),0,SUMIF('DADOS BRUTOS'!$A$3:$A$500,$B31,'DADOS BRUTOS'!EJ$3:EJ$500)+IF($C31="",0,SUMIF('DADOS BRUTOS'!$A$3:$A$500,$C31,'DADOS BRUTOS'!EJ$3:EJ$500)))</f>
        <v/>
      </c>
      <c r="HK31" s="122">
        <f>IF(OR(HK$4="",$B31=""),0,SUMIF('DADOS BRUTOS'!$A$3:$A$500,$B31,'DADOS BRUTOS'!EK$3:EK$500)+IF($C31="",0,SUMIF('DADOS BRUTOS'!$A$3:$A$500,$C31,'DADOS BRUTOS'!EK$3:EK$500)))</f>
        <v/>
      </c>
      <c r="HL31" s="122">
        <f>IF(OR(HL$4="",$B31=""),0,SUMIF('DADOS BRUTOS'!$A$3:$A$500,$B31,'DADOS BRUTOS'!EL$3:EL$500)+IF($C31="",0,SUMIF('DADOS BRUTOS'!$A$3:$A$500,$C31,'DADOS BRUTOS'!EL$3:EL$500)))</f>
        <v/>
      </c>
      <c r="HM31" s="122">
        <f>IF(OR(HM$4="",$B31=""),0,SUMIF('DADOS BRUTOS'!$A$3:$A$500,$B31,'DADOS BRUTOS'!EM$3:EM$500)+IF($C31="",0,SUMIF('DADOS BRUTOS'!$A$3:$A$500,$C31,'DADOS BRUTOS'!EM$3:EM$500)))</f>
        <v/>
      </c>
      <c r="HN31" s="122">
        <f>IF(OR(HN$4="",$B31=""),0,SUMIF('DADOS BRUTOS'!$A$3:$A$500,$B31,'DADOS BRUTOS'!EN$3:EN$500)+IF($C31="",0,SUMIF('DADOS BRUTOS'!$A$3:$A$500,$C31,'DADOS BRUTOS'!EN$3:EN$500)))</f>
        <v/>
      </c>
      <c r="HO31" s="122">
        <f>IF(OR(HO$4="",$B31=""),0,SUMIF('DADOS BRUTOS'!$A$3:$A$500,$B31,'DADOS BRUTOS'!EO$3:EO$500)+IF($C31="",0,SUMIF('DADOS BRUTOS'!$A$3:$A$500,$C31,'DADOS BRUTOS'!EO$3:EO$500)))</f>
        <v/>
      </c>
      <c r="HP31" s="122">
        <f>IF(OR(HP$4="",$B31=""),0,SUMIF('DADOS BRUTOS'!$A$3:$A$500,$B31,'DADOS BRUTOS'!EP$3:EP$500)+IF($C31="",0,SUMIF('DADOS BRUTOS'!$A$3:$A$500,$C31,'DADOS BRUTOS'!EP$3:EP$500)))</f>
        <v/>
      </c>
      <c r="HQ31" s="122">
        <f>IF(OR(HQ$4="",$B31=""),0,SUMIF('DADOS BRUTOS'!$A$3:$A$500,$B31,'DADOS BRUTOS'!EQ$3:EQ$500)+IF($C31="",0,SUMIF('DADOS BRUTOS'!$A$3:$A$500,$C31,'DADOS BRUTOS'!EQ$3:EQ$500)))</f>
        <v/>
      </c>
      <c r="HR31" s="122">
        <f>IF(OR(HR$4="",$B31=""),0,SUMIF('DADOS BRUTOS'!$A$3:$A$500,$B31,'DADOS BRUTOS'!ER$3:ER$500)+IF($C31="",0,SUMIF('DADOS BRUTOS'!$A$3:$A$500,$C31,'DADOS BRUTOS'!ER$3:ER$500)))</f>
        <v/>
      </c>
      <c r="HS31" s="122">
        <f>IF(OR(HS$4="",$B31=""),0,SUMIF('DADOS BRUTOS'!$A$3:$A$500,$B31,'DADOS BRUTOS'!ES$3:ES$500)+IF($C31="",0,SUMIF('DADOS BRUTOS'!$A$3:$A$500,$C31,'DADOS BRUTOS'!ES$3:ES$500)))</f>
        <v/>
      </c>
      <c r="HT31" s="122">
        <f>IF(OR(HT$4="",$B31=""),0,SUMIF('DADOS BRUTOS'!$A$3:$A$500,$B31,'DADOS BRUTOS'!ET$3:ET$500)+IF($C31="",0,SUMIF('DADOS BRUTOS'!$A$3:$A$500,$C31,'DADOS BRUTOS'!ET$3:ET$500)))</f>
        <v/>
      </c>
      <c r="HU31" s="122">
        <f>IF(OR(HU$4="",$B31=""),0,SUMIF('DADOS BRUTOS'!$A$3:$A$500,$B31,'DADOS BRUTOS'!EU$3:EU$500)+IF($C31="",0,SUMIF('DADOS BRUTOS'!$A$3:$A$500,$C31,'DADOS BRUTOS'!EU$3:EU$500)))</f>
        <v/>
      </c>
      <c r="HV31" s="122">
        <f>IF(OR(HV$4="",$B31=""),0,SUMIF('DADOS BRUTOS'!$A$3:$A$500,$B31,'DADOS BRUTOS'!EV$3:EV$500)+IF($C31="",0,SUMIF('DADOS BRUTOS'!$A$3:$A$500,$C31,'DADOS BRUTOS'!EV$3:EV$500)))</f>
        <v/>
      </c>
      <c r="HW31" s="122">
        <f>IF(OR(HW$4="",$B31=""),0,SUMIF('DADOS BRUTOS'!$A$3:$A$500,$B31,'DADOS BRUTOS'!EW$3:EW$500)+IF($C31="",0,SUMIF('DADOS BRUTOS'!$A$3:$A$500,$C31,'DADOS BRUTOS'!EW$3:EW$500)))</f>
        <v/>
      </c>
      <c r="HX31" s="122">
        <f>IF(OR(HX$4="",$B31=""),0,SUMIF('DADOS BRUTOS'!$A$3:$A$500,$B31,'DADOS BRUTOS'!EX$3:EX$500)+IF($C31="",0,SUMIF('DADOS BRUTOS'!$A$3:$A$500,$C31,'DADOS BRUTOS'!EX$3:EX$500)))</f>
        <v/>
      </c>
      <c r="HY31" s="122">
        <f>IF(OR(HY$4="",$B31=""),0,SUMIF('DADOS BRUTOS'!$A$3:$A$500,$B31,'DADOS BRUTOS'!EY$3:EY$500)+IF($C31="",0,SUMIF('DADOS BRUTOS'!$A$3:$A$500,$C31,'DADOS BRUTOS'!EY$3:EY$500)))</f>
        <v/>
      </c>
      <c r="HZ31" s="122">
        <f>IF(OR(HZ$4="",$B31=""),0,SUMIF('DADOS BRUTOS'!$A$3:$A$500,$B31,'DADOS BRUTOS'!EZ$3:EZ$500)+IF($C31="",0,SUMIF('DADOS BRUTOS'!$A$3:$A$500,$C31,'DADOS BRUTOS'!EZ$3:EZ$500)))</f>
        <v/>
      </c>
      <c r="IA31" s="122">
        <f>IF(OR(IA$4="",$B31=""),0,SUMIF('DADOS BRUTOS'!$A$3:$A$500,$B31,'DADOS BRUTOS'!FA$3:FA$500)+IF($C31="",0,SUMIF('DADOS BRUTOS'!$A$3:$A$500,$C31,'DADOS BRUTOS'!FA$3:FA$500)))</f>
        <v/>
      </c>
      <c r="IB31" s="122">
        <f>IF(OR(IB$4="",$B31=""),0,SUMIF('DADOS BRUTOS'!$A$3:$A$500,$B31,'DADOS BRUTOS'!FB$3:FB$500)+IF($C31="",0,SUMIF('DADOS BRUTOS'!$A$3:$A$500,$C31,'DADOS BRUTOS'!FB$3:FB$500)))</f>
        <v/>
      </c>
      <c r="IC31" s="122">
        <f>IF(OR(IC$4="",$B31=""),0,SUMIF('DADOS BRUTOS'!$A$3:$A$500,$B31,'DADOS BRUTOS'!FC$3:FC$500)+IF($C31="",0,SUMIF('DADOS BRUTOS'!$A$3:$A$500,$C31,'DADOS BRUTOS'!FC$3:FC$500)))</f>
        <v/>
      </c>
      <c r="ID31" s="122">
        <f>IF(OR(ID$4="",$B31=""),0,SUMIF('DADOS BRUTOS'!$A$3:$A$500,$B31,'DADOS BRUTOS'!FD$3:FD$500)+IF($C31="",0,SUMIF('DADOS BRUTOS'!$A$3:$A$500,$C31,'DADOS BRUTOS'!FD$3:FD$500)))</f>
        <v/>
      </c>
      <c r="IE31" s="122">
        <f>IF(OR(IE$4="",$B31=""),0,SUMIF('DADOS BRUTOS'!$A$3:$A$500,$B31,'DADOS BRUTOS'!FE$3:FE$500)+IF($C31="",0,SUMIF('DADOS BRUTOS'!$A$3:$A$500,$C31,'DADOS BRUTOS'!FE$3:FE$500)))</f>
        <v/>
      </c>
      <c r="IF31" s="122">
        <f>IF(OR(IF$4="",$B31=""),0,SUMIF('DADOS BRUTOS'!$A$3:$A$500,$B31,'DADOS BRUTOS'!FF$3:FF$500)+IF($C31="",0,SUMIF('DADOS BRUTOS'!$A$3:$A$500,$C31,'DADOS BRUTOS'!FF$3:FF$500)))</f>
        <v/>
      </c>
      <c r="IG31" s="122">
        <f>IF(OR(IG$4="",$B31=""),0,SUMIF('DADOS BRUTOS'!$A$3:$A$500,$B31,'DADOS BRUTOS'!FG$3:FG$500)+IF($C31="",0,SUMIF('DADOS BRUTOS'!$A$3:$A$500,$C31,'DADOS BRUTOS'!FG$3:FG$500)))</f>
        <v/>
      </c>
      <c r="IH31" s="122">
        <f>IF(OR(IH$4="",$B31=""),0,SUMIF('DADOS BRUTOS'!$A$3:$A$500,$B31,'DADOS BRUTOS'!FH$3:FH$500)+IF($C31="",0,SUMIF('DADOS BRUTOS'!$A$3:$A$500,$C31,'DADOS BRUTOS'!FH$3:FH$500)))</f>
        <v/>
      </c>
      <c r="II31" s="122">
        <f>IF(OR(II$4="",$B31=""),0,SUMIF('DADOS BRUTOS'!$A$3:$A$500,$B31,'DADOS BRUTOS'!FI$3:FI$500)+IF($C31="",0,SUMIF('DADOS BRUTOS'!$A$3:$A$500,$C31,'DADOS BRUTOS'!FI$3:FI$500)))</f>
        <v/>
      </c>
      <c r="IJ31" s="122">
        <f>IF(OR(IJ$4="",$B31=""),0,SUMIF('DADOS BRUTOS'!$A$3:$A$500,$B31,'DADOS BRUTOS'!FJ$3:FJ$500)+IF($C31="",0,SUMIF('DADOS BRUTOS'!$A$3:$A$500,$C31,'DADOS BRUTOS'!FJ$3:FJ$500)))</f>
        <v/>
      </c>
      <c r="IK31" s="122">
        <f>IF(OR(IK$4="",$B31=""),0,SUMIF('DADOS BRUTOS'!$A$3:$A$500,$B31,'DADOS BRUTOS'!FK$3:FK$500)+IF($C31="",0,SUMIF('DADOS BRUTOS'!$A$3:$A$500,$C31,'DADOS BRUTOS'!FK$3:FK$500)))</f>
        <v/>
      </c>
      <c r="IL31" s="122">
        <f>IF(OR(IL$4="",$B31=""),0,SUMIF('DADOS BRUTOS'!$A$3:$A$500,$B31,'DADOS BRUTOS'!FL$3:FL$500)+IF($C31="",0,SUMIF('DADOS BRUTOS'!$A$3:$A$500,$C31,'DADOS BRUTOS'!FL$3:FL$500)))</f>
        <v/>
      </c>
      <c r="IM31" s="122">
        <f>IF(OR(IM$4="",$B31=""),0,SUMIF('DADOS BRUTOS'!$A$3:$A$500,$B31,'DADOS BRUTOS'!FM$3:FM$500)+IF($C31="",0,SUMIF('DADOS BRUTOS'!$A$3:$A$500,$C31,'DADOS BRUTOS'!FM$3:FM$500)))</f>
        <v/>
      </c>
      <c r="IN31" s="122">
        <f>IF(OR(IN$4="",$B31=""),0,SUMIF('DADOS BRUTOS'!$A$3:$A$500,$B31,'DADOS BRUTOS'!FN$3:FN$500)+IF($C31="",0,SUMIF('DADOS BRUTOS'!$A$3:$A$500,$C31,'DADOS BRUTOS'!FN$3:FN$500)))</f>
        <v/>
      </c>
      <c r="IO31" s="122">
        <f>IF(OR(IO$4="",$B31=""),0,SUMIF('DADOS BRUTOS'!$A$3:$A$500,$B31,'DADOS BRUTOS'!FO$3:FO$500)+IF($C31="",0,SUMIF('DADOS BRUTOS'!$A$3:$A$500,$C31,'DADOS BRUTOS'!FO$3:FO$500)))</f>
        <v/>
      </c>
      <c r="IP31" s="122">
        <f>IF(OR(IP$4="",$B31=""),0,SUMIF('DADOS BRUTOS'!$A$3:$A$500,$B31,'DADOS BRUTOS'!FP$3:FP$500)+IF($C31="",0,SUMIF('DADOS BRUTOS'!$A$3:$A$500,$C31,'DADOS BRUTOS'!FP$3:FP$500)))</f>
        <v/>
      </c>
      <c r="IQ31" s="122">
        <f>IF(OR(IQ$4="",$B31=""),0,SUMIF('DADOS BRUTOS'!$A$3:$A$500,$B31,'DADOS BRUTOS'!FQ$3:FQ$500)+IF($C31="",0,SUMIF('DADOS BRUTOS'!$A$3:$A$500,$C31,'DADOS BRUTOS'!FQ$3:FQ$500)))</f>
        <v/>
      </c>
      <c r="IR31" s="122">
        <f>IF(OR(IR$4="",$B31=""),0,SUMIF('DADOS BRUTOS'!$A$3:$A$500,$B31,'DADOS BRUTOS'!FR$3:FR$500)+IF($C31="",0,SUMIF('DADOS BRUTOS'!$A$3:$A$500,$C31,'DADOS BRUTOS'!FR$3:FR$500)))</f>
        <v/>
      </c>
      <c r="IS31" s="122">
        <f>IF(OR(IS$4="",$B31=""),0,SUMIF('DADOS BRUTOS'!$A$3:$A$500,$B31,'DADOS BRUTOS'!FS$3:FS$500)+IF($C31="",0,SUMIF('DADOS BRUTOS'!$A$3:$A$500,$C31,'DADOS BRUTOS'!FS$3:FS$500)))</f>
        <v/>
      </c>
      <c r="IT31" s="122">
        <f>IF(OR(IT$4="",$B31=""),0,SUMIF('DADOS BRUTOS'!$A$3:$A$500,$B31,'DADOS BRUTOS'!FT$3:FT$500)+IF($C31="",0,SUMIF('DADOS BRUTOS'!$A$3:$A$500,$C31,'DADOS BRUTOS'!FT$3:FT$500)))</f>
        <v/>
      </c>
      <c r="IU31" s="122">
        <f>IF(OR(IU$4="",$B31=""),0,SUMIF('DADOS BRUTOS'!$A$3:$A$500,$B31,'DADOS BRUTOS'!FU$3:FU$500)+IF($C31="",0,SUMIF('DADOS BRUTOS'!$A$3:$A$500,$C31,'DADOS BRUTOS'!FU$3:FU$500)))</f>
        <v/>
      </c>
      <c r="IV31" s="122">
        <f>IF(OR(IV$4="",$B31=""),0,SUMIF('DADOS BRUTOS'!$A$3:$A$500,$B31,'DADOS BRUTOS'!FV$3:FV$500)+IF($C31="",0,SUMIF('DADOS BRUTOS'!$A$3:$A$500,$C31,'DADOS BRUTOS'!FV$3:FV$500)))</f>
        <v/>
      </c>
      <c r="IW31" s="122">
        <f>IF(OR(IW$4="",$B31=""),0,SUMIF('DADOS BRUTOS'!$A$3:$A$500,$B31,'DADOS BRUTOS'!FW$3:FW$500)+IF($C31="",0,SUMIF('DADOS BRUTOS'!$A$3:$A$500,$C31,'DADOS BRUTOS'!FW$3:FW$500)))</f>
        <v/>
      </c>
      <c r="IX31" s="122">
        <f>IF(OR(IX$4="",$B31=""),0,SUMIF('DADOS BRUTOS'!$A$3:$A$500,$B31,'DADOS BRUTOS'!FX$3:FX$500)+IF($C31="",0,SUMIF('DADOS BRUTOS'!$A$3:$A$500,$C31,'DADOS BRUTOS'!FX$3:FX$500)))</f>
        <v/>
      </c>
      <c r="IY31" s="122">
        <f>IF(OR(IY$4="",$B31=""),0,SUMIF('DADOS BRUTOS'!$A$3:$A$500,$B31,'DADOS BRUTOS'!FY$3:FY$500)+IF($C31="",0,SUMIF('DADOS BRUTOS'!$A$3:$A$500,$C31,'DADOS BRUTOS'!FY$3:FY$500)))</f>
        <v/>
      </c>
      <c r="IZ31" s="122">
        <f>IF(OR(IZ$4="",$B31=""),0,SUMIF('DADOS BRUTOS'!$A$3:$A$500,$B31,'DADOS BRUTOS'!FZ$3:FZ$500)+IF($C31="",0,SUMIF('DADOS BRUTOS'!$A$3:$A$500,$C31,'DADOS BRUTOS'!FZ$3:FZ$500)))</f>
        <v/>
      </c>
      <c r="JA31" s="122">
        <f>IF(OR(JA$4="",$B31=""),0,SUMIF('DADOS BRUTOS'!$A$3:$A$500,$B31,'DADOS BRUTOS'!GA$3:GA$500)+IF($C31="",0,SUMIF('DADOS BRUTOS'!$A$3:$A$500,$C31,'DADOS BRUTOS'!GA$3:GA$500)))</f>
        <v/>
      </c>
      <c r="JB31" s="122">
        <f>IF(OR(JB$4="",$B31=""),0,SUMIF('DADOS BRUTOS'!$A$3:$A$500,$B31,'DADOS BRUTOS'!GB$3:GB$500)+IF($C31="",0,SUMIF('DADOS BRUTOS'!$A$3:$A$500,$C31,'DADOS BRUTOS'!GB$3:GB$500)))</f>
        <v/>
      </c>
      <c r="JC31" s="122">
        <f>IF(OR(JC$4="",$B31=""),0,SUMIF('DADOS BRUTOS'!$A$3:$A$500,$B31,'DADOS BRUTOS'!GC$3:GC$500)+IF($C31="",0,SUMIF('DADOS BRUTOS'!$A$3:$A$500,$C31,'DADOS BRUTOS'!GC$3:GC$500)))</f>
        <v/>
      </c>
      <c r="JD31" s="122">
        <f>IF(OR(JD$4="",$B31=""),0,SUMIF('DADOS BRUTOS'!$A$3:$A$500,$B31,'DADOS BRUTOS'!GD$3:GD$500)+IF($C31="",0,SUMIF('DADOS BRUTOS'!$A$3:$A$500,$C31,'DADOS BRUTOS'!GD$3:GD$500)))</f>
        <v/>
      </c>
      <c r="JE31" s="122">
        <f>IF(OR(JE$4="",$B31=""),0,SUMIF('DADOS BRUTOS'!$A$3:$A$500,$B31,'DADOS BRUTOS'!GE$3:GE$500)+IF($C31="",0,SUMIF('DADOS BRUTOS'!$A$3:$A$500,$C31,'DADOS BRUTOS'!GE$3:GE$500)))</f>
        <v/>
      </c>
      <c r="JF31" s="122">
        <f>IF(OR(JF$4="",$B31=""),0,SUMIF('DADOS BRUTOS'!$A$3:$A$500,$B31,'DADOS BRUTOS'!GF$3:GF$500)+IF($C31="",0,SUMIF('DADOS BRUTOS'!$A$3:$A$500,$C31,'DADOS BRUTOS'!GF$3:GF$500)))</f>
        <v/>
      </c>
      <c r="JG31" s="122">
        <f>IF(OR(JG$4="",$B31=""),0,SUMIF('DADOS BRUTOS'!$A$3:$A$500,$B31,'DADOS BRUTOS'!GG$3:GG$500)+IF($C31="",0,SUMIF('DADOS BRUTOS'!$A$3:$A$500,$C31,'DADOS BRUTOS'!GG$3:GG$500)))</f>
        <v/>
      </c>
      <c r="JH31" s="122">
        <f>IF(OR(JH$4="",$B31=""),0,SUMIF('DADOS BRUTOS'!$A$3:$A$500,$B31,'DADOS BRUTOS'!GH$3:GH$500)+IF($C31="",0,SUMIF('DADOS BRUTOS'!$A$3:$A$500,$C31,'DADOS BRUTOS'!GH$3:GH$500)))</f>
        <v/>
      </c>
      <c r="JI31" s="122">
        <f>IF(OR(JI$4="",$B31=""),0,SUMIF('DADOS BRUTOS'!$A$3:$A$500,$B31,'DADOS BRUTOS'!GI$3:GI$500)+IF($C31="",0,SUMIF('DADOS BRUTOS'!$A$3:$A$500,$C31,'DADOS BRUTOS'!GI$3:GI$500)))</f>
        <v/>
      </c>
      <c r="JJ31" s="122">
        <f>IF(OR(JJ$4="",$B31=""),0,SUMIF('DADOS BRUTOS'!$A$3:$A$500,$B31,'DADOS BRUTOS'!GJ$3:GJ$500)+IF($C31="",0,SUMIF('DADOS BRUTOS'!$A$3:$A$500,$C31,'DADOS BRUTOS'!GJ$3:GJ$500)))</f>
        <v/>
      </c>
      <c r="JK31" s="122">
        <f>IF(OR(JK$4="",$B31=""),0,SUMIF('DADOS BRUTOS'!$A$3:$A$500,$B31,'DADOS BRUTOS'!GK$3:GK$500)+IF($C31="",0,SUMIF('DADOS BRUTOS'!$A$3:$A$500,$C31,'DADOS BRUTOS'!GK$3:GK$500)))</f>
        <v/>
      </c>
      <c r="JL31" s="122">
        <f>IF(OR(JL$4="",$B31=""),0,SUMIF('DADOS BRUTOS'!$A$3:$A$500,$B31,'DADOS BRUTOS'!GL$3:GL$500)+IF($C31="",0,SUMIF('DADOS BRUTOS'!$A$3:$A$500,$C31,'DADOS BRUTOS'!GL$3:GL$500)))</f>
        <v/>
      </c>
      <c r="JM31" s="122">
        <f>IF(OR(JM$4="",$B31=""),0,SUMIF('DADOS BRUTOS'!$A$3:$A$500,$B31,'DADOS BRUTOS'!GM$3:GM$500)+IF($C31="",0,SUMIF('DADOS BRUTOS'!$A$3:$A$500,$C31,'DADOS BRUTOS'!GM$3:GM$500)))</f>
        <v/>
      </c>
      <c r="JN31" s="122">
        <f>IF(OR(JN$4="",$B31=""),0,SUMIF('DADOS BRUTOS'!$A$3:$A$500,$B31,'DADOS BRUTOS'!GN$3:GN$500)+IF($C31="",0,SUMIF('DADOS BRUTOS'!$A$3:$A$500,$C31,'DADOS BRUTOS'!GN$3:GN$500)))</f>
        <v/>
      </c>
      <c r="JO31" s="122">
        <f>IF(OR(JO$4="",$B31=""),0,SUMIF('DADOS BRUTOS'!$A$3:$A$500,$B31,'DADOS BRUTOS'!GO$3:GO$500)+IF($C31="",0,SUMIF('DADOS BRUTOS'!$A$3:$A$500,$C31,'DADOS BRUTOS'!GO$3:GO$500)))</f>
        <v/>
      </c>
      <c r="JP31" s="122">
        <f>IF(OR(JP$4="",$B31=""),0,SUMIF('DADOS BRUTOS'!$A$3:$A$500,$B31,'DADOS BRUTOS'!GP$3:GP$500)+IF($C31="",0,SUMIF('DADOS BRUTOS'!$A$3:$A$500,$C31,'DADOS BRUTOS'!GP$3:GP$500)))</f>
        <v/>
      </c>
      <c r="JQ31" s="122">
        <f>IF(OR(JQ$4="",$B31=""),0,SUMIF('DADOS BRUTOS'!$A$3:$A$500,$B31,'DADOS BRUTOS'!GQ$3:GQ$500)+IF($C31="",0,SUMIF('DADOS BRUTOS'!$A$3:$A$500,$C31,'DADOS BRUTOS'!GQ$3:GQ$500)))</f>
        <v/>
      </c>
      <c r="JR31" s="122">
        <f>IF(OR(JR$4="",$B31=""),0,SUMIF('DADOS BRUTOS'!$A$3:$A$500,$B31,'DADOS BRUTOS'!GR$3:GR$500)+IF($C31="",0,SUMIF('DADOS BRUTOS'!$A$3:$A$500,$C31,'DADOS BRUTOS'!GR$3:GR$500)))</f>
        <v/>
      </c>
      <c r="JS31" s="122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2">
        <f>IF(OR(CB$4="",$B32=""),0,SUMIF('DADOS BRUTOS'!$A$3:$A$500,$B32,'DADOS BRUTOS'!B$3:B$500)+IF($C32="",0,SUMIF('DADOS BRUTOS'!$A$3:$A$500,$C32,'DADOS BRUTOS'!B$3:B$500)))</f>
        <v/>
      </c>
      <c r="CC32" s="122">
        <f>IF(OR(CC$4="",$B32=""),0,SUMIF('DADOS BRUTOS'!$A$3:$A$500,$B32,'DADOS BRUTOS'!C$3:C$500)+IF($C32="",0,SUMIF('DADOS BRUTOS'!$A$3:$A$500,$C32,'DADOS BRUTOS'!C$3:C$500)))</f>
        <v/>
      </c>
      <c r="CD32" s="122">
        <f>IF(OR(CD$4="",$B32=""),0,SUMIF('DADOS BRUTOS'!$A$3:$A$500,$B32,'DADOS BRUTOS'!D$3:D$500)+IF($C32="",0,SUMIF('DADOS BRUTOS'!$A$3:$A$500,$C32,'DADOS BRUTOS'!D$3:D$500)))</f>
        <v/>
      </c>
      <c r="CE32" s="122">
        <f>IF(OR(CE$4="",$B32=""),0,SUMIF('DADOS BRUTOS'!$A$3:$A$500,$B32,'DADOS BRUTOS'!E$3:E$500)+IF($C32="",0,SUMIF('DADOS BRUTOS'!$A$3:$A$500,$C32,'DADOS BRUTOS'!E$3:E$500)))</f>
        <v/>
      </c>
      <c r="CF32" s="122">
        <f>IF(OR(CF$4="",$B32=""),0,SUMIF('DADOS BRUTOS'!$A$3:$A$500,$B32,'DADOS BRUTOS'!F$3:F$500)+IF($C32="",0,SUMIF('DADOS BRUTOS'!$A$3:$A$500,$C32,'DADOS BRUTOS'!F$3:F$500)))</f>
        <v/>
      </c>
      <c r="CG32" s="122">
        <f>IF(OR(CG$4="",$B32=""),0,SUMIF('DADOS BRUTOS'!$A$3:$A$500,$B32,'DADOS BRUTOS'!G$3:G$500)+IF($C32="",0,SUMIF('DADOS BRUTOS'!$A$3:$A$500,$C32,'DADOS BRUTOS'!G$3:G$500)))</f>
        <v/>
      </c>
      <c r="CH32" s="122">
        <f>IF(OR(CH$4="",$B32=""),0,SUMIF('DADOS BRUTOS'!$A$3:$A$500,$B32,'DADOS BRUTOS'!H$3:H$500)+IF($C32="",0,SUMIF('DADOS BRUTOS'!$A$3:$A$500,$C32,'DADOS BRUTOS'!H$3:H$500)))</f>
        <v/>
      </c>
      <c r="CI32" s="122">
        <f>IF(OR(CI$4="",$B32=""),0,SUMIF('DADOS BRUTOS'!$A$3:$A$500,$B32,'DADOS BRUTOS'!I$3:I$500)+IF($C32="",0,SUMIF('DADOS BRUTOS'!$A$3:$A$500,$C32,'DADOS BRUTOS'!I$3:I$500)))</f>
        <v/>
      </c>
      <c r="CJ32" s="122">
        <f>IF(OR(CJ$4="",$B32=""),0,SUMIF('DADOS BRUTOS'!$A$3:$A$500,$B32,'DADOS BRUTOS'!J$3:J$500)+IF($C32="",0,SUMIF('DADOS BRUTOS'!$A$3:$A$500,$C32,'DADOS BRUTOS'!J$3:J$500)))</f>
        <v/>
      </c>
      <c r="CK32" s="122">
        <f>IF(OR(CK$4="",$B32=""),0,SUMIF('DADOS BRUTOS'!$A$3:$A$500,$B32,'DADOS BRUTOS'!K$3:K$500)+IF($C32="",0,SUMIF('DADOS BRUTOS'!$A$3:$A$500,$C32,'DADOS BRUTOS'!K$3:K$500)))</f>
        <v/>
      </c>
      <c r="CL32" s="122">
        <f>IF(OR(CL$4="",$B32=""),0,SUMIF('DADOS BRUTOS'!$A$3:$A$500,$B32,'DADOS BRUTOS'!L$3:L$500)+IF($C32="",0,SUMIF('DADOS BRUTOS'!$A$3:$A$500,$C32,'DADOS BRUTOS'!L$3:L$500)))</f>
        <v/>
      </c>
      <c r="CM32" s="122">
        <f>IF(OR(CM$4="",$B32=""),0,SUMIF('DADOS BRUTOS'!$A$3:$A$500,$B32,'DADOS BRUTOS'!M$3:M$500)+IF($C32="",0,SUMIF('DADOS BRUTOS'!$A$3:$A$500,$C32,'DADOS BRUTOS'!M$3:M$500)))</f>
        <v/>
      </c>
      <c r="CN32" s="122">
        <f>IF(OR(CN$4="",$B32=""),0,SUMIF('DADOS BRUTOS'!$A$3:$A$500,$B32,'DADOS BRUTOS'!N$3:N$500)+IF($C32="",0,SUMIF('DADOS BRUTOS'!$A$3:$A$500,$C32,'DADOS BRUTOS'!N$3:N$500)))</f>
        <v/>
      </c>
      <c r="CO32" s="122">
        <f>IF(OR(CO$4="",$B32=""),0,SUMIF('DADOS BRUTOS'!$A$3:$A$500,$B32,'DADOS BRUTOS'!O$3:O$500)+IF($C32="",0,SUMIF('DADOS BRUTOS'!$A$3:$A$500,$C32,'DADOS BRUTOS'!O$3:O$500)))</f>
        <v/>
      </c>
      <c r="CP32" s="122">
        <f>IF(OR(CP$4="",$B32=""),0,SUMIF('DADOS BRUTOS'!$A$3:$A$500,$B32,'DADOS BRUTOS'!P$3:P$500)+IF($C32="",0,SUMIF('DADOS BRUTOS'!$A$3:$A$500,$C32,'DADOS BRUTOS'!P$3:P$500)))</f>
        <v/>
      </c>
      <c r="CQ32" s="122">
        <f>IF(OR(CQ$4="",$B32=""),0,SUMIF('DADOS BRUTOS'!$A$3:$A$500,$B32,'DADOS BRUTOS'!Q$3:Q$500)+IF($C32="",0,SUMIF('DADOS BRUTOS'!$A$3:$A$500,$C32,'DADOS BRUTOS'!Q$3:Q$500)))</f>
        <v/>
      </c>
      <c r="CR32" s="122">
        <f>IF(OR(CR$4="",$B32=""),0,SUMIF('DADOS BRUTOS'!$A$3:$A$500,$B32,'DADOS BRUTOS'!R$3:R$500)+IF($C32="",0,SUMIF('DADOS BRUTOS'!$A$3:$A$500,$C32,'DADOS BRUTOS'!R$3:R$500)))</f>
        <v/>
      </c>
      <c r="CS32" s="122">
        <f>IF(OR(CS$4="",$B32=""),0,SUMIF('DADOS BRUTOS'!$A$3:$A$500,$B32,'DADOS BRUTOS'!S$3:S$500)+IF($C32="",0,SUMIF('DADOS BRUTOS'!$A$3:$A$500,$C32,'DADOS BRUTOS'!S$3:S$500)))</f>
        <v/>
      </c>
      <c r="CT32" s="122">
        <f>IF(OR(CT$4="",$B32=""),0,SUMIF('DADOS BRUTOS'!$A$3:$A$500,$B32,'DADOS BRUTOS'!T$3:T$500)+IF($C32="",0,SUMIF('DADOS BRUTOS'!$A$3:$A$500,$C32,'DADOS BRUTOS'!T$3:T$500)))</f>
        <v/>
      </c>
      <c r="CU32" s="122">
        <f>IF(OR(CU$4="",$B32=""),0,SUMIF('DADOS BRUTOS'!$A$3:$A$500,$B32,'DADOS BRUTOS'!U$3:U$500)+IF($C32="",0,SUMIF('DADOS BRUTOS'!$A$3:$A$500,$C32,'DADOS BRUTOS'!U$3:U$500)))</f>
        <v/>
      </c>
      <c r="CV32" s="122">
        <f>IF(OR(CV$4="",$B32=""),0,SUMIF('DADOS BRUTOS'!$A$3:$A$500,$B32,'DADOS BRUTOS'!V$3:V$500)+IF($C32="",0,SUMIF('DADOS BRUTOS'!$A$3:$A$500,$C32,'DADOS BRUTOS'!V$3:V$500)))</f>
        <v/>
      </c>
      <c r="CW32" s="122">
        <f>IF(OR(CW$4="",$B32=""),0,SUMIF('DADOS BRUTOS'!$A$3:$A$500,$B32,'DADOS BRUTOS'!W$3:W$500)+IF($C32="",0,SUMIF('DADOS BRUTOS'!$A$3:$A$500,$C32,'DADOS BRUTOS'!W$3:W$500)))</f>
        <v/>
      </c>
      <c r="CX32" s="122">
        <f>IF(OR(CX$4="",$B32=""),0,SUMIF('DADOS BRUTOS'!$A$3:$A$500,$B32,'DADOS BRUTOS'!X$3:X$500)+IF($C32="",0,SUMIF('DADOS BRUTOS'!$A$3:$A$500,$C32,'DADOS BRUTOS'!X$3:X$500)))</f>
        <v/>
      </c>
      <c r="CY32" s="122">
        <f>IF(OR(CY$4="",$B32=""),0,SUMIF('DADOS BRUTOS'!$A$3:$A$500,$B32,'DADOS BRUTOS'!Y$3:Y$500)+IF($C32="",0,SUMIF('DADOS BRUTOS'!$A$3:$A$500,$C32,'DADOS BRUTOS'!Y$3:Y$500)))</f>
        <v/>
      </c>
      <c r="CZ32" s="122">
        <f>IF(OR(CZ$4="",$B32=""),0,SUMIF('DADOS BRUTOS'!$A$3:$A$500,$B32,'DADOS BRUTOS'!Z$3:Z$500)+IF($C32="",0,SUMIF('DADOS BRUTOS'!$A$3:$A$500,$C32,'DADOS BRUTOS'!Z$3:Z$500)))</f>
        <v/>
      </c>
      <c r="DA32" s="122">
        <f>IF(OR(DA$4="",$B32=""),0,SUMIF('DADOS BRUTOS'!$A$3:$A$500,$B32,'DADOS BRUTOS'!AA$3:AA$500)+IF($C32="",0,SUMIF('DADOS BRUTOS'!$A$3:$A$500,$C32,'DADOS BRUTOS'!AA$3:AA$500)))</f>
        <v/>
      </c>
      <c r="DB32" s="122">
        <f>IF(OR(DB$4="",$B32=""),0,SUMIF('DADOS BRUTOS'!$A$3:$A$500,$B32,'DADOS BRUTOS'!AB$3:AB$500)+IF($C32="",0,SUMIF('DADOS BRUTOS'!$A$3:$A$500,$C32,'DADOS BRUTOS'!AB$3:AB$500)))</f>
        <v/>
      </c>
      <c r="DC32" s="122">
        <f>IF(OR(DC$4="",$B32=""),0,SUMIF('DADOS BRUTOS'!$A$3:$A$500,$B32,'DADOS BRUTOS'!AC$3:AC$500)+IF($C32="",0,SUMIF('DADOS BRUTOS'!$A$3:$A$500,$C32,'DADOS BRUTOS'!AC$3:AC$500)))</f>
        <v/>
      </c>
      <c r="DD32" s="122">
        <f>IF(OR(DD$4="",$B32=""),0,SUMIF('DADOS BRUTOS'!$A$3:$A$500,$B32,'DADOS BRUTOS'!AD$3:AD$500)+IF($C32="",0,SUMIF('DADOS BRUTOS'!$A$3:$A$500,$C32,'DADOS BRUTOS'!AD$3:AD$500)))</f>
        <v/>
      </c>
      <c r="DE32" s="122">
        <f>IF(OR(DE$4="",$B32=""),0,SUMIF('DADOS BRUTOS'!$A$3:$A$500,$B32,'DADOS BRUTOS'!AE$3:AE$500)+IF($C32="",0,SUMIF('DADOS BRUTOS'!$A$3:$A$500,$C32,'DADOS BRUTOS'!AE$3:AE$500)))</f>
        <v/>
      </c>
      <c r="DF32" s="122">
        <f>IF(OR(DF$4="",$B32=""),0,SUMIF('DADOS BRUTOS'!$A$3:$A$500,$B32,'DADOS BRUTOS'!AF$3:AF$500)+IF($C32="",0,SUMIF('DADOS BRUTOS'!$A$3:$A$500,$C32,'DADOS BRUTOS'!AF$3:AF$500)))</f>
        <v/>
      </c>
      <c r="DG32" s="122">
        <f>IF(OR(DG$4="",$B32=""),0,SUMIF('DADOS BRUTOS'!$A$3:$A$500,$B32,'DADOS BRUTOS'!AG$3:AG$500)+IF($C32="",0,SUMIF('DADOS BRUTOS'!$A$3:$A$500,$C32,'DADOS BRUTOS'!AG$3:AG$500)))</f>
        <v/>
      </c>
      <c r="DH32" s="122">
        <f>IF(OR(DH$4="",$B32=""),0,SUMIF('DADOS BRUTOS'!$A$3:$A$500,$B32,'DADOS BRUTOS'!AH$3:AH$500)+IF($C32="",0,SUMIF('DADOS BRUTOS'!$A$3:$A$500,$C32,'DADOS BRUTOS'!AH$3:AH$500)))</f>
        <v/>
      </c>
      <c r="DI32" s="122">
        <f>IF(OR(DI$4="",$B32=""),0,SUMIF('DADOS BRUTOS'!$A$3:$A$500,$B32,'DADOS BRUTOS'!AI$3:AI$500)+IF($C32="",0,SUMIF('DADOS BRUTOS'!$A$3:$A$500,$C32,'DADOS BRUTOS'!AI$3:AI$500)))</f>
        <v/>
      </c>
      <c r="DJ32" s="122">
        <f>IF(OR(DJ$4="",$B32=""),0,SUMIF('DADOS BRUTOS'!$A$3:$A$500,$B32,'DADOS BRUTOS'!AJ$3:AJ$500)+IF($C32="",0,SUMIF('DADOS BRUTOS'!$A$3:$A$500,$C32,'DADOS BRUTOS'!AJ$3:AJ$500)))</f>
        <v/>
      </c>
      <c r="DK32" s="122">
        <f>IF(OR(DK$4="",$B32=""),0,SUMIF('DADOS BRUTOS'!$A$3:$A$500,$B32,'DADOS BRUTOS'!AK$3:AK$500)+IF($C32="",0,SUMIF('DADOS BRUTOS'!$A$3:$A$500,$C32,'DADOS BRUTOS'!AK$3:AK$500)))</f>
        <v/>
      </c>
      <c r="DL32" s="122">
        <f>IF(OR(DL$4="",$B32=""),0,SUMIF('DADOS BRUTOS'!$A$3:$A$500,$B32,'DADOS BRUTOS'!AL$3:AL$500)+IF($C32="",0,SUMIF('DADOS BRUTOS'!$A$3:$A$500,$C32,'DADOS BRUTOS'!AL$3:AL$500)))</f>
        <v/>
      </c>
      <c r="DM32" s="122">
        <f>IF(OR(DM$4="",$B32=""),0,SUMIF('DADOS BRUTOS'!$A$3:$A$500,$B32,'DADOS BRUTOS'!AM$3:AM$500)+IF($C32="",0,SUMIF('DADOS BRUTOS'!$A$3:$A$500,$C32,'DADOS BRUTOS'!AM$3:AM$500)))</f>
        <v/>
      </c>
      <c r="DN32" s="122">
        <f>IF(OR(DN$4="",$B32=""),0,SUMIF('DADOS BRUTOS'!$A$3:$A$500,$B32,'DADOS BRUTOS'!AN$3:AN$500)+IF($C32="",0,SUMIF('DADOS BRUTOS'!$A$3:$A$500,$C32,'DADOS BRUTOS'!AN$3:AN$500)))</f>
        <v/>
      </c>
      <c r="DO32" s="122">
        <f>IF(OR(DO$4="",$B32=""),0,SUMIF('DADOS BRUTOS'!$A$3:$A$500,$B32,'DADOS BRUTOS'!AO$3:AO$500)+IF($C32="",0,SUMIF('DADOS BRUTOS'!$A$3:$A$500,$C32,'DADOS BRUTOS'!AO$3:AO$500)))</f>
        <v/>
      </c>
      <c r="DP32" s="122">
        <f>IF(OR(DP$4="",$B32=""),0,SUMIF('DADOS BRUTOS'!$A$3:$A$500,$B32,'DADOS BRUTOS'!AP$3:AP$500)+IF($C32="",0,SUMIF('DADOS BRUTOS'!$A$3:$A$500,$C32,'DADOS BRUTOS'!AP$3:AP$500)))</f>
        <v/>
      </c>
      <c r="DQ32" s="122">
        <f>IF(OR(DQ$4="",$B32=""),0,SUMIF('DADOS BRUTOS'!$A$3:$A$500,$B32,'DADOS BRUTOS'!AQ$3:AQ$500)+IF($C32="",0,SUMIF('DADOS BRUTOS'!$A$3:$A$500,$C32,'DADOS BRUTOS'!AQ$3:AQ$500)))</f>
        <v/>
      </c>
      <c r="DR32" s="122">
        <f>IF(OR(DR$4="",$B32=""),0,SUMIF('DADOS BRUTOS'!$A$3:$A$500,$B32,'DADOS BRUTOS'!AR$3:AR$500)+IF($C32="",0,SUMIF('DADOS BRUTOS'!$A$3:$A$500,$C32,'DADOS BRUTOS'!AR$3:AR$500)))</f>
        <v/>
      </c>
      <c r="DS32" s="122">
        <f>IF(OR(DS$4="",$B32=""),0,SUMIF('DADOS BRUTOS'!$A$3:$A$500,$B32,'DADOS BRUTOS'!AS$3:AS$500)+IF($C32="",0,SUMIF('DADOS BRUTOS'!$A$3:$A$500,$C32,'DADOS BRUTOS'!AS$3:AS$500)))</f>
        <v/>
      </c>
      <c r="DT32" s="122">
        <f>IF(OR(DT$4="",$B32=""),0,SUMIF('DADOS BRUTOS'!$A$3:$A$500,$B32,'DADOS BRUTOS'!AT$3:AT$500)+IF($C32="",0,SUMIF('DADOS BRUTOS'!$A$3:$A$500,$C32,'DADOS BRUTOS'!AT$3:AT$500)))</f>
        <v/>
      </c>
      <c r="DU32" s="122">
        <f>IF(OR(DU$4="",$B32=""),0,SUMIF('DADOS BRUTOS'!$A$3:$A$500,$B32,'DADOS BRUTOS'!AU$3:AU$500)+IF($C32="",0,SUMIF('DADOS BRUTOS'!$A$3:$A$500,$C32,'DADOS BRUTOS'!AU$3:AU$500)))</f>
        <v/>
      </c>
      <c r="DV32" s="122">
        <f>IF(OR(DV$4="",$B32=""),0,SUMIF('DADOS BRUTOS'!$A$3:$A$500,$B32,'DADOS BRUTOS'!AV$3:AV$500)+IF($C32="",0,SUMIF('DADOS BRUTOS'!$A$3:$A$500,$C32,'DADOS BRUTOS'!AV$3:AV$500)))</f>
        <v/>
      </c>
      <c r="DW32" s="122">
        <f>IF(OR(DW$4="",$B32=""),0,SUMIF('DADOS BRUTOS'!$A$3:$A$500,$B32,'DADOS BRUTOS'!AW$3:AW$500)+IF($C32="",0,SUMIF('DADOS BRUTOS'!$A$3:$A$500,$C32,'DADOS BRUTOS'!AW$3:AW$500)))</f>
        <v/>
      </c>
      <c r="DX32" s="122">
        <f>IF(OR(DX$4="",$B32=""),0,SUMIF('DADOS BRUTOS'!$A$3:$A$500,$B32,'DADOS BRUTOS'!AX$3:AX$500)+IF($C32="",0,SUMIF('DADOS BRUTOS'!$A$3:$A$500,$C32,'DADOS BRUTOS'!AX$3:AX$500)))</f>
        <v/>
      </c>
      <c r="DY32" s="122">
        <f>IF(OR(DY$4="",$B32=""),0,SUMIF('DADOS BRUTOS'!$A$3:$A$500,$B32,'DADOS BRUTOS'!AY$3:AY$500)+IF($C32="",0,SUMIF('DADOS BRUTOS'!$A$3:$A$500,$C32,'DADOS BRUTOS'!AY$3:AY$500)))</f>
        <v/>
      </c>
      <c r="DZ32" s="122">
        <f>IF(OR(DZ$4="",$B32=""),0,SUMIF('DADOS BRUTOS'!$A$3:$A$500,$B32,'DADOS BRUTOS'!AZ$3:AZ$500)+IF($C32="",0,SUMIF('DADOS BRUTOS'!$A$3:$A$500,$C32,'DADOS BRUTOS'!AZ$3:AZ$500)))</f>
        <v/>
      </c>
      <c r="EA32" s="122">
        <f>IF(OR(EA$4="",$B32=""),0,SUMIF('DADOS BRUTOS'!$A$3:$A$500,$B32,'DADOS BRUTOS'!BA$3:BA$500)+IF($C32="",0,SUMIF('DADOS BRUTOS'!$A$3:$A$500,$C32,'DADOS BRUTOS'!BA$3:BA$500)))</f>
        <v/>
      </c>
      <c r="EB32" s="122">
        <f>IF(OR(EB$4="",$B32=""),0,SUMIF('DADOS BRUTOS'!$A$3:$A$500,$B32,'DADOS BRUTOS'!BB$3:BB$500)+IF($C32="",0,SUMIF('DADOS BRUTOS'!$A$3:$A$500,$C32,'DADOS BRUTOS'!BB$3:BB$500)))</f>
        <v/>
      </c>
      <c r="EC32" s="122">
        <f>IF(OR(EC$4="",$B32=""),0,SUMIF('DADOS BRUTOS'!$A$3:$A$500,$B32,'DADOS BRUTOS'!BC$3:BC$500)+IF($C32="",0,SUMIF('DADOS BRUTOS'!$A$3:$A$500,$C32,'DADOS BRUTOS'!BC$3:BC$500)))</f>
        <v/>
      </c>
      <c r="ED32" s="122">
        <f>IF(OR(ED$4="",$B32=""),0,SUMIF('DADOS BRUTOS'!$A$3:$A$500,$B32,'DADOS BRUTOS'!BD$3:BD$500)+IF($C32="",0,SUMIF('DADOS BRUTOS'!$A$3:$A$500,$C32,'DADOS BRUTOS'!BD$3:BD$500)))</f>
        <v/>
      </c>
      <c r="EE32" s="122">
        <f>IF(OR(EE$4="",$B32=""),0,SUMIF('DADOS BRUTOS'!$A$3:$A$500,$B32,'DADOS BRUTOS'!BE$3:BE$500)+IF($C32="",0,SUMIF('DADOS BRUTOS'!$A$3:$A$500,$C32,'DADOS BRUTOS'!BE$3:BE$500)))</f>
        <v/>
      </c>
      <c r="EF32" s="122">
        <f>IF(OR(EF$4="",$B32=""),0,SUMIF('DADOS BRUTOS'!$A$3:$A$500,$B32,'DADOS BRUTOS'!BF$3:BF$500)+IF($C32="",0,SUMIF('DADOS BRUTOS'!$A$3:$A$500,$C32,'DADOS BRUTOS'!BF$3:BF$500)))</f>
        <v/>
      </c>
      <c r="EG32" s="122">
        <f>IF(OR(EG$4="",$B32=""),0,SUMIF('DADOS BRUTOS'!$A$3:$A$500,$B32,'DADOS BRUTOS'!BG$3:BG$500)+IF($C32="",0,SUMIF('DADOS BRUTOS'!$A$3:$A$500,$C32,'DADOS BRUTOS'!BG$3:BG$500)))</f>
        <v/>
      </c>
      <c r="EH32" s="122">
        <f>IF(OR(EH$4="",$B32=""),0,SUMIF('DADOS BRUTOS'!$A$3:$A$500,$B32,'DADOS BRUTOS'!BH$3:BH$500)+IF($C32="",0,SUMIF('DADOS BRUTOS'!$A$3:$A$500,$C32,'DADOS BRUTOS'!BH$3:BH$500)))</f>
        <v/>
      </c>
      <c r="EI32" s="122">
        <f>IF(OR(EI$4="",$B32=""),0,SUMIF('DADOS BRUTOS'!$A$3:$A$500,$B32,'DADOS BRUTOS'!BI$3:BI$500)+IF($C32="",0,SUMIF('DADOS BRUTOS'!$A$3:$A$500,$C32,'DADOS BRUTOS'!BI$3:BI$500)))</f>
        <v/>
      </c>
      <c r="EJ32" s="122">
        <f>IF(OR(EJ$4="",$B32=""),0,SUMIF('DADOS BRUTOS'!$A$3:$A$500,$B32,'DADOS BRUTOS'!BJ$3:BJ$500)+IF($C32="",0,SUMIF('DADOS BRUTOS'!$A$3:$A$500,$C32,'DADOS BRUTOS'!BJ$3:BJ$500)))</f>
        <v/>
      </c>
      <c r="EK32" s="122">
        <f>IF(OR(EK$4="",$B32=""),0,SUMIF('DADOS BRUTOS'!$A$3:$A$500,$B32,'DADOS BRUTOS'!BK$3:BK$500)+IF($C32="",0,SUMIF('DADOS BRUTOS'!$A$3:$A$500,$C32,'DADOS BRUTOS'!BK$3:BK$500)))</f>
        <v/>
      </c>
      <c r="EL32" s="122">
        <f>IF(OR(EL$4="",$B32=""),0,SUMIF('DADOS BRUTOS'!$A$3:$A$500,$B32,'DADOS BRUTOS'!BL$3:BL$500)+IF($C32="",0,SUMIF('DADOS BRUTOS'!$A$3:$A$500,$C32,'DADOS BRUTOS'!BL$3:BL$500)))</f>
        <v/>
      </c>
      <c r="EM32" s="122">
        <f>IF(OR(EM$4="",$B32=""),0,SUMIF('DADOS BRUTOS'!$A$3:$A$500,$B32,'DADOS BRUTOS'!BM$3:BM$500)+IF($C32="",0,SUMIF('DADOS BRUTOS'!$A$3:$A$500,$C32,'DADOS BRUTOS'!BM$3:BM$500)))</f>
        <v/>
      </c>
      <c r="EN32" s="122">
        <f>IF(OR(EN$4="",$B32=""),0,SUMIF('DADOS BRUTOS'!$A$3:$A$500,$B32,'DADOS BRUTOS'!BN$3:BN$500)+IF($C32="",0,SUMIF('DADOS BRUTOS'!$A$3:$A$500,$C32,'DADOS BRUTOS'!BN$3:BN$500)))</f>
        <v/>
      </c>
      <c r="EO32" s="122">
        <f>IF(OR(EO$4="",$B32=""),0,SUMIF('DADOS BRUTOS'!$A$3:$A$500,$B32,'DADOS BRUTOS'!BO$3:BO$500)+IF($C32="",0,SUMIF('DADOS BRUTOS'!$A$3:$A$500,$C32,'DADOS BRUTOS'!BO$3:BO$500)))</f>
        <v/>
      </c>
      <c r="EP32" s="122">
        <f>IF(OR(EP$4="",$B32=""),0,SUMIF('DADOS BRUTOS'!$A$3:$A$500,$B32,'DADOS BRUTOS'!BP$3:BP$500)+IF($C32="",0,SUMIF('DADOS BRUTOS'!$A$3:$A$500,$C32,'DADOS BRUTOS'!BP$3:BP$500)))</f>
        <v/>
      </c>
      <c r="EQ32" s="122">
        <f>IF(OR(EQ$4="",$B32=""),0,SUMIF('DADOS BRUTOS'!$A$3:$A$500,$B32,'DADOS BRUTOS'!BQ$3:BQ$500)+IF($C32="",0,SUMIF('DADOS BRUTOS'!$A$3:$A$500,$C32,'DADOS BRUTOS'!BQ$3:BQ$500)))</f>
        <v/>
      </c>
      <c r="ER32" s="122">
        <f>IF(OR(ER$4="",$B32=""),0,SUMIF('DADOS BRUTOS'!$A$3:$A$500,$B32,'DADOS BRUTOS'!BR$3:BR$500)+IF($C32="",0,SUMIF('DADOS BRUTOS'!$A$3:$A$500,$C32,'DADOS BRUTOS'!BR$3:BR$500)))</f>
        <v/>
      </c>
      <c r="ES32" s="122">
        <f>IF(OR(ES$4="",$B32=""),0,SUMIF('DADOS BRUTOS'!$A$3:$A$500,$B32,'DADOS BRUTOS'!BS$3:BS$500)+IF($C32="",0,SUMIF('DADOS BRUTOS'!$A$3:$A$500,$C32,'DADOS BRUTOS'!BS$3:BS$500)))</f>
        <v/>
      </c>
      <c r="ET32" s="122">
        <f>IF(OR(ET$4="",$B32=""),0,SUMIF('DADOS BRUTOS'!$A$3:$A$500,$B32,'DADOS BRUTOS'!BT$3:BT$500)+IF($C32="",0,SUMIF('DADOS BRUTOS'!$A$3:$A$500,$C32,'DADOS BRUTOS'!BT$3:BT$500)))</f>
        <v/>
      </c>
      <c r="EU32" s="122">
        <f>IF(OR(EU$4="",$B32=""),0,SUMIF('DADOS BRUTOS'!$A$3:$A$500,$B32,'DADOS BRUTOS'!BU$3:BU$500)+IF($C32="",0,SUMIF('DADOS BRUTOS'!$A$3:$A$500,$C32,'DADOS BRUTOS'!BU$3:BU$500)))</f>
        <v/>
      </c>
      <c r="EV32" s="122">
        <f>IF(OR(EV$4="",$B32=""),0,SUMIF('DADOS BRUTOS'!$A$3:$A$500,$B32,'DADOS BRUTOS'!BV$3:BV$500)+IF($C32="",0,SUMIF('DADOS BRUTOS'!$A$3:$A$500,$C32,'DADOS BRUTOS'!BV$3:BV$500)))</f>
        <v/>
      </c>
      <c r="EW32" s="122">
        <f>IF(OR(EW$4="",$B32=""),0,SUMIF('DADOS BRUTOS'!$A$3:$A$500,$B32,'DADOS BRUTOS'!BW$3:BW$500)+IF($C32="",0,SUMIF('DADOS BRUTOS'!$A$3:$A$500,$C32,'DADOS BRUTOS'!BW$3:BW$500)))</f>
        <v/>
      </c>
      <c r="EX32" s="122">
        <f>IF(OR(EX$4="",$B32=""),0,SUMIF('DADOS BRUTOS'!$A$3:$A$500,$B32,'DADOS BRUTOS'!BX$3:BX$500)+IF($C32="",0,SUMIF('DADOS BRUTOS'!$A$3:$A$500,$C32,'DADOS BRUTOS'!BX$3:BX$500)))</f>
        <v/>
      </c>
      <c r="EY32" s="122">
        <f>IF(OR(EY$4="",$B32=""),0,SUMIF('DADOS BRUTOS'!$A$3:$A$500,$B32,'DADOS BRUTOS'!BY$3:BY$500)+IF($C32="",0,SUMIF('DADOS BRUTOS'!$A$3:$A$500,$C32,'DADOS BRUTOS'!BY$3:BY$500)))</f>
        <v/>
      </c>
      <c r="EZ32" s="122">
        <f>IF(OR(EZ$4="",$B32=""),0,SUMIF('DADOS BRUTOS'!$A$3:$A$500,$B32,'DADOS BRUTOS'!BZ$3:BZ$500)+IF($C32="",0,SUMIF('DADOS BRUTOS'!$A$3:$A$500,$C32,'DADOS BRUTOS'!BZ$3:BZ$500)))</f>
        <v/>
      </c>
      <c r="FA32" s="122">
        <f>IF(OR(FA$4="",$B32=""),0,SUMIF('DADOS BRUTOS'!$A$3:$A$500,$B32,'DADOS BRUTOS'!CA$3:CA$500)+IF($C32="",0,SUMIF('DADOS BRUTOS'!$A$3:$A$500,$C32,'DADOS BRUTOS'!CA$3:CA$500)))</f>
        <v/>
      </c>
      <c r="FB32" s="122">
        <f>IF(OR(FB$4="",$B32=""),0,SUMIF('DADOS BRUTOS'!$A$3:$A$500,$B32,'DADOS BRUTOS'!CB$3:CB$500)+IF($C32="",0,SUMIF('DADOS BRUTOS'!$A$3:$A$500,$C32,'DADOS BRUTOS'!CB$3:CB$500)))</f>
        <v/>
      </c>
      <c r="FC32" s="122">
        <f>IF(OR(FC$4="",$B32=""),0,SUMIF('DADOS BRUTOS'!$A$3:$A$500,$B32,'DADOS BRUTOS'!CC$3:CC$500)+IF($C32="",0,SUMIF('DADOS BRUTOS'!$A$3:$A$500,$C32,'DADOS BRUTOS'!CC$3:CC$500)))</f>
        <v/>
      </c>
      <c r="FD32" s="122">
        <f>IF(OR(FD$4="",$B32=""),0,SUMIF('DADOS BRUTOS'!$A$3:$A$500,$B32,'DADOS BRUTOS'!CD$3:CD$500)+IF($C32="",0,SUMIF('DADOS BRUTOS'!$A$3:$A$500,$C32,'DADOS BRUTOS'!CD$3:CD$500)))</f>
        <v/>
      </c>
      <c r="FE32" s="122">
        <f>IF(OR(FE$4="",$B32=""),0,SUMIF('DADOS BRUTOS'!$A$3:$A$500,$B32,'DADOS BRUTOS'!CE$3:CE$500)+IF($C32="",0,SUMIF('DADOS BRUTOS'!$A$3:$A$500,$C32,'DADOS BRUTOS'!CE$3:CE$500)))</f>
        <v/>
      </c>
      <c r="FF32" s="122">
        <f>IF(OR(FF$4="",$B32=""),0,SUMIF('DADOS BRUTOS'!$A$3:$A$500,$B32,'DADOS BRUTOS'!CF$3:CF$500)+IF($C32="",0,SUMIF('DADOS BRUTOS'!$A$3:$A$500,$C32,'DADOS BRUTOS'!CF$3:CF$500)))</f>
        <v/>
      </c>
      <c r="FG32" s="122">
        <f>IF(OR(FG$4="",$B32=""),0,SUMIF('DADOS BRUTOS'!$A$3:$A$500,$B32,'DADOS BRUTOS'!CG$3:CG$500)+IF($C32="",0,SUMIF('DADOS BRUTOS'!$A$3:$A$500,$C32,'DADOS BRUTOS'!CG$3:CG$500)))</f>
        <v/>
      </c>
      <c r="FH32" s="122">
        <f>IF(OR(FH$4="",$B32=""),0,SUMIF('DADOS BRUTOS'!$A$3:$A$500,$B32,'DADOS BRUTOS'!CH$3:CH$500)+IF($C32="",0,SUMIF('DADOS BRUTOS'!$A$3:$A$500,$C32,'DADOS BRUTOS'!CH$3:CH$500)))</f>
        <v/>
      </c>
      <c r="FI32" s="122">
        <f>IF(OR(FI$4="",$B32=""),0,SUMIF('DADOS BRUTOS'!$A$3:$A$500,$B32,'DADOS BRUTOS'!CI$3:CI$500)+IF($C32="",0,SUMIF('DADOS BRUTOS'!$A$3:$A$500,$C32,'DADOS BRUTOS'!CI$3:CI$500)))</f>
        <v/>
      </c>
      <c r="FJ32" s="122">
        <f>IF(OR(FJ$4="",$B32=""),0,SUMIF('DADOS BRUTOS'!$A$3:$A$500,$B32,'DADOS BRUTOS'!CJ$3:CJ$500)+IF($C32="",0,SUMIF('DADOS BRUTOS'!$A$3:$A$500,$C32,'DADOS BRUTOS'!CJ$3:CJ$500)))</f>
        <v/>
      </c>
      <c r="FK32" s="122">
        <f>IF(OR(FK$4="",$B32=""),0,SUMIF('DADOS BRUTOS'!$A$3:$A$500,$B32,'DADOS BRUTOS'!CK$3:CK$500)+IF($C32="",0,SUMIF('DADOS BRUTOS'!$A$3:$A$500,$C32,'DADOS BRUTOS'!CK$3:CK$500)))</f>
        <v/>
      </c>
      <c r="FL32" s="122">
        <f>IF(OR(FL$4="",$B32=""),0,SUMIF('DADOS BRUTOS'!$A$3:$A$500,$B32,'DADOS BRUTOS'!CL$3:CL$500)+IF($C32="",0,SUMIF('DADOS BRUTOS'!$A$3:$A$500,$C32,'DADOS BRUTOS'!CL$3:CL$500)))</f>
        <v/>
      </c>
      <c r="FM32" s="122">
        <f>IF(OR(FM$4="",$B32=""),0,SUMIF('DADOS BRUTOS'!$A$3:$A$500,$B32,'DADOS BRUTOS'!CM$3:CM$500)+IF($C32="",0,SUMIF('DADOS BRUTOS'!$A$3:$A$500,$C32,'DADOS BRUTOS'!CM$3:CM$500)))</f>
        <v/>
      </c>
      <c r="FN32" s="122">
        <f>IF(OR(FN$4="",$B32=""),0,SUMIF('DADOS BRUTOS'!$A$3:$A$500,$B32,'DADOS BRUTOS'!CN$3:CN$500)+IF($C32="",0,SUMIF('DADOS BRUTOS'!$A$3:$A$500,$C32,'DADOS BRUTOS'!CN$3:CN$500)))</f>
        <v/>
      </c>
      <c r="FO32" s="122">
        <f>IF(OR(FO$4="",$B32=""),0,SUMIF('DADOS BRUTOS'!$A$3:$A$500,$B32,'DADOS BRUTOS'!CO$3:CO$500)+IF($C32="",0,SUMIF('DADOS BRUTOS'!$A$3:$A$500,$C32,'DADOS BRUTOS'!CO$3:CO$500)))</f>
        <v/>
      </c>
      <c r="FP32" s="122">
        <f>IF(OR(FP$4="",$B32=""),0,SUMIF('DADOS BRUTOS'!$A$3:$A$500,$B32,'DADOS BRUTOS'!CP$3:CP$500)+IF($C32="",0,SUMIF('DADOS BRUTOS'!$A$3:$A$500,$C32,'DADOS BRUTOS'!CP$3:CP$500)))</f>
        <v/>
      </c>
      <c r="FQ32" s="122">
        <f>IF(OR(FQ$4="",$B32=""),0,SUMIF('DADOS BRUTOS'!$A$3:$A$500,$B32,'DADOS BRUTOS'!CQ$3:CQ$500)+IF($C32="",0,SUMIF('DADOS BRUTOS'!$A$3:$A$500,$C32,'DADOS BRUTOS'!CQ$3:CQ$500)))</f>
        <v/>
      </c>
      <c r="FR32" s="122">
        <f>IF(OR(FR$4="",$B32=""),0,SUMIF('DADOS BRUTOS'!$A$3:$A$500,$B32,'DADOS BRUTOS'!CR$3:CR$500)+IF($C32="",0,SUMIF('DADOS BRUTOS'!$A$3:$A$500,$C32,'DADOS BRUTOS'!CR$3:CR$500)))</f>
        <v/>
      </c>
      <c r="FS32" s="122">
        <f>IF(OR(FS$4="",$B32=""),0,SUMIF('DADOS BRUTOS'!$A$3:$A$500,$B32,'DADOS BRUTOS'!CS$3:CS$500)+IF($C32="",0,SUMIF('DADOS BRUTOS'!$A$3:$A$500,$C32,'DADOS BRUTOS'!CS$3:CS$500)))</f>
        <v/>
      </c>
      <c r="FT32" s="122">
        <f>IF(OR(FT$4="",$B32=""),0,SUMIF('DADOS BRUTOS'!$A$3:$A$500,$B32,'DADOS BRUTOS'!CT$3:CT$500)+IF($C32="",0,SUMIF('DADOS BRUTOS'!$A$3:$A$500,$C32,'DADOS BRUTOS'!CT$3:CT$500)))</f>
        <v/>
      </c>
      <c r="FU32" s="122">
        <f>IF(OR(FU$4="",$B32=""),0,SUMIF('DADOS BRUTOS'!$A$3:$A$500,$B32,'DADOS BRUTOS'!CU$3:CU$500)+IF($C32="",0,SUMIF('DADOS BRUTOS'!$A$3:$A$500,$C32,'DADOS BRUTOS'!CU$3:CU$500)))</f>
        <v/>
      </c>
      <c r="FV32" s="122">
        <f>IF(OR(FV$4="",$B32=""),0,SUMIF('DADOS BRUTOS'!$A$3:$A$500,$B32,'DADOS BRUTOS'!CV$3:CV$500)+IF($C32="",0,SUMIF('DADOS BRUTOS'!$A$3:$A$500,$C32,'DADOS BRUTOS'!CV$3:CV$500)))</f>
        <v/>
      </c>
      <c r="FW32" s="122">
        <f>IF(OR(FW$4="",$B32=""),0,SUMIF('DADOS BRUTOS'!$A$3:$A$500,$B32,'DADOS BRUTOS'!CW$3:CW$500)+IF($C32="",0,SUMIF('DADOS BRUTOS'!$A$3:$A$500,$C32,'DADOS BRUTOS'!CW$3:CW$500)))</f>
        <v/>
      </c>
      <c r="FX32" s="122">
        <f>IF(OR(FX$4="",$B32=""),0,SUMIF('DADOS BRUTOS'!$A$3:$A$500,$B32,'DADOS BRUTOS'!CX$3:CX$500)+IF($C32="",0,SUMIF('DADOS BRUTOS'!$A$3:$A$500,$C32,'DADOS BRUTOS'!CX$3:CX$500)))</f>
        <v/>
      </c>
      <c r="FY32" s="122">
        <f>IF(OR(FY$4="",$B32=""),0,SUMIF('DADOS BRUTOS'!$A$3:$A$500,$B32,'DADOS BRUTOS'!CY$3:CY$500)+IF($C32="",0,SUMIF('DADOS BRUTOS'!$A$3:$A$500,$C32,'DADOS BRUTOS'!CY$3:CY$500)))</f>
        <v/>
      </c>
      <c r="FZ32" s="122">
        <f>IF(OR(FZ$4="",$B32=""),0,SUMIF('DADOS BRUTOS'!$A$3:$A$500,$B32,'DADOS BRUTOS'!CZ$3:CZ$500)+IF($C32="",0,SUMIF('DADOS BRUTOS'!$A$3:$A$500,$C32,'DADOS BRUTOS'!CZ$3:CZ$500)))</f>
        <v/>
      </c>
      <c r="GA32" s="122">
        <f>IF(OR(GA$4="",$B32=""),0,SUMIF('DADOS BRUTOS'!$A$3:$A$500,$B32,'DADOS BRUTOS'!DA$3:DA$500)+IF($C32="",0,SUMIF('DADOS BRUTOS'!$A$3:$A$500,$C32,'DADOS BRUTOS'!DA$3:DA$500)))</f>
        <v/>
      </c>
      <c r="GB32" s="122">
        <f>IF(OR(GB$4="",$B32=""),0,SUMIF('DADOS BRUTOS'!$A$3:$A$500,$B32,'DADOS BRUTOS'!DB$3:DB$500)+IF($C32="",0,SUMIF('DADOS BRUTOS'!$A$3:$A$500,$C32,'DADOS BRUTOS'!DB$3:DB$500)))</f>
        <v/>
      </c>
      <c r="GC32" s="122">
        <f>IF(OR(GC$4="",$B32=""),0,SUMIF('DADOS BRUTOS'!$A$3:$A$500,$B32,'DADOS BRUTOS'!DC$3:DC$500)+IF($C32="",0,SUMIF('DADOS BRUTOS'!$A$3:$A$500,$C32,'DADOS BRUTOS'!DC$3:DC$500)))</f>
        <v/>
      </c>
      <c r="GD32" s="122">
        <f>IF(OR(GD$4="",$B32=""),0,SUMIF('DADOS BRUTOS'!$A$3:$A$500,$B32,'DADOS BRUTOS'!DD$3:DD$500)+IF($C32="",0,SUMIF('DADOS BRUTOS'!$A$3:$A$500,$C32,'DADOS BRUTOS'!DD$3:DD$500)))</f>
        <v/>
      </c>
      <c r="GE32" s="122">
        <f>IF(OR(GE$4="",$B32=""),0,SUMIF('DADOS BRUTOS'!$A$3:$A$500,$B32,'DADOS BRUTOS'!DE$3:DE$500)+IF($C32="",0,SUMIF('DADOS BRUTOS'!$A$3:$A$500,$C32,'DADOS BRUTOS'!DE$3:DE$500)))</f>
        <v/>
      </c>
      <c r="GF32" s="122">
        <f>IF(OR(GF$4="",$B32=""),0,SUMIF('DADOS BRUTOS'!$A$3:$A$500,$B32,'DADOS BRUTOS'!DF$3:DF$500)+IF($C32="",0,SUMIF('DADOS BRUTOS'!$A$3:$A$500,$C32,'DADOS BRUTOS'!DF$3:DF$500)))</f>
        <v/>
      </c>
      <c r="GG32" s="122">
        <f>IF(OR(GG$4="",$B32=""),0,SUMIF('DADOS BRUTOS'!$A$3:$A$500,$B32,'DADOS BRUTOS'!DG$3:DG$500)+IF($C32="",0,SUMIF('DADOS BRUTOS'!$A$3:$A$500,$C32,'DADOS BRUTOS'!DG$3:DG$500)))</f>
        <v/>
      </c>
      <c r="GH32" s="122">
        <f>IF(OR(GH$4="",$B32=""),0,SUMIF('DADOS BRUTOS'!$A$3:$A$500,$B32,'DADOS BRUTOS'!DH$3:DH$500)+IF($C32="",0,SUMIF('DADOS BRUTOS'!$A$3:$A$500,$C32,'DADOS BRUTOS'!DH$3:DH$500)))</f>
        <v/>
      </c>
      <c r="GI32" s="122">
        <f>IF(OR(GI$4="",$B32=""),0,SUMIF('DADOS BRUTOS'!$A$3:$A$500,$B32,'DADOS BRUTOS'!DI$3:DI$500)+IF($C32="",0,SUMIF('DADOS BRUTOS'!$A$3:$A$500,$C32,'DADOS BRUTOS'!DI$3:DI$500)))</f>
        <v/>
      </c>
      <c r="GJ32" s="122">
        <f>IF(OR(GJ$4="",$B32=""),0,SUMIF('DADOS BRUTOS'!$A$3:$A$500,$B32,'DADOS BRUTOS'!DJ$3:DJ$500)+IF($C32="",0,SUMIF('DADOS BRUTOS'!$A$3:$A$500,$C32,'DADOS BRUTOS'!DJ$3:DJ$500)))</f>
        <v/>
      </c>
      <c r="GK32" s="122">
        <f>IF(OR(GK$4="",$B32=""),0,SUMIF('DADOS BRUTOS'!$A$3:$A$500,$B32,'DADOS BRUTOS'!DK$3:DK$500)+IF($C32="",0,SUMIF('DADOS BRUTOS'!$A$3:$A$500,$C32,'DADOS BRUTOS'!DK$3:DK$500)))</f>
        <v/>
      </c>
      <c r="GL32" s="122">
        <f>IF(OR(GL$4="",$B32=""),0,SUMIF('DADOS BRUTOS'!$A$3:$A$500,$B32,'DADOS BRUTOS'!DL$3:DL$500)+IF($C32="",0,SUMIF('DADOS BRUTOS'!$A$3:$A$500,$C32,'DADOS BRUTOS'!DL$3:DL$500)))</f>
        <v/>
      </c>
      <c r="GM32" s="122">
        <f>IF(OR(GM$4="",$B32=""),0,SUMIF('DADOS BRUTOS'!$A$3:$A$500,$B32,'DADOS BRUTOS'!DM$3:DM$500)+IF($C32="",0,SUMIF('DADOS BRUTOS'!$A$3:$A$500,$C32,'DADOS BRUTOS'!DM$3:DM$500)))</f>
        <v/>
      </c>
      <c r="GN32" s="122">
        <f>IF(OR(GN$4="",$B32=""),0,SUMIF('DADOS BRUTOS'!$A$3:$A$500,$B32,'DADOS BRUTOS'!DN$3:DN$500)+IF($C32="",0,SUMIF('DADOS BRUTOS'!$A$3:$A$500,$C32,'DADOS BRUTOS'!DN$3:DN$500)))</f>
        <v/>
      </c>
      <c r="GO32" s="122">
        <f>IF(OR(GO$4="",$B32=""),0,SUMIF('DADOS BRUTOS'!$A$3:$A$500,$B32,'DADOS BRUTOS'!DO$3:DO$500)+IF($C32="",0,SUMIF('DADOS BRUTOS'!$A$3:$A$500,$C32,'DADOS BRUTOS'!DO$3:DO$500)))</f>
        <v/>
      </c>
      <c r="GP32" s="122">
        <f>IF(OR(GP$4="",$B32=""),0,SUMIF('DADOS BRUTOS'!$A$3:$A$500,$B32,'DADOS BRUTOS'!DP$3:DP$500)+IF($C32="",0,SUMIF('DADOS BRUTOS'!$A$3:$A$500,$C32,'DADOS BRUTOS'!DP$3:DP$500)))</f>
        <v/>
      </c>
      <c r="GQ32" s="122">
        <f>IF(OR(GQ$4="",$B32=""),0,SUMIF('DADOS BRUTOS'!$A$3:$A$500,$B32,'DADOS BRUTOS'!DQ$3:DQ$500)+IF($C32="",0,SUMIF('DADOS BRUTOS'!$A$3:$A$500,$C32,'DADOS BRUTOS'!DQ$3:DQ$500)))</f>
        <v/>
      </c>
      <c r="GR32" s="122">
        <f>IF(OR(GR$4="",$B32=""),0,SUMIF('DADOS BRUTOS'!$A$3:$A$500,$B32,'DADOS BRUTOS'!DR$3:DR$500)+IF($C32="",0,SUMIF('DADOS BRUTOS'!$A$3:$A$500,$C32,'DADOS BRUTOS'!DR$3:DR$500)))</f>
        <v/>
      </c>
      <c r="GS32" s="122">
        <f>IF(OR(GS$4="",$B32=""),0,SUMIF('DADOS BRUTOS'!$A$3:$A$500,$B32,'DADOS BRUTOS'!DS$3:DS$500)+IF($C32="",0,SUMIF('DADOS BRUTOS'!$A$3:$A$500,$C32,'DADOS BRUTOS'!DS$3:DS$500)))</f>
        <v/>
      </c>
      <c r="GT32" s="122">
        <f>IF(OR(GT$4="",$B32=""),0,SUMIF('DADOS BRUTOS'!$A$3:$A$500,$B32,'DADOS BRUTOS'!DT$3:DT$500)+IF($C32="",0,SUMIF('DADOS BRUTOS'!$A$3:$A$500,$C32,'DADOS BRUTOS'!DT$3:DT$500)))</f>
        <v/>
      </c>
      <c r="GU32" s="122">
        <f>IF(OR(GU$4="",$B32=""),0,SUMIF('DADOS BRUTOS'!$A$3:$A$500,$B32,'DADOS BRUTOS'!DU$3:DU$500)+IF($C32="",0,SUMIF('DADOS BRUTOS'!$A$3:$A$500,$C32,'DADOS BRUTOS'!DU$3:DU$500)))</f>
        <v/>
      </c>
      <c r="GV32" s="122">
        <f>IF(OR(GV$4="",$B32=""),0,SUMIF('DADOS BRUTOS'!$A$3:$A$500,$B32,'DADOS BRUTOS'!DV$3:DV$500)+IF($C32="",0,SUMIF('DADOS BRUTOS'!$A$3:$A$500,$C32,'DADOS BRUTOS'!DV$3:DV$500)))</f>
        <v/>
      </c>
      <c r="GW32" s="122">
        <f>IF(OR(GW$4="",$B32=""),0,SUMIF('DADOS BRUTOS'!$A$3:$A$500,$B32,'DADOS BRUTOS'!DW$3:DW$500)+IF($C32="",0,SUMIF('DADOS BRUTOS'!$A$3:$A$500,$C32,'DADOS BRUTOS'!DW$3:DW$500)))</f>
        <v/>
      </c>
      <c r="GX32" s="122">
        <f>IF(OR(GX$4="",$B32=""),0,SUMIF('DADOS BRUTOS'!$A$3:$A$500,$B32,'DADOS BRUTOS'!DX$3:DX$500)+IF($C32="",0,SUMIF('DADOS BRUTOS'!$A$3:$A$500,$C32,'DADOS BRUTOS'!DX$3:DX$500)))</f>
        <v/>
      </c>
      <c r="GY32" s="122">
        <f>IF(OR(GY$4="",$B32=""),0,SUMIF('DADOS BRUTOS'!$A$3:$A$500,$B32,'DADOS BRUTOS'!DY$3:DY$500)+IF($C32="",0,SUMIF('DADOS BRUTOS'!$A$3:$A$500,$C32,'DADOS BRUTOS'!DY$3:DY$500)))</f>
        <v/>
      </c>
      <c r="GZ32" s="122">
        <f>IF(OR(GZ$4="",$B32=""),0,SUMIF('DADOS BRUTOS'!$A$3:$A$500,$B32,'DADOS BRUTOS'!DZ$3:DZ$500)+IF($C32="",0,SUMIF('DADOS BRUTOS'!$A$3:$A$500,$C32,'DADOS BRUTOS'!DZ$3:DZ$500)))</f>
        <v/>
      </c>
      <c r="HA32" s="122">
        <f>IF(OR(HA$4="",$B32=""),0,SUMIF('DADOS BRUTOS'!$A$3:$A$500,$B32,'DADOS BRUTOS'!EA$3:EA$500)+IF($C32="",0,SUMIF('DADOS BRUTOS'!$A$3:$A$500,$C32,'DADOS BRUTOS'!EA$3:EA$500)))</f>
        <v/>
      </c>
      <c r="HB32" s="122">
        <f>IF(OR(HB$4="",$B32=""),0,SUMIF('DADOS BRUTOS'!$A$3:$A$500,$B32,'DADOS BRUTOS'!EB$3:EB$500)+IF($C32="",0,SUMIF('DADOS BRUTOS'!$A$3:$A$500,$C32,'DADOS BRUTOS'!EB$3:EB$500)))</f>
        <v/>
      </c>
      <c r="HC32" s="122">
        <f>IF(OR(HC$4="",$B32=""),0,SUMIF('DADOS BRUTOS'!$A$3:$A$500,$B32,'DADOS BRUTOS'!EC$3:EC$500)+IF($C32="",0,SUMIF('DADOS BRUTOS'!$A$3:$A$500,$C32,'DADOS BRUTOS'!EC$3:EC$500)))</f>
        <v/>
      </c>
      <c r="HD32" s="122">
        <f>IF(OR(HD$4="",$B32=""),0,SUMIF('DADOS BRUTOS'!$A$3:$A$500,$B32,'DADOS BRUTOS'!ED$3:ED$500)+IF($C32="",0,SUMIF('DADOS BRUTOS'!$A$3:$A$500,$C32,'DADOS BRUTOS'!ED$3:ED$500)))</f>
        <v/>
      </c>
      <c r="HE32" s="122">
        <f>IF(OR(HE$4="",$B32=""),0,SUMIF('DADOS BRUTOS'!$A$3:$A$500,$B32,'DADOS BRUTOS'!EE$3:EE$500)+IF($C32="",0,SUMIF('DADOS BRUTOS'!$A$3:$A$500,$C32,'DADOS BRUTOS'!EE$3:EE$500)))</f>
        <v/>
      </c>
      <c r="HF32" s="122">
        <f>IF(OR(HF$4="",$B32=""),0,SUMIF('DADOS BRUTOS'!$A$3:$A$500,$B32,'DADOS BRUTOS'!EF$3:EF$500)+IF($C32="",0,SUMIF('DADOS BRUTOS'!$A$3:$A$500,$C32,'DADOS BRUTOS'!EF$3:EF$500)))</f>
        <v/>
      </c>
      <c r="HG32" s="122">
        <f>IF(OR(HG$4="",$B32=""),0,SUMIF('DADOS BRUTOS'!$A$3:$A$500,$B32,'DADOS BRUTOS'!EG$3:EG$500)+IF($C32="",0,SUMIF('DADOS BRUTOS'!$A$3:$A$500,$C32,'DADOS BRUTOS'!EG$3:EG$500)))</f>
        <v/>
      </c>
      <c r="HH32" s="122">
        <f>IF(OR(HH$4="",$B32=""),0,SUMIF('DADOS BRUTOS'!$A$3:$A$500,$B32,'DADOS BRUTOS'!EH$3:EH$500)+IF($C32="",0,SUMIF('DADOS BRUTOS'!$A$3:$A$500,$C32,'DADOS BRUTOS'!EH$3:EH$500)))</f>
        <v/>
      </c>
      <c r="HI32" s="122">
        <f>IF(OR(HI$4="",$B32=""),0,SUMIF('DADOS BRUTOS'!$A$3:$A$500,$B32,'DADOS BRUTOS'!EI$3:EI$500)+IF($C32="",0,SUMIF('DADOS BRUTOS'!$A$3:$A$500,$C32,'DADOS BRUTOS'!EI$3:EI$500)))</f>
        <v/>
      </c>
      <c r="HJ32" s="122">
        <f>IF(OR(HJ$4="",$B32=""),0,SUMIF('DADOS BRUTOS'!$A$3:$A$500,$B32,'DADOS BRUTOS'!EJ$3:EJ$500)+IF($C32="",0,SUMIF('DADOS BRUTOS'!$A$3:$A$500,$C32,'DADOS BRUTOS'!EJ$3:EJ$500)))</f>
        <v/>
      </c>
      <c r="HK32" s="122">
        <f>IF(OR(HK$4="",$B32=""),0,SUMIF('DADOS BRUTOS'!$A$3:$A$500,$B32,'DADOS BRUTOS'!EK$3:EK$500)+IF($C32="",0,SUMIF('DADOS BRUTOS'!$A$3:$A$500,$C32,'DADOS BRUTOS'!EK$3:EK$500)))</f>
        <v/>
      </c>
      <c r="HL32" s="122">
        <f>IF(OR(HL$4="",$B32=""),0,SUMIF('DADOS BRUTOS'!$A$3:$A$500,$B32,'DADOS BRUTOS'!EL$3:EL$500)+IF($C32="",0,SUMIF('DADOS BRUTOS'!$A$3:$A$500,$C32,'DADOS BRUTOS'!EL$3:EL$500)))</f>
        <v/>
      </c>
      <c r="HM32" s="122">
        <f>IF(OR(HM$4="",$B32=""),0,SUMIF('DADOS BRUTOS'!$A$3:$A$500,$B32,'DADOS BRUTOS'!EM$3:EM$500)+IF($C32="",0,SUMIF('DADOS BRUTOS'!$A$3:$A$500,$C32,'DADOS BRUTOS'!EM$3:EM$500)))</f>
        <v/>
      </c>
      <c r="HN32" s="122">
        <f>IF(OR(HN$4="",$B32=""),0,SUMIF('DADOS BRUTOS'!$A$3:$A$500,$B32,'DADOS BRUTOS'!EN$3:EN$500)+IF($C32="",0,SUMIF('DADOS BRUTOS'!$A$3:$A$500,$C32,'DADOS BRUTOS'!EN$3:EN$500)))</f>
        <v/>
      </c>
      <c r="HO32" s="122">
        <f>IF(OR(HO$4="",$B32=""),0,SUMIF('DADOS BRUTOS'!$A$3:$A$500,$B32,'DADOS BRUTOS'!EO$3:EO$500)+IF($C32="",0,SUMIF('DADOS BRUTOS'!$A$3:$A$500,$C32,'DADOS BRUTOS'!EO$3:EO$500)))</f>
        <v/>
      </c>
      <c r="HP32" s="122">
        <f>IF(OR(HP$4="",$B32=""),0,SUMIF('DADOS BRUTOS'!$A$3:$A$500,$B32,'DADOS BRUTOS'!EP$3:EP$500)+IF($C32="",0,SUMIF('DADOS BRUTOS'!$A$3:$A$500,$C32,'DADOS BRUTOS'!EP$3:EP$500)))</f>
        <v/>
      </c>
      <c r="HQ32" s="122">
        <f>IF(OR(HQ$4="",$B32=""),0,SUMIF('DADOS BRUTOS'!$A$3:$A$500,$B32,'DADOS BRUTOS'!EQ$3:EQ$500)+IF($C32="",0,SUMIF('DADOS BRUTOS'!$A$3:$A$500,$C32,'DADOS BRUTOS'!EQ$3:EQ$500)))</f>
        <v/>
      </c>
      <c r="HR32" s="122">
        <f>IF(OR(HR$4="",$B32=""),0,SUMIF('DADOS BRUTOS'!$A$3:$A$500,$B32,'DADOS BRUTOS'!ER$3:ER$500)+IF($C32="",0,SUMIF('DADOS BRUTOS'!$A$3:$A$500,$C32,'DADOS BRUTOS'!ER$3:ER$500)))</f>
        <v/>
      </c>
      <c r="HS32" s="122">
        <f>IF(OR(HS$4="",$B32=""),0,SUMIF('DADOS BRUTOS'!$A$3:$A$500,$B32,'DADOS BRUTOS'!ES$3:ES$500)+IF($C32="",0,SUMIF('DADOS BRUTOS'!$A$3:$A$500,$C32,'DADOS BRUTOS'!ES$3:ES$500)))</f>
        <v/>
      </c>
      <c r="HT32" s="122">
        <f>IF(OR(HT$4="",$B32=""),0,SUMIF('DADOS BRUTOS'!$A$3:$A$500,$B32,'DADOS BRUTOS'!ET$3:ET$500)+IF($C32="",0,SUMIF('DADOS BRUTOS'!$A$3:$A$500,$C32,'DADOS BRUTOS'!ET$3:ET$500)))</f>
        <v/>
      </c>
      <c r="HU32" s="122">
        <f>IF(OR(HU$4="",$B32=""),0,SUMIF('DADOS BRUTOS'!$A$3:$A$500,$B32,'DADOS BRUTOS'!EU$3:EU$500)+IF($C32="",0,SUMIF('DADOS BRUTOS'!$A$3:$A$500,$C32,'DADOS BRUTOS'!EU$3:EU$500)))</f>
        <v/>
      </c>
      <c r="HV32" s="122">
        <f>IF(OR(HV$4="",$B32=""),0,SUMIF('DADOS BRUTOS'!$A$3:$A$500,$B32,'DADOS BRUTOS'!EV$3:EV$500)+IF($C32="",0,SUMIF('DADOS BRUTOS'!$A$3:$A$500,$C32,'DADOS BRUTOS'!EV$3:EV$500)))</f>
        <v/>
      </c>
      <c r="HW32" s="122">
        <f>IF(OR(HW$4="",$B32=""),0,SUMIF('DADOS BRUTOS'!$A$3:$A$500,$B32,'DADOS BRUTOS'!EW$3:EW$500)+IF($C32="",0,SUMIF('DADOS BRUTOS'!$A$3:$A$500,$C32,'DADOS BRUTOS'!EW$3:EW$500)))</f>
        <v/>
      </c>
      <c r="HX32" s="122">
        <f>IF(OR(HX$4="",$B32=""),0,SUMIF('DADOS BRUTOS'!$A$3:$A$500,$B32,'DADOS BRUTOS'!EX$3:EX$500)+IF($C32="",0,SUMIF('DADOS BRUTOS'!$A$3:$A$500,$C32,'DADOS BRUTOS'!EX$3:EX$500)))</f>
        <v/>
      </c>
      <c r="HY32" s="122">
        <f>IF(OR(HY$4="",$B32=""),0,SUMIF('DADOS BRUTOS'!$A$3:$A$500,$B32,'DADOS BRUTOS'!EY$3:EY$500)+IF($C32="",0,SUMIF('DADOS BRUTOS'!$A$3:$A$500,$C32,'DADOS BRUTOS'!EY$3:EY$500)))</f>
        <v/>
      </c>
      <c r="HZ32" s="122">
        <f>IF(OR(HZ$4="",$B32=""),0,SUMIF('DADOS BRUTOS'!$A$3:$A$500,$B32,'DADOS BRUTOS'!EZ$3:EZ$500)+IF($C32="",0,SUMIF('DADOS BRUTOS'!$A$3:$A$500,$C32,'DADOS BRUTOS'!EZ$3:EZ$500)))</f>
        <v/>
      </c>
      <c r="IA32" s="122">
        <f>IF(OR(IA$4="",$B32=""),0,SUMIF('DADOS BRUTOS'!$A$3:$A$500,$B32,'DADOS BRUTOS'!FA$3:FA$500)+IF($C32="",0,SUMIF('DADOS BRUTOS'!$A$3:$A$500,$C32,'DADOS BRUTOS'!FA$3:FA$500)))</f>
        <v/>
      </c>
      <c r="IB32" s="122">
        <f>IF(OR(IB$4="",$B32=""),0,SUMIF('DADOS BRUTOS'!$A$3:$A$500,$B32,'DADOS BRUTOS'!FB$3:FB$500)+IF($C32="",0,SUMIF('DADOS BRUTOS'!$A$3:$A$500,$C32,'DADOS BRUTOS'!FB$3:FB$500)))</f>
        <v/>
      </c>
      <c r="IC32" s="122">
        <f>IF(OR(IC$4="",$B32=""),0,SUMIF('DADOS BRUTOS'!$A$3:$A$500,$B32,'DADOS BRUTOS'!FC$3:FC$500)+IF($C32="",0,SUMIF('DADOS BRUTOS'!$A$3:$A$500,$C32,'DADOS BRUTOS'!FC$3:FC$500)))</f>
        <v/>
      </c>
      <c r="ID32" s="122">
        <f>IF(OR(ID$4="",$B32=""),0,SUMIF('DADOS BRUTOS'!$A$3:$A$500,$B32,'DADOS BRUTOS'!FD$3:FD$500)+IF($C32="",0,SUMIF('DADOS BRUTOS'!$A$3:$A$500,$C32,'DADOS BRUTOS'!FD$3:FD$500)))</f>
        <v/>
      </c>
      <c r="IE32" s="122">
        <f>IF(OR(IE$4="",$B32=""),0,SUMIF('DADOS BRUTOS'!$A$3:$A$500,$B32,'DADOS BRUTOS'!FE$3:FE$500)+IF($C32="",0,SUMIF('DADOS BRUTOS'!$A$3:$A$500,$C32,'DADOS BRUTOS'!FE$3:FE$500)))</f>
        <v/>
      </c>
      <c r="IF32" s="122">
        <f>IF(OR(IF$4="",$B32=""),0,SUMIF('DADOS BRUTOS'!$A$3:$A$500,$B32,'DADOS BRUTOS'!FF$3:FF$500)+IF($C32="",0,SUMIF('DADOS BRUTOS'!$A$3:$A$500,$C32,'DADOS BRUTOS'!FF$3:FF$500)))</f>
        <v/>
      </c>
      <c r="IG32" s="122">
        <f>IF(OR(IG$4="",$B32=""),0,SUMIF('DADOS BRUTOS'!$A$3:$A$500,$B32,'DADOS BRUTOS'!FG$3:FG$500)+IF($C32="",0,SUMIF('DADOS BRUTOS'!$A$3:$A$500,$C32,'DADOS BRUTOS'!FG$3:FG$500)))</f>
        <v/>
      </c>
      <c r="IH32" s="122">
        <f>IF(OR(IH$4="",$B32=""),0,SUMIF('DADOS BRUTOS'!$A$3:$A$500,$B32,'DADOS BRUTOS'!FH$3:FH$500)+IF($C32="",0,SUMIF('DADOS BRUTOS'!$A$3:$A$500,$C32,'DADOS BRUTOS'!FH$3:FH$500)))</f>
        <v/>
      </c>
      <c r="II32" s="122">
        <f>IF(OR(II$4="",$B32=""),0,SUMIF('DADOS BRUTOS'!$A$3:$A$500,$B32,'DADOS BRUTOS'!FI$3:FI$500)+IF($C32="",0,SUMIF('DADOS BRUTOS'!$A$3:$A$500,$C32,'DADOS BRUTOS'!FI$3:FI$500)))</f>
        <v/>
      </c>
      <c r="IJ32" s="122">
        <f>IF(OR(IJ$4="",$B32=""),0,SUMIF('DADOS BRUTOS'!$A$3:$A$500,$B32,'DADOS BRUTOS'!FJ$3:FJ$500)+IF($C32="",0,SUMIF('DADOS BRUTOS'!$A$3:$A$500,$C32,'DADOS BRUTOS'!FJ$3:FJ$500)))</f>
        <v/>
      </c>
      <c r="IK32" s="122">
        <f>IF(OR(IK$4="",$B32=""),0,SUMIF('DADOS BRUTOS'!$A$3:$A$500,$B32,'DADOS BRUTOS'!FK$3:FK$500)+IF($C32="",0,SUMIF('DADOS BRUTOS'!$A$3:$A$500,$C32,'DADOS BRUTOS'!FK$3:FK$500)))</f>
        <v/>
      </c>
      <c r="IL32" s="122">
        <f>IF(OR(IL$4="",$B32=""),0,SUMIF('DADOS BRUTOS'!$A$3:$A$500,$B32,'DADOS BRUTOS'!FL$3:FL$500)+IF($C32="",0,SUMIF('DADOS BRUTOS'!$A$3:$A$500,$C32,'DADOS BRUTOS'!FL$3:FL$500)))</f>
        <v/>
      </c>
      <c r="IM32" s="122">
        <f>IF(OR(IM$4="",$B32=""),0,SUMIF('DADOS BRUTOS'!$A$3:$A$500,$B32,'DADOS BRUTOS'!FM$3:FM$500)+IF($C32="",0,SUMIF('DADOS BRUTOS'!$A$3:$A$500,$C32,'DADOS BRUTOS'!FM$3:FM$500)))</f>
        <v/>
      </c>
      <c r="IN32" s="122">
        <f>IF(OR(IN$4="",$B32=""),0,SUMIF('DADOS BRUTOS'!$A$3:$A$500,$B32,'DADOS BRUTOS'!FN$3:FN$500)+IF($C32="",0,SUMIF('DADOS BRUTOS'!$A$3:$A$500,$C32,'DADOS BRUTOS'!FN$3:FN$500)))</f>
        <v/>
      </c>
      <c r="IO32" s="122">
        <f>IF(OR(IO$4="",$B32=""),0,SUMIF('DADOS BRUTOS'!$A$3:$A$500,$B32,'DADOS BRUTOS'!FO$3:FO$500)+IF($C32="",0,SUMIF('DADOS BRUTOS'!$A$3:$A$500,$C32,'DADOS BRUTOS'!FO$3:FO$500)))</f>
        <v/>
      </c>
      <c r="IP32" s="122">
        <f>IF(OR(IP$4="",$B32=""),0,SUMIF('DADOS BRUTOS'!$A$3:$A$500,$B32,'DADOS BRUTOS'!FP$3:FP$500)+IF($C32="",0,SUMIF('DADOS BRUTOS'!$A$3:$A$500,$C32,'DADOS BRUTOS'!FP$3:FP$500)))</f>
        <v/>
      </c>
      <c r="IQ32" s="122">
        <f>IF(OR(IQ$4="",$B32=""),0,SUMIF('DADOS BRUTOS'!$A$3:$A$500,$B32,'DADOS BRUTOS'!FQ$3:FQ$500)+IF($C32="",0,SUMIF('DADOS BRUTOS'!$A$3:$A$500,$C32,'DADOS BRUTOS'!FQ$3:FQ$500)))</f>
        <v/>
      </c>
      <c r="IR32" s="122">
        <f>IF(OR(IR$4="",$B32=""),0,SUMIF('DADOS BRUTOS'!$A$3:$A$500,$B32,'DADOS BRUTOS'!FR$3:FR$500)+IF($C32="",0,SUMIF('DADOS BRUTOS'!$A$3:$A$500,$C32,'DADOS BRUTOS'!FR$3:FR$500)))</f>
        <v/>
      </c>
      <c r="IS32" s="122">
        <f>IF(OR(IS$4="",$B32=""),0,SUMIF('DADOS BRUTOS'!$A$3:$A$500,$B32,'DADOS BRUTOS'!FS$3:FS$500)+IF($C32="",0,SUMIF('DADOS BRUTOS'!$A$3:$A$500,$C32,'DADOS BRUTOS'!FS$3:FS$500)))</f>
        <v/>
      </c>
      <c r="IT32" s="122">
        <f>IF(OR(IT$4="",$B32=""),0,SUMIF('DADOS BRUTOS'!$A$3:$A$500,$B32,'DADOS BRUTOS'!FT$3:FT$500)+IF($C32="",0,SUMIF('DADOS BRUTOS'!$A$3:$A$500,$C32,'DADOS BRUTOS'!FT$3:FT$500)))</f>
        <v/>
      </c>
      <c r="IU32" s="122">
        <f>IF(OR(IU$4="",$B32=""),0,SUMIF('DADOS BRUTOS'!$A$3:$A$500,$B32,'DADOS BRUTOS'!FU$3:FU$500)+IF($C32="",0,SUMIF('DADOS BRUTOS'!$A$3:$A$500,$C32,'DADOS BRUTOS'!FU$3:FU$500)))</f>
        <v/>
      </c>
      <c r="IV32" s="122">
        <f>IF(OR(IV$4="",$B32=""),0,SUMIF('DADOS BRUTOS'!$A$3:$A$500,$B32,'DADOS BRUTOS'!FV$3:FV$500)+IF($C32="",0,SUMIF('DADOS BRUTOS'!$A$3:$A$500,$C32,'DADOS BRUTOS'!FV$3:FV$500)))</f>
        <v/>
      </c>
      <c r="IW32" s="122">
        <f>IF(OR(IW$4="",$B32=""),0,SUMIF('DADOS BRUTOS'!$A$3:$A$500,$B32,'DADOS BRUTOS'!FW$3:FW$500)+IF($C32="",0,SUMIF('DADOS BRUTOS'!$A$3:$A$500,$C32,'DADOS BRUTOS'!FW$3:FW$500)))</f>
        <v/>
      </c>
      <c r="IX32" s="122">
        <f>IF(OR(IX$4="",$B32=""),0,SUMIF('DADOS BRUTOS'!$A$3:$A$500,$B32,'DADOS BRUTOS'!FX$3:FX$500)+IF($C32="",0,SUMIF('DADOS BRUTOS'!$A$3:$A$500,$C32,'DADOS BRUTOS'!FX$3:FX$500)))</f>
        <v/>
      </c>
      <c r="IY32" s="122">
        <f>IF(OR(IY$4="",$B32=""),0,SUMIF('DADOS BRUTOS'!$A$3:$A$500,$B32,'DADOS BRUTOS'!FY$3:FY$500)+IF($C32="",0,SUMIF('DADOS BRUTOS'!$A$3:$A$500,$C32,'DADOS BRUTOS'!FY$3:FY$500)))</f>
        <v/>
      </c>
      <c r="IZ32" s="122">
        <f>IF(OR(IZ$4="",$B32=""),0,SUMIF('DADOS BRUTOS'!$A$3:$A$500,$B32,'DADOS BRUTOS'!FZ$3:FZ$500)+IF($C32="",0,SUMIF('DADOS BRUTOS'!$A$3:$A$500,$C32,'DADOS BRUTOS'!FZ$3:FZ$500)))</f>
        <v/>
      </c>
      <c r="JA32" s="122">
        <f>IF(OR(JA$4="",$B32=""),0,SUMIF('DADOS BRUTOS'!$A$3:$A$500,$B32,'DADOS BRUTOS'!GA$3:GA$500)+IF($C32="",0,SUMIF('DADOS BRUTOS'!$A$3:$A$500,$C32,'DADOS BRUTOS'!GA$3:GA$500)))</f>
        <v/>
      </c>
      <c r="JB32" s="122">
        <f>IF(OR(JB$4="",$B32=""),0,SUMIF('DADOS BRUTOS'!$A$3:$A$500,$B32,'DADOS BRUTOS'!GB$3:GB$500)+IF($C32="",0,SUMIF('DADOS BRUTOS'!$A$3:$A$500,$C32,'DADOS BRUTOS'!GB$3:GB$500)))</f>
        <v/>
      </c>
      <c r="JC32" s="122">
        <f>IF(OR(JC$4="",$B32=""),0,SUMIF('DADOS BRUTOS'!$A$3:$A$500,$B32,'DADOS BRUTOS'!GC$3:GC$500)+IF($C32="",0,SUMIF('DADOS BRUTOS'!$A$3:$A$500,$C32,'DADOS BRUTOS'!GC$3:GC$500)))</f>
        <v/>
      </c>
      <c r="JD32" s="122">
        <f>IF(OR(JD$4="",$B32=""),0,SUMIF('DADOS BRUTOS'!$A$3:$A$500,$B32,'DADOS BRUTOS'!GD$3:GD$500)+IF($C32="",0,SUMIF('DADOS BRUTOS'!$A$3:$A$500,$C32,'DADOS BRUTOS'!GD$3:GD$500)))</f>
        <v/>
      </c>
      <c r="JE32" s="122">
        <f>IF(OR(JE$4="",$B32=""),0,SUMIF('DADOS BRUTOS'!$A$3:$A$500,$B32,'DADOS BRUTOS'!GE$3:GE$500)+IF($C32="",0,SUMIF('DADOS BRUTOS'!$A$3:$A$500,$C32,'DADOS BRUTOS'!GE$3:GE$500)))</f>
        <v/>
      </c>
      <c r="JF32" s="122">
        <f>IF(OR(JF$4="",$B32=""),0,SUMIF('DADOS BRUTOS'!$A$3:$A$500,$B32,'DADOS BRUTOS'!GF$3:GF$500)+IF($C32="",0,SUMIF('DADOS BRUTOS'!$A$3:$A$500,$C32,'DADOS BRUTOS'!GF$3:GF$500)))</f>
        <v/>
      </c>
      <c r="JG32" s="122">
        <f>IF(OR(JG$4="",$B32=""),0,SUMIF('DADOS BRUTOS'!$A$3:$A$500,$B32,'DADOS BRUTOS'!GG$3:GG$500)+IF($C32="",0,SUMIF('DADOS BRUTOS'!$A$3:$A$500,$C32,'DADOS BRUTOS'!GG$3:GG$500)))</f>
        <v/>
      </c>
      <c r="JH32" s="122">
        <f>IF(OR(JH$4="",$B32=""),0,SUMIF('DADOS BRUTOS'!$A$3:$A$500,$B32,'DADOS BRUTOS'!GH$3:GH$500)+IF($C32="",0,SUMIF('DADOS BRUTOS'!$A$3:$A$500,$C32,'DADOS BRUTOS'!GH$3:GH$500)))</f>
        <v/>
      </c>
      <c r="JI32" s="122">
        <f>IF(OR(JI$4="",$B32=""),0,SUMIF('DADOS BRUTOS'!$A$3:$A$500,$B32,'DADOS BRUTOS'!GI$3:GI$500)+IF($C32="",0,SUMIF('DADOS BRUTOS'!$A$3:$A$500,$C32,'DADOS BRUTOS'!GI$3:GI$500)))</f>
        <v/>
      </c>
      <c r="JJ32" s="122">
        <f>IF(OR(JJ$4="",$B32=""),0,SUMIF('DADOS BRUTOS'!$A$3:$A$500,$B32,'DADOS BRUTOS'!GJ$3:GJ$500)+IF($C32="",0,SUMIF('DADOS BRUTOS'!$A$3:$A$500,$C32,'DADOS BRUTOS'!GJ$3:GJ$500)))</f>
        <v/>
      </c>
      <c r="JK32" s="122">
        <f>IF(OR(JK$4="",$B32=""),0,SUMIF('DADOS BRUTOS'!$A$3:$A$500,$B32,'DADOS BRUTOS'!GK$3:GK$500)+IF($C32="",0,SUMIF('DADOS BRUTOS'!$A$3:$A$500,$C32,'DADOS BRUTOS'!GK$3:GK$500)))</f>
        <v/>
      </c>
      <c r="JL32" s="122">
        <f>IF(OR(JL$4="",$B32=""),0,SUMIF('DADOS BRUTOS'!$A$3:$A$500,$B32,'DADOS BRUTOS'!GL$3:GL$500)+IF($C32="",0,SUMIF('DADOS BRUTOS'!$A$3:$A$500,$C32,'DADOS BRUTOS'!GL$3:GL$500)))</f>
        <v/>
      </c>
      <c r="JM32" s="122">
        <f>IF(OR(JM$4="",$B32=""),0,SUMIF('DADOS BRUTOS'!$A$3:$A$500,$B32,'DADOS BRUTOS'!GM$3:GM$500)+IF($C32="",0,SUMIF('DADOS BRUTOS'!$A$3:$A$500,$C32,'DADOS BRUTOS'!GM$3:GM$500)))</f>
        <v/>
      </c>
      <c r="JN32" s="122">
        <f>IF(OR(JN$4="",$B32=""),0,SUMIF('DADOS BRUTOS'!$A$3:$A$500,$B32,'DADOS BRUTOS'!GN$3:GN$500)+IF($C32="",0,SUMIF('DADOS BRUTOS'!$A$3:$A$500,$C32,'DADOS BRUTOS'!GN$3:GN$500)))</f>
        <v/>
      </c>
      <c r="JO32" s="122">
        <f>IF(OR(JO$4="",$B32=""),0,SUMIF('DADOS BRUTOS'!$A$3:$A$500,$B32,'DADOS BRUTOS'!GO$3:GO$500)+IF($C32="",0,SUMIF('DADOS BRUTOS'!$A$3:$A$500,$C32,'DADOS BRUTOS'!GO$3:GO$500)))</f>
        <v/>
      </c>
      <c r="JP32" s="122">
        <f>IF(OR(JP$4="",$B32=""),0,SUMIF('DADOS BRUTOS'!$A$3:$A$500,$B32,'DADOS BRUTOS'!GP$3:GP$500)+IF($C32="",0,SUMIF('DADOS BRUTOS'!$A$3:$A$500,$C32,'DADOS BRUTOS'!GP$3:GP$500)))</f>
        <v/>
      </c>
      <c r="JQ32" s="122">
        <f>IF(OR(JQ$4="",$B32=""),0,SUMIF('DADOS BRUTOS'!$A$3:$A$500,$B32,'DADOS BRUTOS'!GQ$3:GQ$500)+IF($C32="",0,SUMIF('DADOS BRUTOS'!$A$3:$A$500,$C32,'DADOS BRUTOS'!GQ$3:GQ$500)))</f>
        <v/>
      </c>
      <c r="JR32" s="122">
        <f>IF(OR(JR$4="",$B32=""),0,SUMIF('DADOS BRUTOS'!$A$3:$A$500,$B32,'DADOS BRUTOS'!GR$3:GR$500)+IF($C32="",0,SUMIF('DADOS BRUTOS'!$A$3:$A$500,$C32,'DADOS BRUTOS'!GR$3:GR$500)))</f>
        <v/>
      </c>
      <c r="JS32" s="122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2">
        <f>IF(OR(CB$4="",$B33=""),0,SUMIF('DADOS BRUTOS'!$A$3:$A$500,$B33,'DADOS BRUTOS'!B$3:B$500)+IF($C33="",0,SUMIF('DADOS BRUTOS'!$A$3:$A$500,$C33,'DADOS BRUTOS'!B$3:B$500)))</f>
        <v/>
      </c>
      <c r="CC33" s="122">
        <f>IF(OR(CC$4="",$B33=""),0,SUMIF('DADOS BRUTOS'!$A$3:$A$500,$B33,'DADOS BRUTOS'!C$3:C$500)+IF($C33="",0,SUMIF('DADOS BRUTOS'!$A$3:$A$500,$C33,'DADOS BRUTOS'!C$3:C$500)))</f>
        <v/>
      </c>
      <c r="CD33" s="122">
        <f>IF(OR(CD$4="",$B33=""),0,SUMIF('DADOS BRUTOS'!$A$3:$A$500,$B33,'DADOS BRUTOS'!D$3:D$500)+IF($C33="",0,SUMIF('DADOS BRUTOS'!$A$3:$A$500,$C33,'DADOS BRUTOS'!D$3:D$500)))</f>
        <v/>
      </c>
      <c r="CE33" s="122">
        <f>IF(OR(CE$4="",$B33=""),0,SUMIF('DADOS BRUTOS'!$A$3:$A$500,$B33,'DADOS BRUTOS'!E$3:E$500)+IF($C33="",0,SUMIF('DADOS BRUTOS'!$A$3:$A$500,$C33,'DADOS BRUTOS'!E$3:E$500)))</f>
        <v/>
      </c>
      <c r="CF33" s="122">
        <f>IF(OR(CF$4="",$B33=""),0,SUMIF('DADOS BRUTOS'!$A$3:$A$500,$B33,'DADOS BRUTOS'!F$3:F$500)+IF($C33="",0,SUMIF('DADOS BRUTOS'!$A$3:$A$500,$C33,'DADOS BRUTOS'!F$3:F$500)))</f>
        <v/>
      </c>
      <c r="CG33" s="122">
        <f>IF(OR(CG$4="",$B33=""),0,SUMIF('DADOS BRUTOS'!$A$3:$A$500,$B33,'DADOS BRUTOS'!G$3:G$500)+IF($C33="",0,SUMIF('DADOS BRUTOS'!$A$3:$A$500,$C33,'DADOS BRUTOS'!G$3:G$500)))</f>
        <v/>
      </c>
      <c r="CH33" s="122">
        <f>IF(OR(CH$4="",$B33=""),0,SUMIF('DADOS BRUTOS'!$A$3:$A$500,$B33,'DADOS BRUTOS'!H$3:H$500)+IF($C33="",0,SUMIF('DADOS BRUTOS'!$A$3:$A$500,$C33,'DADOS BRUTOS'!H$3:H$500)))</f>
        <v/>
      </c>
      <c r="CI33" s="122">
        <f>IF(OR(CI$4="",$B33=""),0,SUMIF('DADOS BRUTOS'!$A$3:$A$500,$B33,'DADOS BRUTOS'!I$3:I$500)+IF($C33="",0,SUMIF('DADOS BRUTOS'!$A$3:$A$500,$C33,'DADOS BRUTOS'!I$3:I$500)))</f>
        <v/>
      </c>
      <c r="CJ33" s="122">
        <f>IF(OR(CJ$4="",$B33=""),0,SUMIF('DADOS BRUTOS'!$A$3:$A$500,$B33,'DADOS BRUTOS'!J$3:J$500)+IF($C33="",0,SUMIF('DADOS BRUTOS'!$A$3:$A$500,$C33,'DADOS BRUTOS'!J$3:J$500)))</f>
        <v/>
      </c>
      <c r="CK33" s="122">
        <f>IF(OR(CK$4="",$B33=""),0,SUMIF('DADOS BRUTOS'!$A$3:$A$500,$B33,'DADOS BRUTOS'!K$3:K$500)+IF($C33="",0,SUMIF('DADOS BRUTOS'!$A$3:$A$500,$C33,'DADOS BRUTOS'!K$3:K$500)))</f>
        <v/>
      </c>
      <c r="CL33" s="122">
        <f>IF(OR(CL$4="",$B33=""),0,SUMIF('DADOS BRUTOS'!$A$3:$A$500,$B33,'DADOS BRUTOS'!L$3:L$500)+IF($C33="",0,SUMIF('DADOS BRUTOS'!$A$3:$A$500,$C33,'DADOS BRUTOS'!L$3:L$500)))</f>
        <v/>
      </c>
      <c r="CM33" s="122">
        <f>IF(OR(CM$4="",$B33=""),0,SUMIF('DADOS BRUTOS'!$A$3:$A$500,$B33,'DADOS BRUTOS'!M$3:M$500)+IF($C33="",0,SUMIF('DADOS BRUTOS'!$A$3:$A$500,$C33,'DADOS BRUTOS'!M$3:M$500)))</f>
        <v/>
      </c>
      <c r="CN33" s="122">
        <f>IF(OR(CN$4="",$B33=""),0,SUMIF('DADOS BRUTOS'!$A$3:$A$500,$B33,'DADOS BRUTOS'!N$3:N$500)+IF($C33="",0,SUMIF('DADOS BRUTOS'!$A$3:$A$500,$C33,'DADOS BRUTOS'!N$3:N$500)))</f>
        <v/>
      </c>
      <c r="CO33" s="122">
        <f>IF(OR(CO$4="",$B33=""),0,SUMIF('DADOS BRUTOS'!$A$3:$A$500,$B33,'DADOS BRUTOS'!O$3:O$500)+IF($C33="",0,SUMIF('DADOS BRUTOS'!$A$3:$A$500,$C33,'DADOS BRUTOS'!O$3:O$500)))</f>
        <v/>
      </c>
      <c r="CP33" s="122">
        <f>IF(OR(CP$4="",$B33=""),0,SUMIF('DADOS BRUTOS'!$A$3:$A$500,$B33,'DADOS BRUTOS'!P$3:P$500)+IF($C33="",0,SUMIF('DADOS BRUTOS'!$A$3:$A$500,$C33,'DADOS BRUTOS'!P$3:P$500)))</f>
        <v/>
      </c>
      <c r="CQ33" s="122">
        <f>IF(OR(CQ$4="",$B33=""),0,SUMIF('DADOS BRUTOS'!$A$3:$A$500,$B33,'DADOS BRUTOS'!Q$3:Q$500)+IF($C33="",0,SUMIF('DADOS BRUTOS'!$A$3:$A$500,$C33,'DADOS BRUTOS'!Q$3:Q$500)))</f>
        <v/>
      </c>
      <c r="CR33" s="122">
        <f>IF(OR(CR$4="",$B33=""),0,SUMIF('DADOS BRUTOS'!$A$3:$A$500,$B33,'DADOS BRUTOS'!R$3:R$500)+IF($C33="",0,SUMIF('DADOS BRUTOS'!$A$3:$A$500,$C33,'DADOS BRUTOS'!R$3:R$500)))</f>
        <v/>
      </c>
      <c r="CS33" s="122">
        <f>IF(OR(CS$4="",$B33=""),0,SUMIF('DADOS BRUTOS'!$A$3:$A$500,$B33,'DADOS BRUTOS'!S$3:S$500)+IF($C33="",0,SUMIF('DADOS BRUTOS'!$A$3:$A$500,$C33,'DADOS BRUTOS'!S$3:S$500)))</f>
        <v/>
      </c>
      <c r="CT33" s="122">
        <f>IF(OR(CT$4="",$B33=""),0,SUMIF('DADOS BRUTOS'!$A$3:$A$500,$B33,'DADOS BRUTOS'!T$3:T$500)+IF($C33="",0,SUMIF('DADOS BRUTOS'!$A$3:$A$500,$C33,'DADOS BRUTOS'!T$3:T$500)))</f>
        <v/>
      </c>
      <c r="CU33" s="122">
        <f>IF(OR(CU$4="",$B33=""),0,SUMIF('DADOS BRUTOS'!$A$3:$A$500,$B33,'DADOS BRUTOS'!U$3:U$500)+IF($C33="",0,SUMIF('DADOS BRUTOS'!$A$3:$A$500,$C33,'DADOS BRUTOS'!U$3:U$500)))</f>
        <v/>
      </c>
      <c r="CV33" s="122">
        <f>IF(OR(CV$4="",$B33=""),0,SUMIF('DADOS BRUTOS'!$A$3:$A$500,$B33,'DADOS BRUTOS'!V$3:V$500)+IF($C33="",0,SUMIF('DADOS BRUTOS'!$A$3:$A$500,$C33,'DADOS BRUTOS'!V$3:V$500)))</f>
        <v/>
      </c>
      <c r="CW33" s="122">
        <f>IF(OR(CW$4="",$B33=""),0,SUMIF('DADOS BRUTOS'!$A$3:$A$500,$B33,'DADOS BRUTOS'!W$3:W$500)+IF($C33="",0,SUMIF('DADOS BRUTOS'!$A$3:$A$500,$C33,'DADOS BRUTOS'!W$3:W$500)))</f>
        <v/>
      </c>
      <c r="CX33" s="122">
        <f>IF(OR(CX$4="",$B33=""),0,SUMIF('DADOS BRUTOS'!$A$3:$A$500,$B33,'DADOS BRUTOS'!X$3:X$500)+IF($C33="",0,SUMIF('DADOS BRUTOS'!$A$3:$A$500,$C33,'DADOS BRUTOS'!X$3:X$500)))</f>
        <v/>
      </c>
      <c r="CY33" s="122">
        <f>IF(OR(CY$4="",$B33=""),0,SUMIF('DADOS BRUTOS'!$A$3:$A$500,$B33,'DADOS BRUTOS'!Y$3:Y$500)+IF($C33="",0,SUMIF('DADOS BRUTOS'!$A$3:$A$500,$C33,'DADOS BRUTOS'!Y$3:Y$500)))</f>
        <v/>
      </c>
      <c r="CZ33" s="122">
        <f>IF(OR(CZ$4="",$B33=""),0,SUMIF('DADOS BRUTOS'!$A$3:$A$500,$B33,'DADOS BRUTOS'!Z$3:Z$500)+IF($C33="",0,SUMIF('DADOS BRUTOS'!$A$3:$A$500,$C33,'DADOS BRUTOS'!Z$3:Z$500)))</f>
        <v/>
      </c>
      <c r="DA33" s="122">
        <f>IF(OR(DA$4="",$B33=""),0,SUMIF('DADOS BRUTOS'!$A$3:$A$500,$B33,'DADOS BRUTOS'!AA$3:AA$500)+IF($C33="",0,SUMIF('DADOS BRUTOS'!$A$3:$A$500,$C33,'DADOS BRUTOS'!AA$3:AA$500)))</f>
        <v/>
      </c>
      <c r="DB33" s="122">
        <f>IF(OR(DB$4="",$B33=""),0,SUMIF('DADOS BRUTOS'!$A$3:$A$500,$B33,'DADOS BRUTOS'!AB$3:AB$500)+IF($C33="",0,SUMIF('DADOS BRUTOS'!$A$3:$A$500,$C33,'DADOS BRUTOS'!AB$3:AB$500)))</f>
        <v/>
      </c>
      <c r="DC33" s="122">
        <f>IF(OR(DC$4="",$B33=""),0,SUMIF('DADOS BRUTOS'!$A$3:$A$500,$B33,'DADOS BRUTOS'!AC$3:AC$500)+IF($C33="",0,SUMIF('DADOS BRUTOS'!$A$3:$A$500,$C33,'DADOS BRUTOS'!AC$3:AC$500)))</f>
        <v/>
      </c>
      <c r="DD33" s="122">
        <f>IF(OR(DD$4="",$B33=""),0,SUMIF('DADOS BRUTOS'!$A$3:$A$500,$B33,'DADOS BRUTOS'!AD$3:AD$500)+IF($C33="",0,SUMIF('DADOS BRUTOS'!$A$3:$A$500,$C33,'DADOS BRUTOS'!AD$3:AD$500)))</f>
        <v/>
      </c>
      <c r="DE33" s="122">
        <f>IF(OR(DE$4="",$B33=""),0,SUMIF('DADOS BRUTOS'!$A$3:$A$500,$B33,'DADOS BRUTOS'!AE$3:AE$500)+IF($C33="",0,SUMIF('DADOS BRUTOS'!$A$3:$A$500,$C33,'DADOS BRUTOS'!AE$3:AE$500)))</f>
        <v/>
      </c>
      <c r="DF33" s="122">
        <f>IF(OR(DF$4="",$B33=""),0,SUMIF('DADOS BRUTOS'!$A$3:$A$500,$B33,'DADOS BRUTOS'!AF$3:AF$500)+IF($C33="",0,SUMIF('DADOS BRUTOS'!$A$3:$A$500,$C33,'DADOS BRUTOS'!AF$3:AF$500)))</f>
        <v/>
      </c>
      <c r="DG33" s="122">
        <f>IF(OR(DG$4="",$B33=""),0,SUMIF('DADOS BRUTOS'!$A$3:$A$500,$B33,'DADOS BRUTOS'!AG$3:AG$500)+IF($C33="",0,SUMIF('DADOS BRUTOS'!$A$3:$A$500,$C33,'DADOS BRUTOS'!AG$3:AG$500)))</f>
        <v/>
      </c>
      <c r="DH33" s="122">
        <f>IF(OR(DH$4="",$B33=""),0,SUMIF('DADOS BRUTOS'!$A$3:$A$500,$B33,'DADOS BRUTOS'!AH$3:AH$500)+IF($C33="",0,SUMIF('DADOS BRUTOS'!$A$3:$A$500,$C33,'DADOS BRUTOS'!AH$3:AH$500)))</f>
        <v/>
      </c>
      <c r="DI33" s="122">
        <f>IF(OR(DI$4="",$B33=""),0,SUMIF('DADOS BRUTOS'!$A$3:$A$500,$B33,'DADOS BRUTOS'!AI$3:AI$500)+IF($C33="",0,SUMIF('DADOS BRUTOS'!$A$3:$A$500,$C33,'DADOS BRUTOS'!AI$3:AI$500)))</f>
        <v/>
      </c>
      <c r="DJ33" s="122">
        <f>IF(OR(DJ$4="",$B33=""),0,SUMIF('DADOS BRUTOS'!$A$3:$A$500,$B33,'DADOS BRUTOS'!AJ$3:AJ$500)+IF($C33="",0,SUMIF('DADOS BRUTOS'!$A$3:$A$500,$C33,'DADOS BRUTOS'!AJ$3:AJ$500)))</f>
        <v/>
      </c>
      <c r="DK33" s="122">
        <f>IF(OR(DK$4="",$B33=""),0,SUMIF('DADOS BRUTOS'!$A$3:$A$500,$B33,'DADOS BRUTOS'!AK$3:AK$500)+IF($C33="",0,SUMIF('DADOS BRUTOS'!$A$3:$A$500,$C33,'DADOS BRUTOS'!AK$3:AK$500)))</f>
        <v/>
      </c>
      <c r="DL33" s="122">
        <f>IF(OR(DL$4="",$B33=""),0,SUMIF('DADOS BRUTOS'!$A$3:$A$500,$B33,'DADOS BRUTOS'!AL$3:AL$500)+IF($C33="",0,SUMIF('DADOS BRUTOS'!$A$3:$A$500,$C33,'DADOS BRUTOS'!AL$3:AL$500)))</f>
        <v/>
      </c>
      <c r="DM33" s="122">
        <f>IF(OR(DM$4="",$B33=""),0,SUMIF('DADOS BRUTOS'!$A$3:$A$500,$B33,'DADOS BRUTOS'!AM$3:AM$500)+IF($C33="",0,SUMIF('DADOS BRUTOS'!$A$3:$A$500,$C33,'DADOS BRUTOS'!AM$3:AM$500)))</f>
        <v/>
      </c>
      <c r="DN33" s="122">
        <f>IF(OR(DN$4="",$B33=""),0,SUMIF('DADOS BRUTOS'!$A$3:$A$500,$B33,'DADOS BRUTOS'!AN$3:AN$500)+IF($C33="",0,SUMIF('DADOS BRUTOS'!$A$3:$A$500,$C33,'DADOS BRUTOS'!AN$3:AN$500)))</f>
        <v/>
      </c>
      <c r="DO33" s="122">
        <f>IF(OR(DO$4="",$B33=""),0,SUMIF('DADOS BRUTOS'!$A$3:$A$500,$B33,'DADOS BRUTOS'!AO$3:AO$500)+IF($C33="",0,SUMIF('DADOS BRUTOS'!$A$3:$A$500,$C33,'DADOS BRUTOS'!AO$3:AO$500)))</f>
        <v/>
      </c>
      <c r="DP33" s="122">
        <f>IF(OR(DP$4="",$B33=""),0,SUMIF('DADOS BRUTOS'!$A$3:$A$500,$B33,'DADOS BRUTOS'!AP$3:AP$500)+IF($C33="",0,SUMIF('DADOS BRUTOS'!$A$3:$A$500,$C33,'DADOS BRUTOS'!AP$3:AP$500)))</f>
        <v/>
      </c>
      <c r="DQ33" s="122">
        <f>IF(OR(DQ$4="",$B33=""),0,SUMIF('DADOS BRUTOS'!$A$3:$A$500,$B33,'DADOS BRUTOS'!AQ$3:AQ$500)+IF($C33="",0,SUMIF('DADOS BRUTOS'!$A$3:$A$500,$C33,'DADOS BRUTOS'!AQ$3:AQ$500)))</f>
        <v/>
      </c>
      <c r="DR33" s="122">
        <f>IF(OR(DR$4="",$B33=""),0,SUMIF('DADOS BRUTOS'!$A$3:$A$500,$B33,'DADOS BRUTOS'!AR$3:AR$500)+IF($C33="",0,SUMIF('DADOS BRUTOS'!$A$3:$A$500,$C33,'DADOS BRUTOS'!AR$3:AR$500)))</f>
        <v/>
      </c>
      <c r="DS33" s="122">
        <f>IF(OR(DS$4="",$B33=""),0,SUMIF('DADOS BRUTOS'!$A$3:$A$500,$B33,'DADOS BRUTOS'!AS$3:AS$500)+IF($C33="",0,SUMIF('DADOS BRUTOS'!$A$3:$A$500,$C33,'DADOS BRUTOS'!AS$3:AS$500)))</f>
        <v/>
      </c>
      <c r="DT33" s="122">
        <f>IF(OR(DT$4="",$B33=""),0,SUMIF('DADOS BRUTOS'!$A$3:$A$500,$B33,'DADOS BRUTOS'!AT$3:AT$500)+IF($C33="",0,SUMIF('DADOS BRUTOS'!$A$3:$A$500,$C33,'DADOS BRUTOS'!AT$3:AT$500)))</f>
        <v/>
      </c>
      <c r="DU33" s="122">
        <f>IF(OR(DU$4="",$B33=""),0,SUMIF('DADOS BRUTOS'!$A$3:$A$500,$B33,'DADOS BRUTOS'!AU$3:AU$500)+IF($C33="",0,SUMIF('DADOS BRUTOS'!$A$3:$A$500,$C33,'DADOS BRUTOS'!AU$3:AU$500)))</f>
        <v/>
      </c>
      <c r="DV33" s="122">
        <f>IF(OR(DV$4="",$B33=""),0,SUMIF('DADOS BRUTOS'!$A$3:$A$500,$B33,'DADOS BRUTOS'!AV$3:AV$500)+IF($C33="",0,SUMIF('DADOS BRUTOS'!$A$3:$A$500,$C33,'DADOS BRUTOS'!AV$3:AV$500)))</f>
        <v/>
      </c>
      <c r="DW33" s="122">
        <f>IF(OR(DW$4="",$B33=""),0,SUMIF('DADOS BRUTOS'!$A$3:$A$500,$B33,'DADOS BRUTOS'!AW$3:AW$500)+IF($C33="",0,SUMIF('DADOS BRUTOS'!$A$3:$A$500,$C33,'DADOS BRUTOS'!AW$3:AW$500)))</f>
        <v/>
      </c>
      <c r="DX33" s="122">
        <f>IF(OR(DX$4="",$B33=""),0,SUMIF('DADOS BRUTOS'!$A$3:$A$500,$B33,'DADOS BRUTOS'!AX$3:AX$500)+IF($C33="",0,SUMIF('DADOS BRUTOS'!$A$3:$A$500,$C33,'DADOS BRUTOS'!AX$3:AX$500)))</f>
        <v/>
      </c>
      <c r="DY33" s="122">
        <f>IF(OR(DY$4="",$B33=""),0,SUMIF('DADOS BRUTOS'!$A$3:$A$500,$B33,'DADOS BRUTOS'!AY$3:AY$500)+IF($C33="",0,SUMIF('DADOS BRUTOS'!$A$3:$A$500,$C33,'DADOS BRUTOS'!AY$3:AY$500)))</f>
        <v/>
      </c>
      <c r="DZ33" s="122">
        <f>IF(OR(DZ$4="",$B33=""),0,SUMIF('DADOS BRUTOS'!$A$3:$A$500,$B33,'DADOS BRUTOS'!AZ$3:AZ$500)+IF($C33="",0,SUMIF('DADOS BRUTOS'!$A$3:$A$500,$C33,'DADOS BRUTOS'!AZ$3:AZ$500)))</f>
        <v/>
      </c>
      <c r="EA33" s="122">
        <f>IF(OR(EA$4="",$B33=""),0,SUMIF('DADOS BRUTOS'!$A$3:$A$500,$B33,'DADOS BRUTOS'!BA$3:BA$500)+IF($C33="",0,SUMIF('DADOS BRUTOS'!$A$3:$A$500,$C33,'DADOS BRUTOS'!BA$3:BA$500)))</f>
        <v/>
      </c>
      <c r="EB33" s="122">
        <f>IF(OR(EB$4="",$B33=""),0,SUMIF('DADOS BRUTOS'!$A$3:$A$500,$B33,'DADOS BRUTOS'!BB$3:BB$500)+IF($C33="",0,SUMIF('DADOS BRUTOS'!$A$3:$A$500,$C33,'DADOS BRUTOS'!BB$3:BB$500)))</f>
        <v/>
      </c>
      <c r="EC33" s="122">
        <f>IF(OR(EC$4="",$B33=""),0,SUMIF('DADOS BRUTOS'!$A$3:$A$500,$B33,'DADOS BRUTOS'!BC$3:BC$500)+IF($C33="",0,SUMIF('DADOS BRUTOS'!$A$3:$A$500,$C33,'DADOS BRUTOS'!BC$3:BC$500)))</f>
        <v/>
      </c>
      <c r="ED33" s="122">
        <f>IF(OR(ED$4="",$B33=""),0,SUMIF('DADOS BRUTOS'!$A$3:$A$500,$B33,'DADOS BRUTOS'!BD$3:BD$500)+IF($C33="",0,SUMIF('DADOS BRUTOS'!$A$3:$A$500,$C33,'DADOS BRUTOS'!BD$3:BD$500)))</f>
        <v/>
      </c>
      <c r="EE33" s="122">
        <f>IF(OR(EE$4="",$B33=""),0,SUMIF('DADOS BRUTOS'!$A$3:$A$500,$B33,'DADOS BRUTOS'!BE$3:BE$500)+IF($C33="",0,SUMIF('DADOS BRUTOS'!$A$3:$A$500,$C33,'DADOS BRUTOS'!BE$3:BE$500)))</f>
        <v/>
      </c>
      <c r="EF33" s="122">
        <f>IF(OR(EF$4="",$B33=""),0,SUMIF('DADOS BRUTOS'!$A$3:$A$500,$B33,'DADOS BRUTOS'!BF$3:BF$500)+IF($C33="",0,SUMIF('DADOS BRUTOS'!$A$3:$A$500,$C33,'DADOS BRUTOS'!BF$3:BF$500)))</f>
        <v/>
      </c>
      <c r="EG33" s="122">
        <f>IF(OR(EG$4="",$B33=""),0,SUMIF('DADOS BRUTOS'!$A$3:$A$500,$B33,'DADOS BRUTOS'!BG$3:BG$500)+IF($C33="",0,SUMIF('DADOS BRUTOS'!$A$3:$A$500,$C33,'DADOS BRUTOS'!BG$3:BG$500)))</f>
        <v/>
      </c>
      <c r="EH33" s="122">
        <f>IF(OR(EH$4="",$B33=""),0,SUMIF('DADOS BRUTOS'!$A$3:$A$500,$B33,'DADOS BRUTOS'!BH$3:BH$500)+IF($C33="",0,SUMIF('DADOS BRUTOS'!$A$3:$A$500,$C33,'DADOS BRUTOS'!BH$3:BH$500)))</f>
        <v/>
      </c>
      <c r="EI33" s="122">
        <f>IF(OR(EI$4="",$B33=""),0,SUMIF('DADOS BRUTOS'!$A$3:$A$500,$B33,'DADOS BRUTOS'!BI$3:BI$500)+IF($C33="",0,SUMIF('DADOS BRUTOS'!$A$3:$A$500,$C33,'DADOS BRUTOS'!BI$3:BI$500)))</f>
        <v/>
      </c>
      <c r="EJ33" s="122">
        <f>IF(OR(EJ$4="",$B33=""),0,SUMIF('DADOS BRUTOS'!$A$3:$A$500,$B33,'DADOS BRUTOS'!BJ$3:BJ$500)+IF($C33="",0,SUMIF('DADOS BRUTOS'!$A$3:$A$500,$C33,'DADOS BRUTOS'!BJ$3:BJ$500)))</f>
        <v/>
      </c>
      <c r="EK33" s="122">
        <f>IF(OR(EK$4="",$B33=""),0,SUMIF('DADOS BRUTOS'!$A$3:$A$500,$B33,'DADOS BRUTOS'!BK$3:BK$500)+IF($C33="",0,SUMIF('DADOS BRUTOS'!$A$3:$A$500,$C33,'DADOS BRUTOS'!BK$3:BK$500)))</f>
        <v/>
      </c>
      <c r="EL33" s="122">
        <f>IF(OR(EL$4="",$B33=""),0,SUMIF('DADOS BRUTOS'!$A$3:$A$500,$B33,'DADOS BRUTOS'!BL$3:BL$500)+IF($C33="",0,SUMIF('DADOS BRUTOS'!$A$3:$A$500,$C33,'DADOS BRUTOS'!BL$3:BL$500)))</f>
        <v/>
      </c>
      <c r="EM33" s="122">
        <f>IF(OR(EM$4="",$B33=""),0,SUMIF('DADOS BRUTOS'!$A$3:$A$500,$B33,'DADOS BRUTOS'!BM$3:BM$500)+IF($C33="",0,SUMIF('DADOS BRUTOS'!$A$3:$A$500,$C33,'DADOS BRUTOS'!BM$3:BM$500)))</f>
        <v/>
      </c>
      <c r="EN33" s="122">
        <f>IF(OR(EN$4="",$B33=""),0,SUMIF('DADOS BRUTOS'!$A$3:$A$500,$B33,'DADOS BRUTOS'!BN$3:BN$500)+IF($C33="",0,SUMIF('DADOS BRUTOS'!$A$3:$A$500,$C33,'DADOS BRUTOS'!BN$3:BN$500)))</f>
        <v/>
      </c>
      <c r="EO33" s="122">
        <f>IF(OR(EO$4="",$B33=""),0,SUMIF('DADOS BRUTOS'!$A$3:$A$500,$B33,'DADOS BRUTOS'!BO$3:BO$500)+IF($C33="",0,SUMIF('DADOS BRUTOS'!$A$3:$A$500,$C33,'DADOS BRUTOS'!BO$3:BO$500)))</f>
        <v/>
      </c>
      <c r="EP33" s="122">
        <f>IF(OR(EP$4="",$B33=""),0,SUMIF('DADOS BRUTOS'!$A$3:$A$500,$B33,'DADOS BRUTOS'!BP$3:BP$500)+IF($C33="",0,SUMIF('DADOS BRUTOS'!$A$3:$A$500,$C33,'DADOS BRUTOS'!BP$3:BP$500)))</f>
        <v/>
      </c>
      <c r="EQ33" s="122">
        <f>IF(OR(EQ$4="",$B33=""),0,SUMIF('DADOS BRUTOS'!$A$3:$A$500,$B33,'DADOS BRUTOS'!BQ$3:BQ$500)+IF($C33="",0,SUMIF('DADOS BRUTOS'!$A$3:$A$500,$C33,'DADOS BRUTOS'!BQ$3:BQ$500)))</f>
        <v/>
      </c>
      <c r="ER33" s="122">
        <f>IF(OR(ER$4="",$B33=""),0,SUMIF('DADOS BRUTOS'!$A$3:$A$500,$B33,'DADOS BRUTOS'!BR$3:BR$500)+IF($C33="",0,SUMIF('DADOS BRUTOS'!$A$3:$A$500,$C33,'DADOS BRUTOS'!BR$3:BR$500)))</f>
        <v/>
      </c>
      <c r="ES33" s="122">
        <f>IF(OR(ES$4="",$B33=""),0,SUMIF('DADOS BRUTOS'!$A$3:$A$500,$B33,'DADOS BRUTOS'!BS$3:BS$500)+IF($C33="",0,SUMIF('DADOS BRUTOS'!$A$3:$A$500,$C33,'DADOS BRUTOS'!BS$3:BS$500)))</f>
        <v/>
      </c>
      <c r="ET33" s="122">
        <f>IF(OR(ET$4="",$B33=""),0,SUMIF('DADOS BRUTOS'!$A$3:$A$500,$B33,'DADOS BRUTOS'!BT$3:BT$500)+IF($C33="",0,SUMIF('DADOS BRUTOS'!$A$3:$A$500,$C33,'DADOS BRUTOS'!BT$3:BT$500)))</f>
        <v/>
      </c>
      <c r="EU33" s="122">
        <f>IF(OR(EU$4="",$B33=""),0,SUMIF('DADOS BRUTOS'!$A$3:$A$500,$B33,'DADOS BRUTOS'!BU$3:BU$500)+IF($C33="",0,SUMIF('DADOS BRUTOS'!$A$3:$A$500,$C33,'DADOS BRUTOS'!BU$3:BU$500)))</f>
        <v/>
      </c>
      <c r="EV33" s="122">
        <f>IF(OR(EV$4="",$B33=""),0,SUMIF('DADOS BRUTOS'!$A$3:$A$500,$B33,'DADOS BRUTOS'!BV$3:BV$500)+IF($C33="",0,SUMIF('DADOS BRUTOS'!$A$3:$A$500,$C33,'DADOS BRUTOS'!BV$3:BV$500)))</f>
        <v/>
      </c>
      <c r="EW33" s="122">
        <f>IF(OR(EW$4="",$B33=""),0,SUMIF('DADOS BRUTOS'!$A$3:$A$500,$B33,'DADOS BRUTOS'!BW$3:BW$500)+IF($C33="",0,SUMIF('DADOS BRUTOS'!$A$3:$A$500,$C33,'DADOS BRUTOS'!BW$3:BW$500)))</f>
        <v/>
      </c>
      <c r="EX33" s="122">
        <f>IF(OR(EX$4="",$B33=""),0,SUMIF('DADOS BRUTOS'!$A$3:$A$500,$B33,'DADOS BRUTOS'!BX$3:BX$500)+IF($C33="",0,SUMIF('DADOS BRUTOS'!$A$3:$A$500,$C33,'DADOS BRUTOS'!BX$3:BX$500)))</f>
        <v/>
      </c>
      <c r="EY33" s="122">
        <f>IF(OR(EY$4="",$B33=""),0,SUMIF('DADOS BRUTOS'!$A$3:$A$500,$B33,'DADOS BRUTOS'!BY$3:BY$500)+IF($C33="",0,SUMIF('DADOS BRUTOS'!$A$3:$A$500,$C33,'DADOS BRUTOS'!BY$3:BY$500)))</f>
        <v/>
      </c>
      <c r="EZ33" s="122">
        <f>IF(OR(EZ$4="",$B33=""),0,SUMIF('DADOS BRUTOS'!$A$3:$A$500,$B33,'DADOS BRUTOS'!BZ$3:BZ$500)+IF($C33="",0,SUMIF('DADOS BRUTOS'!$A$3:$A$500,$C33,'DADOS BRUTOS'!BZ$3:BZ$500)))</f>
        <v/>
      </c>
      <c r="FA33" s="122">
        <f>IF(OR(FA$4="",$B33=""),0,SUMIF('DADOS BRUTOS'!$A$3:$A$500,$B33,'DADOS BRUTOS'!CA$3:CA$500)+IF($C33="",0,SUMIF('DADOS BRUTOS'!$A$3:$A$500,$C33,'DADOS BRUTOS'!CA$3:CA$500)))</f>
        <v/>
      </c>
      <c r="FB33" s="122">
        <f>IF(OR(FB$4="",$B33=""),0,SUMIF('DADOS BRUTOS'!$A$3:$A$500,$B33,'DADOS BRUTOS'!CB$3:CB$500)+IF($C33="",0,SUMIF('DADOS BRUTOS'!$A$3:$A$500,$C33,'DADOS BRUTOS'!CB$3:CB$500)))</f>
        <v/>
      </c>
      <c r="FC33" s="122">
        <f>IF(OR(FC$4="",$B33=""),0,SUMIF('DADOS BRUTOS'!$A$3:$A$500,$B33,'DADOS BRUTOS'!CC$3:CC$500)+IF($C33="",0,SUMIF('DADOS BRUTOS'!$A$3:$A$500,$C33,'DADOS BRUTOS'!CC$3:CC$500)))</f>
        <v/>
      </c>
      <c r="FD33" s="122">
        <f>IF(OR(FD$4="",$B33=""),0,SUMIF('DADOS BRUTOS'!$A$3:$A$500,$B33,'DADOS BRUTOS'!CD$3:CD$500)+IF($C33="",0,SUMIF('DADOS BRUTOS'!$A$3:$A$500,$C33,'DADOS BRUTOS'!CD$3:CD$500)))</f>
        <v/>
      </c>
      <c r="FE33" s="122">
        <f>IF(OR(FE$4="",$B33=""),0,SUMIF('DADOS BRUTOS'!$A$3:$A$500,$B33,'DADOS BRUTOS'!CE$3:CE$500)+IF($C33="",0,SUMIF('DADOS BRUTOS'!$A$3:$A$500,$C33,'DADOS BRUTOS'!CE$3:CE$500)))</f>
        <v/>
      </c>
      <c r="FF33" s="122">
        <f>IF(OR(FF$4="",$B33=""),0,SUMIF('DADOS BRUTOS'!$A$3:$A$500,$B33,'DADOS BRUTOS'!CF$3:CF$500)+IF($C33="",0,SUMIF('DADOS BRUTOS'!$A$3:$A$500,$C33,'DADOS BRUTOS'!CF$3:CF$500)))</f>
        <v/>
      </c>
      <c r="FG33" s="122">
        <f>IF(OR(FG$4="",$B33=""),0,SUMIF('DADOS BRUTOS'!$A$3:$A$500,$B33,'DADOS BRUTOS'!CG$3:CG$500)+IF($C33="",0,SUMIF('DADOS BRUTOS'!$A$3:$A$500,$C33,'DADOS BRUTOS'!CG$3:CG$500)))</f>
        <v/>
      </c>
      <c r="FH33" s="122">
        <f>IF(OR(FH$4="",$B33=""),0,SUMIF('DADOS BRUTOS'!$A$3:$A$500,$B33,'DADOS BRUTOS'!CH$3:CH$500)+IF($C33="",0,SUMIF('DADOS BRUTOS'!$A$3:$A$500,$C33,'DADOS BRUTOS'!CH$3:CH$500)))</f>
        <v/>
      </c>
      <c r="FI33" s="122">
        <f>IF(OR(FI$4="",$B33=""),0,SUMIF('DADOS BRUTOS'!$A$3:$A$500,$B33,'DADOS BRUTOS'!CI$3:CI$500)+IF($C33="",0,SUMIF('DADOS BRUTOS'!$A$3:$A$500,$C33,'DADOS BRUTOS'!CI$3:CI$500)))</f>
        <v/>
      </c>
      <c r="FJ33" s="122">
        <f>IF(OR(FJ$4="",$B33=""),0,SUMIF('DADOS BRUTOS'!$A$3:$A$500,$B33,'DADOS BRUTOS'!CJ$3:CJ$500)+IF($C33="",0,SUMIF('DADOS BRUTOS'!$A$3:$A$500,$C33,'DADOS BRUTOS'!CJ$3:CJ$500)))</f>
        <v/>
      </c>
      <c r="FK33" s="122">
        <f>IF(OR(FK$4="",$B33=""),0,SUMIF('DADOS BRUTOS'!$A$3:$A$500,$B33,'DADOS BRUTOS'!CK$3:CK$500)+IF($C33="",0,SUMIF('DADOS BRUTOS'!$A$3:$A$500,$C33,'DADOS BRUTOS'!CK$3:CK$500)))</f>
        <v/>
      </c>
      <c r="FL33" s="122">
        <f>IF(OR(FL$4="",$B33=""),0,SUMIF('DADOS BRUTOS'!$A$3:$A$500,$B33,'DADOS BRUTOS'!CL$3:CL$500)+IF($C33="",0,SUMIF('DADOS BRUTOS'!$A$3:$A$500,$C33,'DADOS BRUTOS'!CL$3:CL$500)))</f>
        <v/>
      </c>
      <c r="FM33" s="122">
        <f>IF(OR(FM$4="",$B33=""),0,SUMIF('DADOS BRUTOS'!$A$3:$A$500,$B33,'DADOS BRUTOS'!CM$3:CM$500)+IF($C33="",0,SUMIF('DADOS BRUTOS'!$A$3:$A$500,$C33,'DADOS BRUTOS'!CM$3:CM$500)))</f>
        <v/>
      </c>
      <c r="FN33" s="122">
        <f>IF(OR(FN$4="",$B33=""),0,SUMIF('DADOS BRUTOS'!$A$3:$A$500,$B33,'DADOS BRUTOS'!CN$3:CN$500)+IF($C33="",0,SUMIF('DADOS BRUTOS'!$A$3:$A$500,$C33,'DADOS BRUTOS'!CN$3:CN$500)))</f>
        <v/>
      </c>
      <c r="FO33" s="122">
        <f>IF(OR(FO$4="",$B33=""),0,SUMIF('DADOS BRUTOS'!$A$3:$A$500,$B33,'DADOS BRUTOS'!CO$3:CO$500)+IF($C33="",0,SUMIF('DADOS BRUTOS'!$A$3:$A$500,$C33,'DADOS BRUTOS'!CO$3:CO$500)))</f>
        <v/>
      </c>
      <c r="FP33" s="122">
        <f>IF(OR(FP$4="",$B33=""),0,SUMIF('DADOS BRUTOS'!$A$3:$A$500,$B33,'DADOS BRUTOS'!CP$3:CP$500)+IF($C33="",0,SUMIF('DADOS BRUTOS'!$A$3:$A$500,$C33,'DADOS BRUTOS'!CP$3:CP$500)))</f>
        <v/>
      </c>
      <c r="FQ33" s="122">
        <f>IF(OR(FQ$4="",$B33=""),0,SUMIF('DADOS BRUTOS'!$A$3:$A$500,$B33,'DADOS BRUTOS'!CQ$3:CQ$500)+IF($C33="",0,SUMIF('DADOS BRUTOS'!$A$3:$A$500,$C33,'DADOS BRUTOS'!CQ$3:CQ$500)))</f>
        <v/>
      </c>
      <c r="FR33" s="122">
        <f>IF(OR(FR$4="",$B33=""),0,SUMIF('DADOS BRUTOS'!$A$3:$A$500,$B33,'DADOS BRUTOS'!CR$3:CR$500)+IF($C33="",0,SUMIF('DADOS BRUTOS'!$A$3:$A$500,$C33,'DADOS BRUTOS'!CR$3:CR$500)))</f>
        <v/>
      </c>
      <c r="FS33" s="122">
        <f>IF(OR(FS$4="",$B33=""),0,SUMIF('DADOS BRUTOS'!$A$3:$A$500,$B33,'DADOS BRUTOS'!CS$3:CS$500)+IF($C33="",0,SUMIF('DADOS BRUTOS'!$A$3:$A$500,$C33,'DADOS BRUTOS'!CS$3:CS$500)))</f>
        <v/>
      </c>
      <c r="FT33" s="122">
        <f>IF(OR(FT$4="",$B33=""),0,SUMIF('DADOS BRUTOS'!$A$3:$A$500,$B33,'DADOS BRUTOS'!CT$3:CT$500)+IF($C33="",0,SUMIF('DADOS BRUTOS'!$A$3:$A$500,$C33,'DADOS BRUTOS'!CT$3:CT$500)))</f>
        <v/>
      </c>
      <c r="FU33" s="122">
        <f>IF(OR(FU$4="",$B33=""),0,SUMIF('DADOS BRUTOS'!$A$3:$A$500,$B33,'DADOS BRUTOS'!CU$3:CU$500)+IF($C33="",0,SUMIF('DADOS BRUTOS'!$A$3:$A$500,$C33,'DADOS BRUTOS'!CU$3:CU$500)))</f>
        <v/>
      </c>
      <c r="FV33" s="122">
        <f>IF(OR(FV$4="",$B33=""),0,SUMIF('DADOS BRUTOS'!$A$3:$A$500,$B33,'DADOS BRUTOS'!CV$3:CV$500)+IF($C33="",0,SUMIF('DADOS BRUTOS'!$A$3:$A$500,$C33,'DADOS BRUTOS'!CV$3:CV$500)))</f>
        <v/>
      </c>
      <c r="FW33" s="122">
        <f>IF(OR(FW$4="",$B33=""),0,SUMIF('DADOS BRUTOS'!$A$3:$A$500,$B33,'DADOS BRUTOS'!CW$3:CW$500)+IF($C33="",0,SUMIF('DADOS BRUTOS'!$A$3:$A$500,$C33,'DADOS BRUTOS'!CW$3:CW$500)))</f>
        <v/>
      </c>
      <c r="FX33" s="122">
        <f>IF(OR(FX$4="",$B33=""),0,SUMIF('DADOS BRUTOS'!$A$3:$A$500,$B33,'DADOS BRUTOS'!CX$3:CX$500)+IF($C33="",0,SUMIF('DADOS BRUTOS'!$A$3:$A$500,$C33,'DADOS BRUTOS'!CX$3:CX$500)))</f>
        <v/>
      </c>
      <c r="FY33" s="122">
        <f>IF(OR(FY$4="",$B33=""),0,SUMIF('DADOS BRUTOS'!$A$3:$A$500,$B33,'DADOS BRUTOS'!CY$3:CY$500)+IF($C33="",0,SUMIF('DADOS BRUTOS'!$A$3:$A$500,$C33,'DADOS BRUTOS'!CY$3:CY$500)))</f>
        <v/>
      </c>
      <c r="FZ33" s="122">
        <f>IF(OR(FZ$4="",$B33=""),0,SUMIF('DADOS BRUTOS'!$A$3:$A$500,$B33,'DADOS BRUTOS'!CZ$3:CZ$500)+IF($C33="",0,SUMIF('DADOS BRUTOS'!$A$3:$A$500,$C33,'DADOS BRUTOS'!CZ$3:CZ$500)))</f>
        <v/>
      </c>
      <c r="GA33" s="122">
        <f>IF(OR(GA$4="",$B33=""),0,SUMIF('DADOS BRUTOS'!$A$3:$A$500,$B33,'DADOS BRUTOS'!DA$3:DA$500)+IF($C33="",0,SUMIF('DADOS BRUTOS'!$A$3:$A$500,$C33,'DADOS BRUTOS'!DA$3:DA$500)))</f>
        <v/>
      </c>
      <c r="GB33" s="122">
        <f>IF(OR(GB$4="",$B33=""),0,SUMIF('DADOS BRUTOS'!$A$3:$A$500,$B33,'DADOS BRUTOS'!DB$3:DB$500)+IF($C33="",0,SUMIF('DADOS BRUTOS'!$A$3:$A$500,$C33,'DADOS BRUTOS'!DB$3:DB$500)))</f>
        <v/>
      </c>
      <c r="GC33" s="122">
        <f>IF(OR(GC$4="",$B33=""),0,SUMIF('DADOS BRUTOS'!$A$3:$A$500,$B33,'DADOS BRUTOS'!DC$3:DC$500)+IF($C33="",0,SUMIF('DADOS BRUTOS'!$A$3:$A$500,$C33,'DADOS BRUTOS'!DC$3:DC$500)))</f>
        <v/>
      </c>
      <c r="GD33" s="122">
        <f>IF(OR(GD$4="",$B33=""),0,SUMIF('DADOS BRUTOS'!$A$3:$A$500,$B33,'DADOS BRUTOS'!DD$3:DD$500)+IF($C33="",0,SUMIF('DADOS BRUTOS'!$A$3:$A$500,$C33,'DADOS BRUTOS'!DD$3:DD$500)))</f>
        <v/>
      </c>
      <c r="GE33" s="122">
        <f>IF(OR(GE$4="",$B33=""),0,SUMIF('DADOS BRUTOS'!$A$3:$A$500,$B33,'DADOS BRUTOS'!DE$3:DE$500)+IF($C33="",0,SUMIF('DADOS BRUTOS'!$A$3:$A$500,$C33,'DADOS BRUTOS'!DE$3:DE$500)))</f>
        <v/>
      </c>
      <c r="GF33" s="122">
        <f>IF(OR(GF$4="",$B33=""),0,SUMIF('DADOS BRUTOS'!$A$3:$A$500,$B33,'DADOS BRUTOS'!DF$3:DF$500)+IF($C33="",0,SUMIF('DADOS BRUTOS'!$A$3:$A$500,$C33,'DADOS BRUTOS'!DF$3:DF$500)))</f>
        <v/>
      </c>
      <c r="GG33" s="122">
        <f>IF(OR(GG$4="",$B33=""),0,SUMIF('DADOS BRUTOS'!$A$3:$A$500,$B33,'DADOS BRUTOS'!DG$3:DG$500)+IF($C33="",0,SUMIF('DADOS BRUTOS'!$A$3:$A$500,$C33,'DADOS BRUTOS'!DG$3:DG$500)))</f>
        <v/>
      </c>
      <c r="GH33" s="122">
        <f>IF(OR(GH$4="",$B33=""),0,SUMIF('DADOS BRUTOS'!$A$3:$A$500,$B33,'DADOS BRUTOS'!DH$3:DH$500)+IF($C33="",0,SUMIF('DADOS BRUTOS'!$A$3:$A$500,$C33,'DADOS BRUTOS'!DH$3:DH$500)))</f>
        <v/>
      </c>
      <c r="GI33" s="122">
        <f>IF(OR(GI$4="",$B33=""),0,SUMIF('DADOS BRUTOS'!$A$3:$A$500,$B33,'DADOS BRUTOS'!DI$3:DI$500)+IF($C33="",0,SUMIF('DADOS BRUTOS'!$A$3:$A$500,$C33,'DADOS BRUTOS'!DI$3:DI$500)))</f>
        <v/>
      </c>
      <c r="GJ33" s="122">
        <f>IF(OR(GJ$4="",$B33=""),0,SUMIF('DADOS BRUTOS'!$A$3:$A$500,$B33,'DADOS BRUTOS'!DJ$3:DJ$500)+IF($C33="",0,SUMIF('DADOS BRUTOS'!$A$3:$A$500,$C33,'DADOS BRUTOS'!DJ$3:DJ$500)))</f>
        <v/>
      </c>
      <c r="GK33" s="122">
        <f>IF(OR(GK$4="",$B33=""),0,SUMIF('DADOS BRUTOS'!$A$3:$A$500,$B33,'DADOS BRUTOS'!DK$3:DK$500)+IF($C33="",0,SUMIF('DADOS BRUTOS'!$A$3:$A$500,$C33,'DADOS BRUTOS'!DK$3:DK$500)))</f>
        <v/>
      </c>
      <c r="GL33" s="122">
        <f>IF(OR(GL$4="",$B33=""),0,SUMIF('DADOS BRUTOS'!$A$3:$A$500,$B33,'DADOS BRUTOS'!DL$3:DL$500)+IF($C33="",0,SUMIF('DADOS BRUTOS'!$A$3:$A$500,$C33,'DADOS BRUTOS'!DL$3:DL$500)))</f>
        <v/>
      </c>
      <c r="GM33" s="122">
        <f>IF(OR(GM$4="",$B33=""),0,SUMIF('DADOS BRUTOS'!$A$3:$A$500,$B33,'DADOS BRUTOS'!DM$3:DM$500)+IF($C33="",0,SUMIF('DADOS BRUTOS'!$A$3:$A$500,$C33,'DADOS BRUTOS'!DM$3:DM$500)))</f>
        <v/>
      </c>
      <c r="GN33" s="122">
        <f>IF(OR(GN$4="",$B33=""),0,SUMIF('DADOS BRUTOS'!$A$3:$A$500,$B33,'DADOS BRUTOS'!DN$3:DN$500)+IF($C33="",0,SUMIF('DADOS BRUTOS'!$A$3:$A$500,$C33,'DADOS BRUTOS'!DN$3:DN$500)))</f>
        <v/>
      </c>
      <c r="GO33" s="122">
        <f>IF(OR(GO$4="",$B33=""),0,SUMIF('DADOS BRUTOS'!$A$3:$A$500,$B33,'DADOS BRUTOS'!DO$3:DO$500)+IF($C33="",0,SUMIF('DADOS BRUTOS'!$A$3:$A$500,$C33,'DADOS BRUTOS'!DO$3:DO$500)))</f>
        <v/>
      </c>
      <c r="GP33" s="122">
        <f>IF(OR(GP$4="",$B33=""),0,SUMIF('DADOS BRUTOS'!$A$3:$A$500,$B33,'DADOS BRUTOS'!DP$3:DP$500)+IF($C33="",0,SUMIF('DADOS BRUTOS'!$A$3:$A$500,$C33,'DADOS BRUTOS'!DP$3:DP$500)))</f>
        <v/>
      </c>
      <c r="GQ33" s="122">
        <f>IF(OR(GQ$4="",$B33=""),0,SUMIF('DADOS BRUTOS'!$A$3:$A$500,$B33,'DADOS BRUTOS'!DQ$3:DQ$500)+IF($C33="",0,SUMIF('DADOS BRUTOS'!$A$3:$A$500,$C33,'DADOS BRUTOS'!DQ$3:DQ$500)))</f>
        <v/>
      </c>
      <c r="GR33" s="122">
        <f>IF(OR(GR$4="",$B33=""),0,SUMIF('DADOS BRUTOS'!$A$3:$A$500,$B33,'DADOS BRUTOS'!DR$3:DR$500)+IF($C33="",0,SUMIF('DADOS BRUTOS'!$A$3:$A$500,$C33,'DADOS BRUTOS'!DR$3:DR$500)))</f>
        <v/>
      </c>
      <c r="GS33" s="122">
        <f>IF(OR(GS$4="",$B33=""),0,SUMIF('DADOS BRUTOS'!$A$3:$A$500,$B33,'DADOS BRUTOS'!DS$3:DS$500)+IF($C33="",0,SUMIF('DADOS BRUTOS'!$A$3:$A$500,$C33,'DADOS BRUTOS'!DS$3:DS$500)))</f>
        <v/>
      </c>
      <c r="GT33" s="122">
        <f>IF(OR(GT$4="",$B33=""),0,SUMIF('DADOS BRUTOS'!$A$3:$A$500,$B33,'DADOS BRUTOS'!DT$3:DT$500)+IF($C33="",0,SUMIF('DADOS BRUTOS'!$A$3:$A$500,$C33,'DADOS BRUTOS'!DT$3:DT$500)))</f>
        <v/>
      </c>
      <c r="GU33" s="122">
        <f>IF(OR(GU$4="",$B33=""),0,SUMIF('DADOS BRUTOS'!$A$3:$A$500,$B33,'DADOS BRUTOS'!DU$3:DU$500)+IF($C33="",0,SUMIF('DADOS BRUTOS'!$A$3:$A$500,$C33,'DADOS BRUTOS'!DU$3:DU$500)))</f>
        <v/>
      </c>
      <c r="GV33" s="122">
        <f>IF(OR(GV$4="",$B33=""),0,SUMIF('DADOS BRUTOS'!$A$3:$A$500,$B33,'DADOS BRUTOS'!DV$3:DV$500)+IF($C33="",0,SUMIF('DADOS BRUTOS'!$A$3:$A$500,$C33,'DADOS BRUTOS'!DV$3:DV$500)))</f>
        <v/>
      </c>
      <c r="GW33" s="122">
        <f>IF(OR(GW$4="",$B33=""),0,SUMIF('DADOS BRUTOS'!$A$3:$A$500,$B33,'DADOS BRUTOS'!DW$3:DW$500)+IF($C33="",0,SUMIF('DADOS BRUTOS'!$A$3:$A$500,$C33,'DADOS BRUTOS'!DW$3:DW$500)))</f>
        <v/>
      </c>
      <c r="GX33" s="122">
        <f>IF(OR(GX$4="",$B33=""),0,SUMIF('DADOS BRUTOS'!$A$3:$A$500,$B33,'DADOS BRUTOS'!DX$3:DX$500)+IF($C33="",0,SUMIF('DADOS BRUTOS'!$A$3:$A$500,$C33,'DADOS BRUTOS'!DX$3:DX$500)))</f>
        <v/>
      </c>
      <c r="GY33" s="122">
        <f>IF(OR(GY$4="",$B33=""),0,SUMIF('DADOS BRUTOS'!$A$3:$A$500,$B33,'DADOS BRUTOS'!DY$3:DY$500)+IF($C33="",0,SUMIF('DADOS BRUTOS'!$A$3:$A$500,$C33,'DADOS BRUTOS'!DY$3:DY$500)))</f>
        <v/>
      </c>
      <c r="GZ33" s="122">
        <f>IF(OR(GZ$4="",$B33=""),0,SUMIF('DADOS BRUTOS'!$A$3:$A$500,$B33,'DADOS BRUTOS'!DZ$3:DZ$500)+IF($C33="",0,SUMIF('DADOS BRUTOS'!$A$3:$A$500,$C33,'DADOS BRUTOS'!DZ$3:DZ$500)))</f>
        <v/>
      </c>
      <c r="HA33" s="122">
        <f>IF(OR(HA$4="",$B33=""),0,SUMIF('DADOS BRUTOS'!$A$3:$A$500,$B33,'DADOS BRUTOS'!EA$3:EA$500)+IF($C33="",0,SUMIF('DADOS BRUTOS'!$A$3:$A$500,$C33,'DADOS BRUTOS'!EA$3:EA$500)))</f>
        <v/>
      </c>
      <c r="HB33" s="122">
        <f>IF(OR(HB$4="",$B33=""),0,SUMIF('DADOS BRUTOS'!$A$3:$A$500,$B33,'DADOS BRUTOS'!EB$3:EB$500)+IF($C33="",0,SUMIF('DADOS BRUTOS'!$A$3:$A$500,$C33,'DADOS BRUTOS'!EB$3:EB$500)))</f>
        <v/>
      </c>
      <c r="HC33" s="122">
        <f>IF(OR(HC$4="",$B33=""),0,SUMIF('DADOS BRUTOS'!$A$3:$A$500,$B33,'DADOS BRUTOS'!EC$3:EC$500)+IF($C33="",0,SUMIF('DADOS BRUTOS'!$A$3:$A$500,$C33,'DADOS BRUTOS'!EC$3:EC$500)))</f>
        <v/>
      </c>
      <c r="HD33" s="122">
        <f>IF(OR(HD$4="",$B33=""),0,SUMIF('DADOS BRUTOS'!$A$3:$A$500,$B33,'DADOS BRUTOS'!ED$3:ED$500)+IF($C33="",0,SUMIF('DADOS BRUTOS'!$A$3:$A$500,$C33,'DADOS BRUTOS'!ED$3:ED$500)))</f>
        <v/>
      </c>
      <c r="HE33" s="122">
        <f>IF(OR(HE$4="",$B33=""),0,SUMIF('DADOS BRUTOS'!$A$3:$A$500,$B33,'DADOS BRUTOS'!EE$3:EE$500)+IF($C33="",0,SUMIF('DADOS BRUTOS'!$A$3:$A$500,$C33,'DADOS BRUTOS'!EE$3:EE$500)))</f>
        <v/>
      </c>
      <c r="HF33" s="122">
        <f>IF(OR(HF$4="",$B33=""),0,SUMIF('DADOS BRUTOS'!$A$3:$A$500,$B33,'DADOS BRUTOS'!EF$3:EF$500)+IF($C33="",0,SUMIF('DADOS BRUTOS'!$A$3:$A$500,$C33,'DADOS BRUTOS'!EF$3:EF$500)))</f>
        <v/>
      </c>
      <c r="HG33" s="122">
        <f>IF(OR(HG$4="",$B33=""),0,SUMIF('DADOS BRUTOS'!$A$3:$A$500,$B33,'DADOS BRUTOS'!EG$3:EG$500)+IF($C33="",0,SUMIF('DADOS BRUTOS'!$A$3:$A$500,$C33,'DADOS BRUTOS'!EG$3:EG$500)))</f>
        <v/>
      </c>
      <c r="HH33" s="122">
        <f>IF(OR(HH$4="",$B33=""),0,SUMIF('DADOS BRUTOS'!$A$3:$A$500,$B33,'DADOS BRUTOS'!EH$3:EH$500)+IF($C33="",0,SUMIF('DADOS BRUTOS'!$A$3:$A$500,$C33,'DADOS BRUTOS'!EH$3:EH$500)))</f>
        <v/>
      </c>
      <c r="HI33" s="122">
        <f>IF(OR(HI$4="",$B33=""),0,SUMIF('DADOS BRUTOS'!$A$3:$A$500,$B33,'DADOS BRUTOS'!EI$3:EI$500)+IF($C33="",0,SUMIF('DADOS BRUTOS'!$A$3:$A$500,$C33,'DADOS BRUTOS'!EI$3:EI$500)))</f>
        <v/>
      </c>
      <c r="HJ33" s="122">
        <f>IF(OR(HJ$4="",$B33=""),0,SUMIF('DADOS BRUTOS'!$A$3:$A$500,$B33,'DADOS BRUTOS'!EJ$3:EJ$500)+IF($C33="",0,SUMIF('DADOS BRUTOS'!$A$3:$A$500,$C33,'DADOS BRUTOS'!EJ$3:EJ$500)))</f>
        <v/>
      </c>
      <c r="HK33" s="122">
        <f>IF(OR(HK$4="",$B33=""),0,SUMIF('DADOS BRUTOS'!$A$3:$A$500,$B33,'DADOS BRUTOS'!EK$3:EK$500)+IF($C33="",0,SUMIF('DADOS BRUTOS'!$A$3:$A$500,$C33,'DADOS BRUTOS'!EK$3:EK$500)))</f>
        <v/>
      </c>
      <c r="HL33" s="122">
        <f>IF(OR(HL$4="",$B33=""),0,SUMIF('DADOS BRUTOS'!$A$3:$A$500,$B33,'DADOS BRUTOS'!EL$3:EL$500)+IF($C33="",0,SUMIF('DADOS BRUTOS'!$A$3:$A$500,$C33,'DADOS BRUTOS'!EL$3:EL$500)))</f>
        <v/>
      </c>
      <c r="HM33" s="122">
        <f>IF(OR(HM$4="",$B33=""),0,SUMIF('DADOS BRUTOS'!$A$3:$A$500,$B33,'DADOS BRUTOS'!EM$3:EM$500)+IF($C33="",0,SUMIF('DADOS BRUTOS'!$A$3:$A$500,$C33,'DADOS BRUTOS'!EM$3:EM$500)))</f>
        <v/>
      </c>
      <c r="HN33" s="122">
        <f>IF(OR(HN$4="",$B33=""),0,SUMIF('DADOS BRUTOS'!$A$3:$A$500,$B33,'DADOS BRUTOS'!EN$3:EN$500)+IF($C33="",0,SUMIF('DADOS BRUTOS'!$A$3:$A$500,$C33,'DADOS BRUTOS'!EN$3:EN$500)))</f>
        <v/>
      </c>
      <c r="HO33" s="122">
        <f>IF(OR(HO$4="",$B33=""),0,SUMIF('DADOS BRUTOS'!$A$3:$A$500,$B33,'DADOS BRUTOS'!EO$3:EO$500)+IF($C33="",0,SUMIF('DADOS BRUTOS'!$A$3:$A$500,$C33,'DADOS BRUTOS'!EO$3:EO$500)))</f>
        <v/>
      </c>
      <c r="HP33" s="122">
        <f>IF(OR(HP$4="",$B33=""),0,SUMIF('DADOS BRUTOS'!$A$3:$A$500,$B33,'DADOS BRUTOS'!EP$3:EP$500)+IF($C33="",0,SUMIF('DADOS BRUTOS'!$A$3:$A$500,$C33,'DADOS BRUTOS'!EP$3:EP$500)))</f>
        <v/>
      </c>
      <c r="HQ33" s="122">
        <f>IF(OR(HQ$4="",$B33=""),0,SUMIF('DADOS BRUTOS'!$A$3:$A$500,$B33,'DADOS BRUTOS'!EQ$3:EQ$500)+IF($C33="",0,SUMIF('DADOS BRUTOS'!$A$3:$A$500,$C33,'DADOS BRUTOS'!EQ$3:EQ$500)))</f>
        <v/>
      </c>
      <c r="HR33" s="122">
        <f>IF(OR(HR$4="",$B33=""),0,SUMIF('DADOS BRUTOS'!$A$3:$A$500,$B33,'DADOS BRUTOS'!ER$3:ER$500)+IF($C33="",0,SUMIF('DADOS BRUTOS'!$A$3:$A$500,$C33,'DADOS BRUTOS'!ER$3:ER$500)))</f>
        <v/>
      </c>
      <c r="HS33" s="122">
        <f>IF(OR(HS$4="",$B33=""),0,SUMIF('DADOS BRUTOS'!$A$3:$A$500,$B33,'DADOS BRUTOS'!ES$3:ES$500)+IF($C33="",0,SUMIF('DADOS BRUTOS'!$A$3:$A$500,$C33,'DADOS BRUTOS'!ES$3:ES$500)))</f>
        <v/>
      </c>
      <c r="HT33" s="122">
        <f>IF(OR(HT$4="",$B33=""),0,SUMIF('DADOS BRUTOS'!$A$3:$A$500,$B33,'DADOS BRUTOS'!ET$3:ET$500)+IF($C33="",0,SUMIF('DADOS BRUTOS'!$A$3:$A$500,$C33,'DADOS BRUTOS'!ET$3:ET$500)))</f>
        <v/>
      </c>
      <c r="HU33" s="122">
        <f>IF(OR(HU$4="",$B33=""),0,SUMIF('DADOS BRUTOS'!$A$3:$A$500,$B33,'DADOS BRUTOS'!EU$3:EU$500)+IF($C33="",0,SUMIF('DADOS BRUTOS'!$A$3:$A$500,$C33,'DADOS BRUTOS'!EU$3:EU$500)))</f>
        <v/>
      </c>
      <c r="HV33" s="122">
        <f>IF(OR(HV$4="",$B33=""),0,SUMIF('DADOS BRUTOS'!$A$3:$A$500,$B33,'DADOS BRUTOS'!EV$3:EV$500)+IF($C33="",0,SUMIF('DADOS BRUTOS'!$A$3:$A$500,$C33,'DADOS BRUTOS'!EV$3:EV$500)))</f>
        <v/>
      </c>
      <c r="HW33" s="122">
        <f>IF(OR(HW$4="",$B33=""),0,SUMIF('DADOS BRUTOS'!$A$3:$A$500,$B33,'DADOS BRUTOS'!EW$3:EW$500)+IF($C33="",0,SUMIF('DADOS BRUTOS'!$A$3:$A$500,$C33,'DADOS BRUTOS'!EW$3:EW$500)))</f>
        <v/>
      </c>
      <c r="HX33" s="122">
        <f>IF(OR(HX$4="",$B33=""),0,SUMIF('DADOS BRUTOS'!$A$3:$A$500,$B33,'DADOS BRUTOS'!EX$3:EX$500)+IF($C33="",0,SUMIF('DADOS BRUTOS'!$A$3:$A$500,$C33,'DADOS BRUTOS'!EX$3:EX$500)))</f>
        <v/>
      </c>
      <c r="HY33" s="122">
        <f>IF(OR(HY$4="",$B33=""),0,SUMIF('DADOS BRUTOS'!$A$3:$A$500,$B33,'DADOS BRUTOS'!EY$3:EY$500)+IF($C33="",0,SUMIF('DADOS BRUTOS'!$A$3:$A$500,$C33,'DADOS BRUTOS'!EY$3:EY$500)))</f>
        <v/>
      </c>
      <c r="HZ33" s="122">
        <f>IF(OR(HZ$4="",$B33=""),0,SUMIF('DADOS BRUTOS'!$A$3:$A$500,$B33,'DADOS BRUTOS'!EZ$3:EZ$500)+IF($C33="",0,SUMIF('DADOS BRUTOS'!$A$3:$A$500,$C33,'DADOS BRUTOS'!EZ$3:EZ$500)))</f>
        <v/>
      </c>
      <c r="IA33" s="122">
        <f>IF(OR(IA$4="",$B33=""),0,SUMIF('DADOS BRUTOS'!$A$3:$A$500,$B33,'DADOS BRUTOS'!FA$3:FA$500)+IF($C33="",0,SUMIF('DADOS BRUTOS'!$A$3:$A$500,$C33,'DADOS BRUTOS'!FA$3:FA$500)))</f>
        <v/>
      </c>
      <c r="IB33" s="122">
        <f>IF(OR(IB$4="",$B33=""),0,SUMIF('DADOS BRUTOS'!$A$3:$A$500,$B33,'DADOS BRUTOS'!FB$3:FB$500)+IF($C33="",0,SUMIF('DADOS BRUTOS'!$A$3:$A$500,$C33,'DADOS BRUTOS'!FB$3:FB$500)))</f>
        <v/>
      </c>
      <c r="IC33" s="122">
        <f>IF(OR(IC$4="",$B33=""),0,SUMIF('DADOS BRUTOS'!$A$3:$A$500,$B33,'DADOS BRUTOS'!FC$3:FC$500)+IF($C33="",0,SUMIF('DADOS BRUTOS'!$A$3:$A$500,$C33,'DADOS BRUTOS'!FC$3:FC$500)))</f>
        <v/>
      </c>
      <c r="ID33" s="122">
        <f>IF(OR(ID$4="",$B33=""),0,SUMIF('DADOS BRUTOS'!$A$3:$A$500,$B33,'DADOS BRUTOS'!FD$3:FD$500)+IF($C33="",0,SUMIF('DADOS BRUTOS'!$A$3:$A$500,$C33,'DADOS BRUTOS'!FD$3:FD$500)))</f>
        <v/>
      </c>
      <c r="IE33" s="122">
        <f>IF(OR(IE$4="",$B33=""),0,SUMIF('DADOS BRUTOS'!$A$3:$A$500,$B33,'DADOS BRUTOS'!FE$3:FE$500)+IF($C33="",0,SUMIF('DADOS BRUTOS'!$A$3:$A$500,$C33,'DADOS BRUTOS'!FE$3:FE$500)))</f>
        <v/>
      </c>
      <c r="IF33" s="122">
        <f>IF(OR(IF$4="",$B33=""),0,SUMIF('DADOS BRUTOS'!$A$3:$A$500,$B33,'DADOS BRUTOS'!FF$3:FF$500)+IF($C33="",0,SUMIF('DADOS BRUTOS'!$A$3:$A$500,$C33,'DADOS BRUTOS'!FF$3:FF$500)))</f>
        <v/>
      </c>
      <c r="IG33" s="122">
        <f>IF(OR(IG$4="",$B33=""),0,SUMIF('DADOS BRUTOS'!$A$3:$A$500,$B33,'DADOS BRUTOS'!FG$3:FG$500)+IF($C33="",0,SUMIF('DADOS BRUTOS'!$A$3:$A$500,$C33,'DADOS BRUTOS'!FG$3:FG$500)))</f>
        <v/>
      </c>
      <c r="IH33" s="122">
        <f>IF(OR(IH$4="",$B33=""),0,SUMIF('DADOS BRUTOS'!$A$3:$A$500,$B33,'DADOS BRUTOS'!FH$3:FH$500)+IF($C33="",0,SUMIF('DADOS BRUTOS'!$A$3:$A$500,$C33,'DADOS BRUTOS'!FH$3:FH$500)))</f>
        <v/>
      </c>
      <c r="II33" s="122">
        <f>IF(OR(II$4="",$B33=""),0,SUMIF('DADOS BRUTOS'!$A$3:$A$500,$B33,'DADOS BRUTOS'!FI$3:FI$500)+IF($C33="",0,SUMIF('DADOS BRUTOS'!$A$3:$A$500,$C33,'DADOS BRUTOS'!FI$3:FI$500)))</f>
        <v/>
      </c>
      <c r="IJ33" s="122">
        <f>IF(OR(IJ$4="",$B33=""),0,SUMIF('DADOS BRUTOS'!$A$3:$A$500,$B33,'DADOS BRUTOS'!FJ$3:FJ$500)+IF($C33="",0,SUMIF('DADOS BRUTOS'!$A$3:$A$500,$C33,'DADOS BRUTOS'!FJ$3:FJ$500)))</f>
        <v/>
      </c>
      <c r="IK33" s="122">
        <f>IF(OR(IK$4="",$B33=""),0,SUMIF('DADOS BRUTOS'!$A$3:$A$500,$B33,'DADOS BRUTOS'!FK$3:FK$500)+IF($C33="",0,SUMIF('DADOS BRUTOS'!$A$3:$A$500,$C33,'DADOS BRUTOS'!FK$3:FK$500)))</f>
        <v/>
      </c>
      <c r="IL33" s="122">
        <f>IF(OR(IL$4="",$B33=""),0,SUMIF('DADOS BRUTOS'!$A$3:$A$500,$B33,'DADOS BRUTOS'!FL$3:FL$500)+IF($C33="",0,SUMIF('DADOS BRUTOS'!$A$3:$A$500,$C33,'DADOS BRUTOS'!FL$3:FL$500)))</f>
        <v/>
      </c>
      <c r="IM33" s="122">
        <f>IF(OR(IM$4="",$B33=""),0,SUMIF('DADOS BRUTOS'!$A$3:$A$500,$B33,'DADOS BRUTOS'!FM$3:FM$500)+IF($C33="",0,SUMIF('DADOS BRUTOS'!$A$3:$A$500,$C33,'DADOS BRUTOS'!FM$3:FM$500)))</f>
        <v/>
      </c>
      <c r="IN33" s="122">
        <f>IF(OR(IN$4="",$B33=""),0,SUMIF('DADOS BRUTOS'!$A$3:$A$500,$B33,'DADOS BRUTOS'!FN$3:FN$500)+IF($C33="",0,SUMIF('DADOS BRUTOS'!$A$3:$A$500,$C33,'DADOS BRUTOS'!FN$3:FN$500)))</f>
        <v/>
      </c>
      <c r="IO33" s="122">
        <f>IF(OR(IO$4="",$B33=""),0,SUMIF('DADOS BRUTOS'!$A$3:$A$500,$B33,'DADOS BRUTOS'!FO$3:FO$500)+IF($C33="",0,SUMIF('DADOS BRUTOS'!$A$3:$A$500,$C33,'DADOS BRUTOS'!FO$3:FO$500)))</f>
        <v/>
      </c>
      <c r="IP33" s="122">
        <f>IF(OR(IP$4="",$B33=""),0,SUMIF('DADOS BRUTOS'!$A$3:$A$500,$B33,'DADOS BRUTOS'!FP$3:FP$500)+IF($C33="",0,SUMIF('DADOS BRUTOS'!$A$3:$A$500,$C33,'DADOS BRUTOS'!FP$3:FP$500)))</f>
        <v/>
      </c>
      <c r="IQ33" s="122">
        <f>IF(OR(IQ$4="",$B33=""),0,SUMIF('DADOS BRUTOS'!$A$3:$A$500,$B33,'DADOS BRUTOS'!FQ$3:FQ$500)+IF($C33="",0,SUMIF('DADOS BRUTOS'!$A$3:$A$500,$C33,'DADOS BRUTOS'!FQ$3:FQ$500)))</f>
        <v/>
      </c>
      <c r="IR33" s="122">
        <f>IF(OR(IR$4="",$B33=""),0,SUMIF('DADOS BRUTOS'!$A$3:$A$500,$B33,'DADOS BRUTOS'!FR$3:FR$500)+IF($C33="",0,SUMIF('DADOS BRUTOS'!$A$3:$A$500,$C33,'DADOS BRUTOS'!FR$3:FR$500)))</f>
        <v/>
      </c>
      <c r="IS33" s="122">
        <f>IF(OR(IS$4="",$B33=""),0,SUMIF('DADOS BRUTOS'!$A$3:$A$500,$B33,'DADOS BRUTOS'!FS$3:FS$500)+IF($C33="",0,SUMIF('DADOS BRUTOS'!$A$3:$A$500,$C33,'DADOS BRUTOS'!FS$3:FS$500)))</f>
        <v/>
      </c>
      <c r="IT33" s="122">
        <f>IF(OR(IT$4="",$B33=""),0,SUMIF('DADOS BRUTOS'!$A$3:$A$500,$B33,'DADOS BRUTOS'!FT$3:FT$500)+IF($C33="",0,SUMIF('DADOS BRUTOS'!$A$3:$A$500,$C33,'DADOS BRUTOS'!FT$3:FT$500)))</f>
        <v/>
      </c>
      <c r="IU33" s="122">
        <f>IF(OR(IU$4="",$B33=""),0,SUMIF('DADOS BRUTOS'!$A$3:$A$500,$B33,'DADOS BRUTOS'!FU$3:FU$500)+IF($C33="",0,SUMIF('DADOS BRUTOS'!$A$3:$A$500,$C33,'DADOS BRUTOS'!FU$3:FU$500)))</f>
        <v/>
      </c>
      <c r="IV33" s="122">
        <f>IF(OR(IV$4="",$B33=""),0,SUMIF('DADOS BRUTOS'!$A$3:$A$500,$B33,'DADOS BRUTOS'!FV$3:FV$500)+IF($C33="",0,SUMIF('DADOS BRUTOS'!$A$3:$A$500,$C33,'DADOS BRUTOS'!FV$3:FV$500)))</f>
        <v/>
      </c>
      <c r="IW33" s="122">
        <f>IF(OR(IW$4="",$B33=""),0,SUMIF('DADOS BRUTOS'!$A$3:$A$500,$B33,'DADOS BRUTOS'!FW$3:FW$500)+IF($C33="",0,SUMIF('DADOS BRUTOS'!$A$3:$A$500,$C33,'DADOS BRUTOS'!FW$3:FW$500)))</f>
        <v/>
      </c>
      <c r="IX33" s="122">
        <f>IF(OR(IX$4="",$B33=""),0,SUMIF('DADOS BRUTOS'!$A$3:$A$500,$B33,'DADOS BRUTOS'!FX$3:FX$500)+IF($C33="",0,SUMIF('DADOS BRUTOS'!$A$3:$A$500,$C33,'DADOS BRUTOS'!FX$3:FX$500)))</f>
        <v/>
      </c>
      <c r="IY33" s="122">
        <f>IF(OR(IY$4="",$B33=""),0,SUMIF('DADOS BRUTOS'!$A$3:$A$500,$B33,'DADOS BRUTOS'!FY$3:FY$500)+IF($C33="",0,SUMIF('DADOS BRUTOS'!$A$3:$A$500,$C33,'DADOS BRUTOS'!FY$3:FY$500)))</f>
        <v/>
      </c>
      <c r="IZ33" s="122">
        <f>IF(OR(IZ$4="",$B33=""),0,SUMIF('DADOS BRUTOS'!$A$3:$A$500,$B33,'DADOS BRUTOS'!FZ$3:FZ$500)+IF($C33="",0,SUMIF('DADOS BRUTOS'!$A$3:$A$500,$C33,'DADOS BRUTOS'!FZ$3:FZ$500)))</f>
        <v/>
      </c>
      <c r="JA33" s="122">
        <f>IF(OR(JA$4="",$B33=""),0,SUMIF('DADOS BRUTOS'!$A$3:$A$500,$B33,'DADOS BRUTOS'!GA$3:GA$500)+IF($C33="",0,SUMIF('DADOS BRUTOS'!$A$3:$A$500,$C33,'DADOS BRUTOS'!GA$3:GA$500)))</f>
        <v/>
      </c>
      <c r="JB33" s="122">
        <f>IF(OR(JB$4="",$B33=""),0,SUMIF('DADOS BRUTOS'!$A$3:$A$500,$B33,'DADOS BRUTOS'!GB$3:GB$500)+IF($C33="",0,SUMIF('DADOS BRUTOS'!$A$3:$A$500,$C33,'DADOS BRUTOS'!GB$3:GB$500)))</f>
        <v/>
      </c>
      <c r="JC33" s="122">
        <f>IF(OR(JC$4="",$B33=""),0,SUMIF('DADOS BRUTOS'!$A$3:$A$500,$B33,'DADOS BRUTOS'!GC$3:GC$500)+IF($C33="",0,SUMIF('DADOS BRUTOS'!$A$3:$A$500,$C33,'DADOS BRUTOS'!GC$3:GC$500)))</f>
        <v/>
      </c>
      <c r="JD33" s="122">
        <f>IF(OR(JD$4="",$B33=""),0,SUMIF('DADOS BRUTOS'!$A$3:$A$500,$B33,'DADOS BRUTOS'!GD$3:GD$500)+IF($C33="",0,SUMIF('DADOS BRUTOS'!$A$3:$A$500,$C33,'DADOS BRUTOS'!GD$3:GD$500)))</f>
        <v/>
      </c>
      <c r="JE33" s="122">
        <f>IF(OR(JE$4="",$B33=""),0,SUMIF('DADOS BRUTOS'!$A$3:$A$500,$B33,'DADOS BRUTOS'!GE$3:GE$500)+IF($C33="",0,SUMIF('DADOS BRUTOS'!$A$3:$A$500,$C33,'DADOS BRUTOS'!GE$3:GE$500)))</f>
        <v/>
      </c>
      <c r="JF33" s="122">
        <f>IF(OR(JF$4="",$B33=""),0,SUMIF('DADOS BRUTOS'!$A$3:$A$500,$B33,'DADOS BRUTOS'!GF$3:GF$500)+IF($C33="",0,SUMIF('DADOS BRUTOS'!$A$3:$A$500,$C33,'DADOS BRUTOS'!GF$3:GF$500)))</f>
        <v/>
      </c>
      <c r="JG33" s="122">
        <f>IF(OR(JG$4="",$B33=""),0,SUMIF('DADOS BRUTOS'!$A$3:$A$500,$B33,'DADOS BRUTOS'!GG$3:GG$500)+IF($C33="",0,SUMIF('DADOS BRUTOS'!$A$3:$A$500,$C33,'DADOS BRUTOS'!GG$3:GG$500)))</f>
        <v/>
      </c>
      <c r="JH33" s="122">
        <f>IF(OR(JH$4="",$B33=""),0,SUMIF('DADOS BRUTOS'!$A$3:$A$500,$B33,'DADOS BRUTOS'!GH$3:GH$500)+IF($C33="",0,SUMIF('DADOS BRUTOS'!$A$3:$A$500,$C33,'DADOS BRUTOS'!GH$3:GH$500)))</f>
        <v/>
      </c>
      <c r="JI33" s="122">
        <f>IF(OR(JI$4="",$B33=""),0,SUMIF('DADOS BRUTOS'!$A$3:$A$500,$B33,'DADOS BRUTOS'!GI$3:GI$500)+IF($C33="",0,SUMIF('DADOS BRUTOS'!$A$3:$A$500,$C33,'DADOS BRUTOS'!GI$3:GI$500)))</f>
        <v/>
      </c>
      <c r="JJ33" s="122">
        <f>IF(OR(JJ$4="",$B33=""),0,SUMIF('DADOS BRUTOS'!$A$3:$A$500,$B33,'DADOS BRUTOS'!GJ$3:GJ$500)+IF($C33="",0,SUMIF('DADOS BRUTOS'!$A$3:$A$500,$C33,'DADOS BRUTOS'!GJ$3:GJ$500)))</f>
        <v/>
      </c>
      <c r="JK33" s="122">
        <f>IF(OR(JK$4="",$B33=""),0,SUMIF('DADOS BRUTOS'!$A$3:$A$500,$B33,'DADOS BRUTOS'!GK$3:GK$500)+IF($C33="",0,SUMIF('DADOS BRUTOS'!$A$3:$A$500,$C33,'DADOS BRUTOS'!GK$3:GK$500)))</f>
        <v/>
      </c>
      <c r="JL33" s="122">
        <f>IF(OR(JL$4="",$B33=""),0,SUMIF('DADOS BRUTOS'!$A$3:$A$500,$B33,'DADOS BRUTOS'!GL$3:GL$500)+IF($C33="",0,SUMIF('DADOS BRUTOS'!$A$3:$A$500,$C33,'DADOS BRUTOS'!GL$3:GL$500)))</f>
        <v/>
      </c>
      <c r="JM33" s="122">
        <f>IF(OR(JM$4="",$B33=""),0,SUMIF('DADOS BRUTOS'!$A$3:$A$500,$B33,'DADOS BRUTOS'!GM$3:GM$500)+IF($C33="",0,SUMIF('DADOS BRUTOS'!$A$3:$A$500,$C33,'DADOS BRUTOS'!GM$3:GM$500)))</f>
        <v/>
      </c>
      <c r="JN33" s="122">
        <f>IF(OR(JN$4="",$B33=""),0,SUMIF('DADOS BRUTOS'!$A$3:$A$500,$B33,'DADOS BRUTOS'!GN$3:GN$500)+IF($C33="",0,SUMIF('DADOS BRUTOS'!$A$3:$A$500,$C33,'DADOS BRUTOS'!GN$3:GN$500)))</f>
        <v/>
      </c>
      <c r="JO33" s="122">
        <f>IF(OR(JO$4="",$B33=""),0,SUMIF('DADOS BRUTOS'!$A$3:$A$500,$B33,'DADOS BRUTOS'!GO$3:GO$500)+IF($C33="",0,SUMIF('DADOS BRUTOS'!$A$3:$A$500,$C33,'DADOS BRUTOS'!GO$3:GO$500)))</f>
        <v/>
      </c>
      <c r="JP33" s="122">
        <f>IF(OR(JP$4="",$B33=""),0,SUMIF('DADOS BRUTOS'!$A$3:$A$500,$B33,'DADOS BRUTOS'!GP$3:GP$500)+IF($C33="",0,SUMIF('DADOS BRUTOS'!$A$3:$A$500,$C33,'DADOS BRUTOS'!GP$3:GP$500)))</f>
        <v/>
      </c>
      <c r="JQ33" s="122">
        <f>IF(OR(JQ$4="",$B33=""),0,SUMIF('DADOS BRUTOS'!$A$3:$A$500,$B33,'DADOS BRUTOS'!GQ$3:GQ$500)+IF($C33="",0,SUMIF('DADOS BRUTOS'!$A$3:$A$500,$C33,'DADOS BRUTOS'!GQ$3:GQ$500)))</f>
        <v/>
      </c>
      <c r="JR33" s="122">
        <f>IF(OR(JR$4="",$B33=""),0,SUMIF('DADOS BRUTOS'!$A$3:$A$500,$B33,'DADOS BRUTOS'!GR$3:GR$500)+IF($C33="",0,SUMIF('DADOS BRUTOS'!$A$3:$A$500,$C33,'DADOS BRUTOS'!GR$3:GR$500)))</f>
        <v/>
      </c>
      <c r="JS33" s="122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2">
        <f>IF(OR(CB$4="",$B34=""),0,SUMIF('DADOS BRUTOS'!$A$3:$A$500,$B34,'DADOS BRUTOS'!B$3:B$500)+IF($C34="",0,SUMIF('DADOS BRUTOS'!$A$3:$A$500,$C34,'DADOS BRUTOS'!B$3:B$500)))</f>
        <v/>
      </c>
      <c r="CC34" s="122">
        <f>IF(OR(CC$4="",$B34=""),0,SUMIF('DADOS BRUTOS'!$A$3:$A$500,$B34,'DADOS BRUTOS'!C$3:C$500)+IF($C34="",0,SUMIF('DADOS BRUTOS'!$A$3:$A$500,$C34,'DADOS BRUTOS'!C$3:C$500)))</f>
        <v/>
      </c>
      <c r="CD34" s="122">
        <f>IF(OR(CD$4="",$B34=""),0,SUMIF('DADOS BRUTOS'!$A$3:$A$500,$B34,'DADOS BRUTOS'!D$3:D$500)+IF($C34="",0,SUMIF('DADOS BRUTOS'!$A$3:$A$500,$C34,'DADOS BRUTOS'!D$3:D$500)))</f>
        <v/>
      </c>
      <c r="CE34" s="122">
        <f>IF(OR(CE$4="",$B34=""),0,SUMIF('DADOS BRUTOS'!$A$3:$A$500,$B34,'DADOS BRUTOS'!E$3:E$500)+IF($C34="",0,SUMIF('DADOS BRUTOS'!$A$3:$A$500,$C34,'DADOS BRUTOS'!E$3:E$500)))</f>
        <v/>
      </c>
      <c r="CF34" s="122">
        <f>IF(OR(CF$4="",$B34=""),0,SUMIF('DADOS BRUTOS'!$A$3:$A$500,$B34,'DADOS BRUTOS'!F$3:F$500)+IF($C34="",0,SUMIF('DADOS BRUTOS'!$A$3:$A$500,$C34,'DADOS BRUTOS'!F$3:F$500)))</f>
        <v/>
      </c>
      <c r="CG34" s="122">
        <f>IF(OR(CG$4="",$B34=""),0,SUMIF('DADOS BRUTOS'!$A$3:$A$500,$B34,'DADOS BRUTOS'!G$3:G$500)+IF($C34="",0,SUMIF('DADOS BRUTOS'!$A$3:$A$500,$C34,'DADOS BRUTOS'!G$3:G$500)))</f>
        <v/>
      </c>
      <c r="CH34" s="122">
        <f>IF(OR(CH$4="",$B34=""),0,SUMIF('DADOS BRUTOS'!$A$3:$A$500,$B34,'DADOS BRUTOS'!H$3:H$500)+IF($C34="",0,SUMIF('DADOS BRUTOS'!$A$3:$A$500,$C34,'DADOS BRUTOS'!H$3:H$500)))</f>
        <v/>
      </c>
      <c r="CI34" s="122">
        <f>IF(OR(CI$4="",$B34=""),0,SUMIF('DADOS BRUTOS'!$A$3:$A$500,$B34,'DADOS BRUTOS'!I$3:I$500)+IF($C34="",0,SUMIF('DADOS BRUTOS'!$A$3:$A$500,$C34,'DADOS BRUTOS'!I$3:I$500)))</f>
        <v/>
      </c>
      <c r="CJ34" s="122">
        <f>IF(OR(CJ$4="",$B34=""),0,SUMIF('DADOS BRUTOS'!$A$3:$A$500,$B34,'DADOS BRUTOS'!J$3:J$500)+IF($C34="",0,SUMIF('DADOS BRUTOS'!$A$3:$A$500,$C34,'DADOS BRUTOS'!J$3:J$500)))</f>
        <v/>
      </c>
      <c r="CK34" s="122">
        <f>IF(OR(CK$4="",$B34=""),0,SUMIF('DADOS BRUTOS'!$A$3:$A$500,$B34,'DADOS BRUTOS'!K$3:K$500)+IF($C34="",0,SUMIF('DADOS BRUTOS'!$A$3:$A$500,$C34,'DADOS BRUTOS'!K$3:K$500)))</f>
        <v/>
      </c>
      <c r="CL34" s="122">
        <f>IF(OR(CL$4="",$B34=""),0,SUMIF('DADOS BRUTOS'!$A$3:$A$500,$B34,'DADOS BRUTOS'!L$3:L$500)+IF($C34="",0,SUMIF('DADOS BRUTOS'!$A$3:$A$500,$C34,'DADOS BRUTOS'!L$3:L$500)))</f>
        <v/>
      </c>
      <c r="CM34" s="122">
        <f>IF(OR(CM$4="",$B34=""),0,SUMIF('DADOS BRUTOS'!$A$3:$A$500,$B34,'DADOS BRUTOS'!M$3:M$500)+IF($C34="",0,SUMIF('DADOS BRUTOS'!$A$3:$A$500,$C34,'DADOS BRUTOS'!M$3:M$500)))</f>
        <v/>
      </c>
      <c r="CN34" s="122">
        <f>IF(OR(CN$4="",$B34=""),0,SUMIF('DADOS BRUTOS'!$A$3:$A$500,$B34,'DADOS BRUTOS'!N$3:N$500)+IF($C34="",0,SUMIF('DADOS BRUTOS'!$A$3:$A$500,$C34,'DADOS BRUTOS'!N$3:N$500)))</f>
        <v/>
      </c>
      <c r="CO34" s="122">
        <f>IF(OR(CO$4="",$B34=""),0,SUMIF('DADOS BRUTOS'!$A$3:$A$500,$B34,'DADOS BRUTOS'!O$3:O$500)+IF($C34="",0,SUMIF('DADOS BRUTOS'!$A$3:$A$500,$C34,'DADOS BRUTOS'!O$3:O$500)))</f>
        <v/>
      </c>
      <c r="CP34" s="122">
        <f>IF(OR(CP$4="",$B34=""),0,SUMIF('DADOS BRUTOS'!$A$3:$A$500,$B34,'DADOS BRUTOS'!P$3:P$500)+IF($C34="",0,SUMIF('DADOS BRUTOS'!$A$3:$A$500,$C34,'DADOS BRUTOS'!P$3:P$500)))</f>
        <v/>
      </c>
      <c r="CQ34" s="122">
        <f>IF(OR(CQ$4="",$B34=""),0,SUMIF('DADOS BRUTOS'!$A$3:$A$500,$B34,'DADOS BRUTOS'!Q$3:Q$500)+IF($C34="",0,SUMIF('DADOS BRUTOS'!$A$3:$A$500,$C34,'DADOS BRUTOS'!Q$3:Q$500)))</f>
        <v/>
      </c>
      <c r="CR34" s="122">
        <f>IF(OR(CR$4="",$B34=""),0,SUMIF('DADOS BRUTOS'!$A$3:$A$500,$B34,'DADOS BRUTOS'!R$3:R$500)+IF($C34="",0,SUMIF('DADOS BRUTOS'!$A$3:$A$500,$C34,'DADOS BRUTOS'!R$3:R$500)))</f>
        <v/>
      </c>
      <c r="CS34" s="122">
        <f>IF(OR(CS$4="",$B34=""),0,SUMIF('DADOS BRUTOS'!$A$3:$A$500,$B34,'DADOS BRUTOS'!S$3:S$500)+IF($C34="",0,SUMIF('DADOS BRUTOS'!$A$3:$A$500,$C34,'DADOS BRUTOS'!S$3:S$500)))</f>
        <v/>
      </c>
      <c r="CT34" s="122">
        <f>IF(OR(CT$4="",$B34=""),0,SUMIF('DADOS BRUTOS'!$A$3:$A$500,$B34,'DADOS BRUTOS'!T$3:T$500)+IF($C34="",0,SUMIF('DADOS BRUTOS'!$A$3:$A$500,$C34,'DADOS BRUTOS'!T$3:T$500)))</f>
        <v/>
      </c>
      <c r="CU34" s="122">
        <f>IF(OR(CU$4="",$B34=""),0,SUMIF('DADOS BRUTOS'!$A$3:$A$500,$B34,'DADOS BRUTOS'!U$3:U$500)+IF($C34="",0,SUMIF('DADOS BRUTOS'!$A$3:$A$500,$C34,'DADOS BRUTOS'!U$3:U$500)))</f>
        <v/>
      </c>
      <c r="CV34" s="122">
        <f>IF(OR(CV$4="",$B34=""),0,SUMIF('DADOS BRUTOS'!$A$3:$A$500,$B34,'DADOS BRUTOS'!V$3:V$500)+IF($C34="",0,SUMIF('DADOS BRUTOS'!$A$3:$A$500,$C34,'DADOS BRUTOS'!V$3:V$500)))</f>
        <v/>
      </c>
      <c r="CW34" s="122">
        <f>IF(OR(CW$4="",$B34=""),0,SUMIF('DADOS BRUTOS'!$A$3:$A$500,$B34,'DADOS BRUTOS'!W$3:W$500)+IF($C34="",0,SUMIF('DADOS BRUTOS'!$A$3:$A$500,$C34,'DADOS BRUTOS'!W$3:W$500)))</f>
        <v/>
      </c>
      <c r="CX34" s="122">
        <f>IF(OR(CX$4="",$B34=""),0,SUMIF('DADOS BRUTOS'!$A$3:$A$500,$B34,'DADOS BRUTOS'!X$3:X$500)+IF($C34="",0,SUMIF('DADOS BRUTOS'!$A$3:$A$500,$C34,'DADOS BRUTOS'!X$3:X$500)))</f>
        <v/>
      </c>
      <c r="CY34" s="122">
        <f>IF(OR(CY$4="",$B34=""),0,SUMIF('DADOS BRUTOS'!$A$3:$A$500,$B34,'DADOS BRUTOS'!Y$3:Y$500)+IF($C34="",0,SUMIF('DADOS BRUTOS'!$A$3:$A$500,$C34,'DADOS BRUTOS'!Y$3:Y$500)))</f>
        <v/>
      </c>
      <c r="CZ34" s="122">
        <f>IF(OR(CZ$4="",$B34=""),0,SUMIF('DADOS BRUTOS'!$A$3:$A$500,$B34,'DADOS BRUTOS'!Z$3:Z$500)+IF($C34="",0,SUMIF('DADOS BRUTOS'!$A$3:$A$500,$C34,'DADOS BRUTOS'!Z$3:Z$500)))</f>
        <v/>
      </c>
      <c r="DA34" s="122">
        <f>IF(OR(DA$4="",$B34=""),0,SUMIF('DADOS BRUTOS'!$A$3:$A$500,$B34,'DADOS BRUTOS'!AA$3:AA$500)+IF($C34="",0,SUMIF('DADOS BRUTOS'!$A$3:$A$500,$C34,'DADOS BRUTOS'!AA$3:AA$500)))</f>
        <v/>
      </c>
      <c r="DB34" s="122">
        <f>IF(OR(DB$4="",$B34=""),0,SUMIF('DADOS BRUTOS'!$A$3:$A$500,$B34,'DADOS BRUTOS'!AB$3:AB$500)+IF($C34="",0,SUMIF('DADOS BRUTOS'!$A$3:$A$500,$C34,'DADOS BRUTOS'!AB$3:AB$500)))</f>
        <v/>
      </c>
      <c r="DC34" s="122">
        <f>IF(OR(DC$4="",$B34=""),0,SUMIF('DADOS BRUTOS'!$A$3:$A$500,$B34,'DADOS BRUTOS'!AC$3:AC$500)+IF($C34="",0,SUMIF('DADOS BRUTOS'!$A$3:$A$500,$C34,'DADOS BRUTOS'!AC$3:AC$500)))</f>
        <v/>
      </c>
      <c r="DD34" s="122">
        <f>IF(OR(DD$4="",$B34=""),0,SUMIF('DADOS BRUTOS'!$A$3:$A$500,$B34,'DADOS BRUTOS'!AD$3:AD$500)+IF($C34="",0,SUMIF('DADOS BRUTOS'!$A$3:$A$500,$C34,'DADOS BRUTOS'!AD$3:AD$500)))</f>
        <v/>
      </c>
      <c r="DE34" s="122">
        <f>IF(OR(DE$4="",$B34=""),0,SUMIF('DADOS BRUTOS'!$A$3:$A$500,$B34,'DADOS BRUTOS'!AE$3:AE$500)+IF($C34="",0,SUMIF('DADOS BRUTOS'!$A$3:$A$500,$C34,'DADOS BRUTOS'!AE$3:AE$500)))</f>
        <v/>
      </c>
      <c r="DF34" s="122">
        <f>IF(OR(DF$4="",$B34=""),0,SUMIF('DADOS BRUTOS'!$A$3:$A$500,$B34,'DADOS BRUTOS'!AF$3:AF$500)+IF($C34="",0,SUMIF('DADOS BRUTOS'!$A$3:$A$500,$C34,'DADOS BRUTOS'!AF$3:AF$500)))</f>
        <v/>
      </c>
      <c r="DG34" s="122">
        <f>IF(OR(DG$4="",$B34=""),0,SUMIF('DADOS BRUTOS'!$A$3:$A$500,$B34,'DADOS BRUTOS'!AG$3:AG$500)+IF($C34="",0,SUMIF('DADOS BRUTOS'!$A$3:$A$500,$C34,'DADOS BRUTOS'!AG$3:AG$500)))</f>
        <v/>
      </c>
      <c r="DH34" s="122">
        <f>IF(OR(DH$4="",$B34=""),0,SUMIF('DADOS BRUTOS'!$A$3:$A$500,$B34,'DADOS BRUTOS'!AH$3:AH$500)+IF($C34="",0,SUMIF('DADOS BRUTOS'!$A$3:$A$500,$C34,'DADOS BRUTOS'!AH$3:AH$500)))</f>
        <v/>
      </c>
      <c r="DI34" s="122">
        <f>IF(OR(DI$4="",$B34=""),0,SUMIF('DADOS BRUTOS'!$A$3:$A$500,$B34,'DADOS BRUTOS'!AI$3:AI$500)+IF($C34="",0,SUMIF('DADOS BRUTOS'!$A$3:$A$500,$C34,'DADOS BRUTOS'!AI$3:AI$500)))</f>
        <v/>
      </c>
      <c r="DJ34" s="122">
        <f>IF(OR(DJ$4="",$B34=""),0,SUMIF('DADOS BRUTOS'!$A$3:$A$500,$B34,'DADOS BRUTOS'!AJ$3:AJ$500)+IF($C34="",0,SUMIF('DADOS BRUTOS'!$A$3:$A$500,$C34,'DADOS BRUTOS'!AJ$3:AJ$500)))</f>
        <v/>
      </c>
      <c r="DK34" s="122">
        <f>IF(OR(DK$4="",$B34=""),0,SUMIF('DADOS BRUTOS'!$A$3:$A$500,$B34,'DADOS BRUTOS'!AK$3:AK$500)+IF($C34="",0,SUMIF('DADOS BRUTOS'!$A$3:$A$500,$C34,'DADOS BRUTOS'!AK$3:AK$500)))</f>
        <v/>
      </c>
      <c r="DL34" s="122">
        <f>IF(OR(DL$4="",$B34=""),0,SUMIF('DADOS BRUTOS'!$A$3:$A$500,$B34,'DADOS BRUTOS'!AL$3:AL$500)+IF($C34="",0,SUMIF('DADOS BRUTOS'!$A$3:$A$500,$C34,'DADOS BRUTOS'!AL$3:AL$500)))</f>
        <v/>
      </c>
      <c r="DM34" s="122">
        <f>IF(OR(DM$4="",$B34=""),0,SUMIF('DADOS BRUTOS'!$A$3:$A$500,$B34,'DADOS BRUTOS'!AM$3:AM$500)+IF($C34="",0,SUMIF('DADOS BRUTOS'!$A$3:$A$500,$C34,'DADOS BRUTOS'!AM$3:AM$500)))</f>
        <v/>
      </c>
      <c r="DN34" s="122">
        <f>IF(OR(DN$4="",$B34=""),0,SUMIF('DADOS BRUTOS'!$A$3:$A$500,$B34,'DADOS BRUTOS'!AN$3:AN$500)+IF($C34="",0,SUMIF('DADOS BRUTOS'!$A$3:$A$500,$C34,'DADOS BRUTOS'!AN$3:AN$500)))</f>
        <v/>
      </c>
      <c r="DO34" s="122">
        <f>IF(OR(DO$4="",$B34=""),0,SUMIF('DADOS BRUTOS'!$A$3:$A$500,$B34,'DADOS BRUTOS'!AO$3:AO$500)+IF($C34="",0,SUMIF('DADOS BRUTOS'!$A$3:$A$500,$C34,'DADOS BRUTOS'!AO$3:AO$500)))</f>
        <v/>
      </c>
      <c r="DP34" s="122">
        <f>IF(OR(DP$4="",$B34=""),0,SUMIF('DADOS BRUTOS'!$A$3:$A$500,$B34,'DADOS BRUTOS'!AP$3:AP$500)+IF($C34="",0,SUMIF('DADOS BRUTOS'!$A$3:$A$500,$C34,'DADOS BRUTOS'!AP$3:AP$500)))</f>
        <v/>
      </c>
      <c r="DQ34" s="122">
        <f>IF(OR(DQ$4="",$B34=""),0,SUMIF('DADOS BRUTOS'!$A$3:$A$500,$B34,'DADOS BRUTOS'!AQ$3:AQ$500)+IF($C34="",0,SUMIF('DADOS BRUTOS'!$A$3:$A$500,$C34,'DADOS BRUTOS'!AQ$3:AQ$500)))</f>
        <v/>
      </c>
      <c r="DR34" s="122">
        <f>IF(OR(DR$4="",$B34=""),0,SUMIF('DADOS BRUTOS'!$A$3:$A$500,$B34,'DADOS BRUTOS'!AR$3:AR$500)+IF($C34="",0,SUMIF('DADOS BRUTOS'!$A$3:$A$500,$C34,'DADOS BRUTOS'!AR$3:AR$500)))</f>
        <v/>
      </c>
      <c r="DS34" s="122">
        <f>IF(OR(DS$4="",$B34=""),0,SUMIF('DADOS BRUTOS'!$A$3:$A$500,$B34,'DADOS BRUTOS'!AS$3:AS$500)+IF($C34="",0,SUMIF('DADOS BRUTOS'!$A$3:$A$500,$C34,'DADOS BRUTOS'!AS$3:AS$500)))</f>
        <v/>
      </c>
      <c r="DT34" s="122">
        <f>IF(OR(DT$4="",$B34=""),0,SUMIF('DADOS BRUTOS'!$A$3:$A$500,$B34,'DADOS BRUTOS'!AT$3:AT$500)+IF($C34="",0,SUMIF('DADOS BRUTOS'!$A$3:$A$500,$C34,'DADOS BRUTOS'!AT$3:AT$500)))</f>
        <v/>
      </c>
      <c r="DU34" s="122">
        <f>IF(OR(DU$4="",$B34=""),0,SUMIF('DADOS BRUTOS'!$A$3:$A$500,$B34,'DADOS BRUTOS'!AU$3:AU$500)+IF($C34="",0,SUMIF('DADOS BRUTOS'!$A$3:$A$500,$C34,'DADOS BRUTOS'!AU$3:AU$500)))</f>
        <v/>
      </c>
      <c r="DV34" s="122">
        <f>IF(OR(DV$4="",$B34=""),0,SUMIF('DADOS BRUTOS'!$A$3:$A$500,$B34,'DADOS BRUTOS'!AV$3:AV$500)+IF($C34="",0,SUMIF('DADOS BRUTOS'!$A$3:$A$500,$C34,'DADOS BRUTOS'!AV$3:AV$500)))</f>
        <v/>
      </c>
      <c r="DW34" s="122">
        <f>IF(OR(DW$4="",$B34=""),0,SUMIF('DADOS BRUTOS'!$A$3:$A$500,$B34,'DADOS BRUTOS'!AW$3:AW$500)+IF($C34="",0,SUMIF('DADOS BRUTOS'!$A$3:$A$500,$C34,'DADOS BRUTOS'!AW$3:AW$500)))</f>
        <v/>
      </c>
      <c r="DX34" s="122">
        <f>IF(OR(DX$4="",$B34=""),0,SUMIF('DADOS BRUTOS'!$A$3:$A$500,$B34,'DADOS BRUTOS'!AX$3:AX$500)+IF($C34="",0,SUMIF('DADOS BRUTOS'!$A$3:$A$500,$C34,'DADOS BRUTOS'!AX$3:AX$500)))</f>
        <v/>
      </c>
      <c r="DY34" s="122">
        <f>IF(OR(DY$4="",$B34=""),0,SUMIF('DADOS BRUTOS'!$A$3:$A$500,$B34,'DADOS BRUTOS'!AY$3:AY$500)+IF($C34="",0,SUMIF('DADOS BRUTOS'!$A$3:$A$500,$C34,'DADOS BRUTOS'!AY$3:AY$500)))</f>
        <v/>
      </c>
      <c r="DZ34" s="122">
        <f>IF(OR(DZ$4="",$B34=""),0,SUMIF('DADOS BRUTOS'!$A$3:$A$500,$B34,'DADOS BRUTOS'!AZ$3:AZ$500)+IF($C34="",0,SUMIF('DADOS BRUTOS'!$A$3:$A$500,$C34,'DADOS BRUTOS'!AZ$3:AZ$500)))</f>
        <v/>
      </c>
      <c r="EA34" s="122">
        <f>IF(OR(EA$4="",$B34=""),0,SUMIF('DADOS BRUTOS'!$A$3:$A$500,$B34,'DADOS BRUTOS'!BA$3:BA$500)+IF($C34="",0,SUMIF('DADOS BRUTOS'!$A$3:$A$500,$C34,'DADOS BRUTOS'!BA$3:BA$500)))</f>
        <v/>
      </c>
      <c r="EB34" s="122">
        <f>IF(OR(EB$4="",$B34=""),0,SUMIF('DADOS BRUTOS'!$A$3:$A$500,$B34,'DADOS BRUTOS'!BB$3:BB$500)+IF($C34="",0,SUMIF('DADOS BRUTOS'!$A$3:$A$500,$C34,'DADOS BRUTOS'!BB$3:BB$500)))</f>
        <v/>
      </c>
      <c r="EC34" s="122">
        <f>IF(OR(EC$4="",$B34=""),0,SUMIF('DADOS BRUTOS'!$A$3:$A$500,$B34,'DADOS BRUTOS'!BC$3:BC$500)+IF($C34="",0,SUMIF('DADOS BRUTOS'!$A$3:$A$500,$C34,'DADOS BRUTOS'!BC$3:BC$500)))</f>
        <v/>
      </c>
      <c r="ED34" s="122">
        <f>IF(OR(ED$4="",$B34=""),0,SUMIF('DADOS BRUTOS'!$A$3:$A$500,$B34,'DADOS BRUTOS'!BD$3:BD$500)+IF($C34="",0,SUMIF('DADOS BRUTOS'!$A$3:$A$500,$C34,'DADOS BRUTOS'!BD$3:BD$500)))</f>
        <v/>
      </c>
      <c r="EE34" s="122">
        <f>IF(OR(EE$4="",$B34=""),0,SUMIF('DADOS BRUTOS'!$A$3:$A$500,$B34,'DADOS BRUTOS'!BE$3:BE$500)+IF($C34="",0,SUMIF('DADOS BRUTOS'!$A$3:$A$500,$C34,'DADOS BRUTOS'!BE$3:BE$500)))</f>
        <v/>
      </c>
      <c r="EF34" s="122">
        <f>IF(OR(EF$4="",$B34=""),0,SUMIF('DADOS BRUTOS'!$A$3:$A$500,$B34,'DADOS BRUTOS'!BF$3:BF$500)+IF($C34="",0,SUMIF('DADOS BRUTOS'!$A$3:$A$500,$C34,'DADOS BRUTOS'!BF$3:BF$500)))</f>
        <v/>
      </c>
      <c r="EG34" s="122">
        <f>IF(OR(EG$4="",$B34=""),0,SUMIF('DADOS BRUTOS'!$A$3:$A$500,$B34,'DADOS BRUTOS'!BG$3:BG$500)+IF($C34="",0,SUMIF('DADOS BRUTOS'!$A$3:$A$500,$C34,'DADOS BRUTOS'!BG$3:BG$500)))</f>
        <v/>
      </c>
      <c r="EH34" s="122">
        <f>IF(OR(EH$4="",$B34=""),0,SUMIF('DADOS BRUTOS'!$A$3:$A$500,$B34,'DADOS BRUTOS'!BH$3:BH$500)+IF($C34="",0,SUMIF('DADOS BRUTOS'!$A$3:$A$500,$C34,'DADOS BRUTOS'!BH$3:BH$500)))</f>
        <v/>
      </c>
      <c r="EI34" s="122">
        <f>IF(OR(EI$4="",$B34=""),0,SUMIF('DADOS BRUTOS'!$A$3:$A$500,$B34,'DADOS BRUTOS'!BI$3:BI$500)+IF($C34="",0,SUMIF('DADOS BRUTOS'!$A$3:$A$500,$C34,'DADOS BRUTOS'!BI$3:BI$500)))</f>
        <v/>
      </c>
      <c r="EJ34" s="122">
        <f>IF(OR(EJ$4="",$B34=""),0,SUMIF('DADOS BRUTOS'!$A$3:$A$500,$B34,'DADOS BRUTOS'!BJ$3:BJ$500)+IF($C34="",0,SUMIF('DADOS BRUTOS'!$A$3:$A$500,$C34,'DADOS BRUTOS'!BJ$3:BJ$500)))</f>
        <v/>
      </c>
      <c r="EK34" s="122">
        <f>IF(OR(EK$4="",$B34=""),0,SUMIF('DADOS BRUTOS'!$A$3:$A$500,$B34,'DADOS BRUTOS'!BK$3:BK$500)+IF($C34="",0,SUMIF('DADOS BRUTOS'!$A$3:$A$500,$C34,'DADOS BRUTOS'!BK$3:BK$500)))</f>
        <v/>
      </c>
      <c r="EL34" s="122">
        <f>IF(OR(EL$4="",$B34=""),0,SUMIF('DADOS BRUTOS'!$A$3:$A$500,$B34,'DADOS BRUTOS'!BL$3:BL$500)+IF($C34="",0,SUMIF('DADOS BRUTOS'!$A$3:$A$500,$C34,'DADOS BRUTOS'!BL$3:BL$500)))</f>
        <v/>
      </c>
      <c r="EM34" s="122">
        <f>IF(OR(EM$4="",$B34=""),0,SUMIF('DADOS BRUTOS'!$A$3:$A$500,$B34,'DADOS BRUTOS'!BM$3:BM$500)+IF($C34="",0,SUMIF('DADOS BRUTOS'!$A$3:$A$500,$C34,'DADOS BRUTOS'!BM$3:BM$500)))</f>
        <v/>
      </c>
      <c r="EN34" s="122">
        <f>IF(OR(EN$4="",$B34=""),0,SUMIF('DADOS BRUTOS'!$A$3:$A$500,$B34,'DADOS BRUTOS'!BN$3:BN$500)+IF($C34="",0,SUMIF('DADOS BRUTOS'!$A$3:$A$500,$C34,'DADOS BRUTOS'!BN$3:BN$500)))</f>
        <v/>
      </c>
      <c r="EO34" s="122">
        <f>IF(OR(EO$4="",$B34=""),0,SUMIF('DADOS BRUTOS'!$A$3:$A$500,$B34,'DADOS BRUTOS'!BO$3:BO$500)+IF($C34="",0,SUMIF('DADOS BRUTOS'!$A$3:$A$500,$C34,'DADOS BRUTOS'!BO$3:BO$500)))</f>
        <v/>
      </c>
      <c r="EP34" s="122">
        <f>IF(OR(EP$4="",$B34=""),0,SUMIF('DADOS BRUTOS'!$A$3:$A$500,$B34,'DADOS BRUTOS'!BP$3:BP$500)+IF($C34="",0,SUMIF('DADOS BRUTOS'!$A$3:$A$500,$C34,'DADOS BRUTOS'!BP$3:BP$500)))</f>
        <v/>
      </c>
      <c r="EQ34" s="122">
        <f>IF(OR(EQ$4="",$B34=""),0,SUMIF('DADOS BRUTOS'!$A$3:$A$500,$B34,'DADOS BRUTOS'!BQ$3:BQ$500)+IF($C34="",0,SUMIF('DADOS BRUTOS'!$A$3:$A$500,$C34,'DADOS BRUTOS'!BQ$3:BQ$500)))</f>
        <v/>
      </c>
      <c r="ER34" s="122">
        <f>IF(OR(ER$4="",$B34=""),0,SUMIF('DADOS BRUTOS'!$A$3:$A$500,$B34,'DADOS BRUTOS'!BR$3:BR$500)+IF($C34="",0,SUMIF('DADOS BRUTOS'!$A$3:$A$500,$C34,'DADOS BRUTOS'!BR$3:BR$500)))</f>
        <v/>
      </c>
      <c r="ES34" s="122">
        <f>IF(OR(ES$4="",$B34=""),0,SUMIF('DADOS BRUTOS'!$A$3:$A$500,$B34,'DADOS BRUTOS'!BS$3:BS$500)+IF($C34="",0,SUMIF('DADOS BRUTOS'!$A$3:$A$500,$C34,'DADOS BRUTOS'!BS$3:BS$500)))</f>
        <v/>
      </c>
      <c r="ET34" s="122">
        <f>IF(OR(ET$4="",$B34=""),0,SUMIF('DADOS BRUTOS'!$A$3:$A$500,$B34,'DADOS BRUTOS'!BT$3:BT$500)+IF($C34="",0,SUMIF('DADOS BRUTOS'!$A$3:$A$500,$C34,'DADOS BRUTOS'!BT$3:BT$500)))</f>
        <v/>
      </c>
      <c r="EU34" s="122">
        <f>IF(OR(EU$4="",$B34=""),0,SUMIF('DADOS BRUTOS'!$A$3:$A$500,$B34,'DADOS BRUTOS'!BU$3:BU$500)+IF($C34="",0,SUMIF('DADOS BRUTOS'!$A$3:$A$500,$C34,'DADOS BRUTOS'!BU$3:BU$500)))</f>
        <v/>
      </c>
      <c r="EV34" s="122">
        <f>IF(OR(EV$4="",$B34=""),0,SUMIF('DADOS BRUTOS'!$A$3:$A$500,$B34,'DADOS BRUTOS'!BV$3:BV$500)+IF($C34="",0,SUMIF('DADOS BRUTOS'!$A$3:$A$500,$C34,'DADOS BRUTOS'!BV$3:BV$500)))</f>
        <v/>
      </c>
      <c r="EW34" s="122">
        <f>IF(OR(EW$4="",$B34=""),0,SUMIF('DADOS BRUTOS'!$A$3:$A$500,$B34,'DADOS BRUTOS'!BW$3:BW$500)+IF($C34="",0,SUMIF('DADOS BRUTOS'!$A$3:$A$500,$C34,'DADOS BRUTOS'!BW$3:BW$500)))</f>
        <v/>
      </c>
      <c r="EX34" s="122">
        <f>IF(OR(EX$4="",$B34=""),0,SUMIF('DADOS BRUTOS'!$A$3:$A$500,$B34,'DADOS BRUTOS'!BX$3:BX$500)+IF($C34="",0,SUMIF('DADOS BRUTOS'!$A$3:$A$500,$C34,'DADOS BRUTOS'!BX$3:BX$500)))</f>
        <v/>
      </c>
      <c r="EY34" s="122">
        <f>IF(OR(EY$4="",$B34=""),0,SUMIF('DADOS BRUTOS'!$A$3:$A$500,$B34,'DADOS BRUTOS'!BY$3:BY$500)+IF($C34="",0,SUMIF('DADOS BRUTOS'!$A$3:$A$500,$C34,'DADOS BRUTOS'!BY$3:BY$500)))</f>
        <v/>
      </c>
      <c r="EZ34" s="122">
        <f>IF(OR(EZ$4="",$B34=""),0,SUMIF('DADOS BRUTOS'!$A$3:$A$500,$B34,'DADOS BRUTOS'!BZ$3:BZ$500)+IF($C34="",0,SUMIF('DADOS BRUTOS'!$A$3:$A$500,$C34,'DADOS BRUTOS'!BZ$3:BZ$500)))</f>
        <v/>
      </c>
      <c r="FA34" s="122">
        <f>IF(OR(FA$4="",$B34=""),0,SUMIF('DADOS BRUTOS'!$A$3:$A$500,$B34,'DADOS BRUTOS'!CA$3:CA$500)+IF($C34="",0,SUMIF('DADOS BRUTOS'!$A$3:$A$500,$C34,'DADOS BRUTOS'!CA$3:CA$500)))</f>
        <v/>
      </c>
      <c r="FB34" s="122">
        <f>IF(OR(FB$4="",$B34=""),0,SUMIF('DADOS BRUTOS'!$A$3:$A$500,$B34,'DADOS BRUTOS'!CB$3:CB$500)+IF($C34="",0,SUMIF('DADOS BRUTOS'!$A$3:$A$500,$C34,'DADOS BRUTOS'!CB$3:CB$500)))</f>
        <v/>
      </c>
      <c r="FC34" s="122">
        <f>IF(OR(FC$4="",$B34=""),0,SUMIF('DADOS BRUTOS'!$A$3:$A$500,$B34,'DADOS BRUTOS'!CC$3:CC$500)+IF($C34="",0,SUMIF('DADOS BRUTOS'!$A$3:$A$500,$C34,'DADOS BRUTOS'!CC$3:CC$500)))</f>
        <v/>
      </c>
      <c r="FD34" s="122">
        <f>IF(OR(FD$4="",$B34=""),0,SUMIF('DADOS BRUTOS'!$A$3:$A$500,$B34,'DADOS BRUTOS'!CD$3:CD$500)+IF($C34="",0,SUMIF('DADOS BRUTOS'!$A$3:$A$500,$C34,'DADOS BRUTOS'!CD$3:CD$500)))</f>
        <v/>
      </c>
      <c r="FE34" s="122">
        <f>IF(OR(FE$4="",$B34=""),0,SUMIF('DADOS BRUTOS'!$A$3:$A$500,$B34,'DADOS BRUTOS'!CE$3:CE$500)+IF($C34="",0,SUMIF('DADOS BRUTOS'!$A$3:$A$500,$C34,'DADOS BRUTOS'!CE$3:CE$500)))</f>
        <v/>
      </c>
      <c r="FF34" s="122">
        <f>IF(OR(FF$4="",$B34=""),0,SUMIF('DADOS BRUTOS'!$A$3:$A$500,$B34,'DADOS BRUTOS'!CF$3:CF$500)+IF($C34="",0,SUMIF('DADOS BRUTOS'!$A$3:$A$500,$C34,'DADOS BRUTOS'!CF$3:CF$500)))</f>
        <v/>
      </c>
      <c r="FG34" s="122">
        <f>IF(OR(FG$4="",$B34=""),0,SUMIF('DADOS BRUTOS'!$A$3:$A$500,$B34,'DADOS BRUTOS'!CG$3:CG$500)+IF($C34="",0,SUMIF('DADOS BRUTOS'!$A$3:$A$500,$C34,'DADOS BRUTOS'!CG$3:CG$500)))</f>
        <v/>
      </c>
      <c r="FH34" s="122">
        <f>IF(OR(FH$4="",$B34=""),0,SUMIF('DADOS BRUTOS'!$A$3:$A$500,$B34,'DADOS BRUTOS'!CH$3:CH$500)+IF($C34="",0,SUMIF('DADOS BRUTOS'!$A$3:$A$500,$C34,'DADOS BRUTOS'!CH$3:CH$500)))</f>
        <v/>
      </c>
      <c r="FI34" s="122">
        <f>IF(OR(FI$4="",$B34=""),0,SUMIF('DADOS BRUTOS'!$A$3:$A$500,$B34,'DADOS BRUTOS'!CI$3:CI$500)+IF($C34="",0,SUMIF('DADOS BRUTOS'!$A$3:$A$500,$C34,'DADOS BRUTOS'!CI$3:CI$500)))</f>
        <v/>
      </c>
      <c r="FJ34" s="122">
        <f>IF(OR(FJ$4="",$B34=""),0,SUMIF('DADOS BRUTOS'!$A$3:$A$500,$B34,'DADOS BRUTOS'!CJ$3:CJ$500)+IF($C34="",0,SUMIF('DADOS BRUTOS'!$A$3:$A$500,$C34,'DADOS BRUTOS'!CJ$3:CJ$500)))</f>
        <v/>
      </c>
      <c r="FK34" s="122">
        <f>IF(OR(FK$4="",$B34=""),0,SUMIF('DADOS BRUTOS'!$A$3:$A$500,$B34,'DADOS BRUTOS'!CK$3:CK$500)+IF($C34="",0,SUMIF('DADOS BRUTOS'!$A$3:$A$500,$C34,'DADOS BRUTOS'!CK$3:CK$500)))</f>
        <v/>
      </c>
      <c r="FL34" s="122">
        <f>IF(OR(FL$4="",$B34=""),0,SUMIF('DADOS BRUTOS'!$A$3:$A$500,$B34,'DADOS BRUTOS'!CL$3:CL$500)+IF($C34="",0,SUMIF('DADOS BRUTOS'!$A$3:$A$500,$C34,'DADOS BRUTOS'!CL$3:CL$500)))</f>
        <v/>
      </c>
      <c r="FM34" s="122">
        <f>IF(OR(FM$4="",$B34=""),0,SUMIF('DADOS BRUTOS'!$A$3:$A$500,$B34,'DADOS BRUTOS'!CM$3:CM$500)+IF($C34="",0,SUMIF('DADOS BRUTOS'!$A$3:$A$500,$C34,'DADOS BRUTOS'!CM$3:CM$500)))</f>
        <v/>
      </c>
      <c r="FN34" s="122">
        <f>IF(OR(FN$4="",$B34=""),0,SUMIF('DADOS BRUTOS'!$A$3:$A$500,$B34,'DADOS BRUTOS'!CN$3:CN$500)+IF($C34="",0,SUMIF('DADOS BRUTOS'!$A$3:$A$500,$C34,'DADOS BRUTOS'!CN$3:CN$500)))</f>
        <v/>
      </c>
      <c r="FO34" s="122">
        <f>IF(OR(FO$4="",$B34=""),0,SUMIF('DADOS BRUTOS'!$A$3:$A$500,$B34,'DADOS BRUTOS'!CO$3:CO$500)+IF($C34="",0,SUMIF('DADOS BRUTOS'!$A$3:$A$500,$C34,'DADOS BRUTOS'!CO$3:CO$500)))</f>
        <v/>
      </c>
      <c r="FP34" s="122">
        <f>IF(OR(FP$4="",$B34=""),0,SUMIF('DADOS BRUTOS'!$A$3:$A$500,$B34,'DADOS BRUTOS'!CP$3:CP$500)+IF($C34="",0,SUMIF('DADOS BRUTOS'!$A$3:$A$500,$C34,'DADOS BRUTOS'!CP$3:CP$500)))</f>
        <v/>
      </c>
      <c r="FQ34" s="122">
        <f>IF(OR(FQ$4="",$B34=""),0,SUMIF('DADOS BRUTOS'!$A$3:$A$500,$B34,'DADOS BRUTOS'!CQ$3:CQ$500)+IF($C34="",0,SUMIF('DADOS BRUTOS'!$A$3:$A$500,$C34,'DADOS BRUTOS'!CQ$3:CQ$500)))</f>
        <v/>
      </c>
      <c r="FR34" s="122">
        <f>IF(OR(FR$4="",$B34=""),0,SUMIF('DADOS BRUTOS'!$A$3:$A$500,$B34,'DADOS BRUTOS'!CR$3:CR$500)+IF($C34="",0,SUMIF('DADOS BRUTOS'!$A$3:$A$500,$C34,'DADOS BRUTOS'!CR$3:CR$500)))</f>
        <v/>
      </c>
      <c r="FS34" s="122">
        <f>IF(OR(FS$4="",$B34=""),0,SUMIF('DADOS BRUTOS'!$A$3:$A$500,$B34,'DADOS BRUTOS'!CS$3:CS$500)+IF($C34="",0,SUMIF('DADOS BRUTOS'!$A$3:$A$500,$C34,'DADOS BRUTOS'!CS$3:CS$500)))</f>
        <v/>
      </c>
      <c r="FT34" s="122">
        <f>IF(OR(FT$4="",$B34=""),0,SUMIF('DADOS BRUTOS'!$A$3:$A$500,$B34,'DADOS BRUTOS'!CT$3:CT$500)+IF($C34="",0,SUMIF('DADOS BRUTOS'!$A$3:$A$500,$C34,'DADOS BRUTOS'!CT$3:CT$500)))</f>
        <v/>
      </c>
      <c r="FU34" s="122">
        <f>IF(OR(FU$4="",$B34=""),0,SUMIF('DADOS BRUTOS'!$A$3:$A$500,$B34,'DADOS BRUTOS'!CU$3:CU$500)+IF($C34="",0,SUMIF('DADOS BRUTOS'!$A$3:$A$500,$C34,'DADOS BRUTOS'!CU$3:CU$500)))</f>
        <v/>
      </c>
      <c r="FV34" s="122">
        <f>IF(OR(FV$4="",$B34=""),0,SUMIF('DADOS BRUTOS'!$A$3:$A$500,$B34,'DADOS BRUTOS'!CV$3:CV$500)+IF($C34="",0,SUMIF('DADOS BRUTOS'!$A$3:$A$500,$C34,'DADOS BRUTOS'!CV$3:CV$500)))</f>
        <v/>
      </c>
      <c r="FW34" s="122">
        <f>IF(OR(FW$4="",$B34=""),0,SUMIF('DADOS BRUTOS'!$A$3:$A$500,$B34,'DADOS BRUTOS'!CW$3:CW$500)+IF($C34="",0,SUMIF('DADOS BRUTOS'!$A$3:$A$500,$C34,'DADOS BRUTOS'!CW$3:CW$500)))</f>
        <v/>
      </c>
      <c r="FX34" s="122">
        <f>IF(OR(FX$4="",$B34=""),0,SUMIF('DADOS BRUTOS'!$A$3:$A$500,$B34,'DADOS BRUTOS'!CX$3:CX$500)+IF($C34="",0,SUMIF('DADOS BRUTOS'!$A$3:$A$500,$C34,'DADOS BRUTOS'!CX$3:CX$500)))</f>
        <v/>
      </c>
      <c r="FY34" s="122">
        <f>IF(OR(FY$4="",$B34=""),0,SUMIF('DADOS BRUTOS'!$A$3:$A$500,$B34,'DADOS BRUTOS'!CY$3:CY$500)+IF($C34="",0,SUMIF('DADOS BRUTOS'!$A$3:$A$500,$C34,'DADOS BRUTOS'!CY$3:CY$500)))</f>
        <v/>
      </c>
      <c r="FZ34" s="122">
        <f>IF(OR(FZ$4="",$B34=""),0,SUMIF('DADOS BRUTOS'!$A$3:$A$500,$B34,'DADOS BRUTOS'!CZ$3:CZ$500)+IF($C34="",0,SUMIF('DADOS BRUTOS'!$A$3:$A$500,$C34,'DADOS BRUTOS'!CZ$3:CZ$500)))</f>
        <v/>
      </c>
      <c r="GA34" s="122">
        <f>IF(OR(GA$4="",$B34=""),0,SUMIF('DADOS BRUTOS'!$A$3:$A$500,$B34,'DADOS BRUTOS'!DA$3:DA$500)+IF($C34="",0,SUMIF('DADOS BRUTOS'!$A$3:$A$500,$C34,'DADOS BRUTOS'!DA$3:DA$500)))</f>
        <v/>
      </c>
      <c r="GB34" s="122">
        <f>IF(OR(GB$4="",$B34=""),0,SUMIF('DADOS BRUTOS'!$A$3:$A$500,$B34,'DADOS BRUTOS'!DB$3:DB$500)+IF($C34="",0,SUMIF('DADOS BRUTOS'!$A$3:$A$500,$C34,'DADOS BRUTOS'!DB$3:DB$500)))</f>
        <v/>
      </c>
      <c r="GC34" s="122">
        <f>IF(OR(GC$4="",$B34=""),0,SUMIF('DADOS BRUTOS'!$A$3:$A$500,$B34,'DADOS BRUTOS'!DC$3:DC$500)+IF($C34="",0,SUMIF('DADOS BRUTOS'!$A$3:$A$500,$C34,'DADOS BRUTOS'!DC$3:DC$500)))</f>
        <v/>
      </c>
      <c r="GD34" s="122">
        <f>IF(OR(GD$4="",$B34=""),0,SUMIF('DADOS BRUTOS'!$A$3:$A$500,$B34,'DADOS BRUTOS'!DD$3:DD$500)+IF($C34="",0,SUMIF('DADOS BRUTOS'!$A$3:$A$500,$C34,'DADOS BRUTOS'!DD$3:DD$500)))</f>
        <v/>
      </c>
      <c r="GE34" s="122">
        <f>IF(OR(GE$4="",$B34=""),0,SUMIF('DADOS BRUTOS'!$A$3:$A$500,$B34,'DADOS BRUTOS'!DE$3:DE$500)+IF($C34="",0,SUMIF('DADOS BRUTOS'!$A$3:$A$500,$C34,'DADOS BRUTOS'!DE$3:DE$500)))</f>
        <v/>
      </c>
      <c r="GF34" s="122">
        <f>IF(OR(GF$4="",$B34=""),0,SUMIF('DADOS BRUTOS'!$A$3:$A$500,$B34,'DADOS BRUTOS'!DF$3:DF$500)+IF($C34="",0,SUMIF('DADOS BRUTOS'!$A$3:$A$500,$C34,'DADOS BRUTOS'!DF$3:DF$500)))</f>
        <v/>
      </c>
      <c r="GG34" s="122">
        <f>IF(OR(GG$4="",$B34=""),0,SUMIF('DADOS BRUTOS'!$A$3:$A$500,$B34,'DADOS BRUTOS'!DG$3:DG$500)+IF($C34="",0,SUMIF('DADOS BRUTOS'!$A$3:$A$500,$C34,'DADOS BRUTOS'!DG$3:DG$500)))</f>
        <v/>
      </c>
      <c r="GH34" s="122">
        <f>IF(OR(GH$4="",$B34=""),0,SUMIF('DADOS BRUTOS'!$A$3:$A$500,$B34,'DADOS BRUTOS'!DH$3:DH$500)+IF($C34="",0,SUMIF('DADOS BRUTOS'!$A$3:$A$500,$C34,'DADOS BRUTOS'!DH$3:DH$500)))</f>
        <v/>
      </c>
      <c r="GI34" s="122">
        <f>IF(OR(GI$4="",$B34=""),0,SUMIF('DADOS BRUTOS'!$A$3:$A$500,$B34,'DADOS BRUTOS'!DI$3:DI$500)+IF($C34="",0,SUMIF('DADOS BRUTOS'!$A$3:$A$500,$C34,'DADOS BRUTOS'!DI$3:DI$500)))</f>
        <v/>
      </c>
      <c r="GJ34" s="122">
        <f>IF(OR(GJ$4="",$B34=""),0,SUMIF('DADOS BRUTOS'!$A$3:$A$500,$B34,'DADOS BRUTOS'!DJ$3:DJ$500)+IF($C34="",0,SUMIF('DADOS BRUTOS'!$A$3:$A$500,$C34,'DADOS BRUTOS'!DJ$3:DJ$500)))</f>
        <v/>
      </c>
      <c r="GK34" s="122">
        <f>IF(OR(GK$4="",$B34=""),0,SUMIF('DADOS BRUTOS'!$A$3:$A$500,$B34,'DADOS BRUTOS'!DK$3:DK$500)+IF($C34="",0,SUMIF('DADOS BRUTOS'!$A$3:$A$500,$C34,'DADOS BRUTOS'!DK$3:DK$500)))</f>
        <v/>
      </c>
      <c r="GL34" s="122">
        <f>IF(OR(GL$4="",$B34=""),0,SUMIF('DADOS BRUTOS'!$A$3:$A$500,$B34,'DADOS BRUTOS'!DL$3:DL$500)+IF($C34="",0,SUMIF('DADOS BRUTOS'!$A$3:$A$500,$C34,'DADOS BRUTOS'!DL$3:DL$500)))</f>
        <v/>
      </c>
      <c r="GM34" s="122">
        <f>IF(OR(GM$4="",$B34=""),0,SUMIF('DADOS BRUTOS'!$A$3:$A$500,$B34,'DADOS BRUTOS'!DM$3:DM$500)+IF($C34="",0,SUMIF('DADOS BRUTOS'!$A$3:$A$500,$C34,'DADOS BRUTOS'!DM$3:DM$500)))</f>
        <v/>
      </c>
      <c r="GN34" s="122">
        <f>IF(OR(GN$4="",$B34=""),0,SUMIF('DADOS BRUTOS'!$A$3:$A$500,$B34,'DADOS BRUTOS'!DN$3:DN$500)+IF($C34="",0,SUMIF('DADOS BRUTOS'!$A$3:$A$500,$C34,'DADOS BRUTOS'!DN$3:DN$500)))</f>
        <v/>
      </c>
      <c r="GO34" s="122">
        <f>IF(OR(GO$4="",$B34=""),0,SUMIF('DADOS BRUTOS'!$A$3:$A$500,$B34,'DADOS BRUTOS'!DO$3:DO$500)+IF($C34="",0,SUMIF('DADOS BRUTOS'!$A$3:$A$500,$C34,'DADOS BRUTOS'!DO$3:DO$500)))</f>
        <v/>
      </c>
      <c r="GP34" s="122">
        <f>IF(OR(GP$4="",$B34=""),0,SUMIF('DADOS BRUTOS'!$A$3:$A$500,$B34,'DADOS BRUTOS'!DP$3:DP$500)+IF($C34="",0,SUMIF('DADOS BRUTOS'!$A$3:$A$500,$C34,'DADOS BRUTOS'!DP$3:DP$500)))</f>
        <v/>
      </c>
      <c r="GQ34" s="122">
        <f>IF(OR(GQ$4="",$B34=""),0,SUMIF('DADOS BRUTOS'!$A$3:$A$500,$B34,'DADOS BRUTOS'!DQ$3:DQ$500)+IF($C34="",0,SUMIF('DADOS BRUTOS'!$A$3:$A$500,$C34,'DADOS BRUTOS'!DQ$3:DQ$500)))</f>
        <v/>
      </c>
      <c r="GR34" s="122">
        <f>IF(OR(GR$4="",$B34=""),0,SUMIF('DADOS BRUTOS'!$A$3:$A$500,$B34,'DADOS BRUTOS'!DR$3:DR$500)+IF($C34="",0,SUMIF('DADOS BRUTOS'!$A$3:$A$500,$C34,'DADOS BRUTOS'!DR$3:DR$500)))</f>
        <v/>
      </c>
      <c r="GS34" s="122">
        <f>IF(OR(GS$4="",$B34=""),0,SUMIF('DADOS BRUTOS'!$A$3:$A$500,$B34,'DADOS BRUTOS'!DS$3:DS$500)+IF($C34="",0,SUMIF('DADOS BRUTOS'!$A$3:$A$500,$C34,'DADOS BRUTOS'!DS$3:DS$500)))</f>
        <v/>
      </c>
      <c r="GT34" s="122">
        <f>IF(OR(GT$4="",$B34=""),0,SUMIF('DADOS BRUTOS'!$A$3:$A$500,$B34,'DADOS BRUTOS'!DT$3:DT$500)+IF($C34="",0,SUMIF('DADOS BRUTOS'!$A$3:$A$500,$C34,'DADOS BRUTOS'!DT$3:DT$500)))</f>
        <v/>
      </c>
      <c r="GU34" s="122">
        <f>IF(OR(GU$4="",$B34=""),0,SUMIF('DADOS BRUTOS'!$A$3:$A$500,$B34,'DADOS BRUTOS'!DU$3:DU$500)+IF($C34="",0,SUMIF('DADOS BRUTOS'!$A$3:$A$500,$C34,'DADOS BRUTOS'!DU$3:DU$500)))</f>
        <v/>
      </c>
      <c r="GV34" s="122">
        <f>IF(OR(GV$4="",$B34=""),0,SUMIF('DADOS BRUTOS'!$A$3:$A$500,$B34,'DADOS BRUTOS'!DV$3:DV$500)+IF($C34="",0,SUMIF('DADOS BRUTOS'!$A$3:$A$500,$C34,'DADOS BRUTOS'!DV$3:DV$500)))</f>
        <v/>
      </c>
      <c r="GW34" s="122">
        <f>IF(OR(GW$4="",$B34=""),0,SUMIF('DADOS BRUTOS'!$A$3:$A$500,$B34,'DADOS BRUTOS'!DW$3:DW$500)+IF($C34="",0,SUMIF('DADOS BRUTOS'!$A$3:$A$500,$C34,'DADOS BRUTOS'!DW$3:DW$500)))</f>
        <v/>
      </c>
      <c r="GX34" s="122">
        <f>IF(OR(GX$4="",$B34=""),0,SUMIF('DADOS BRUTOS'!$A$3:$A$500,$B34,'DADOS BRUTOS'!DX$3:DX$500)+IF($C34="",0,SUMIF('DADOS BRUTOS'!$A$3:$A$500,$C34,'DADOS BRUTOS'!DX$3:DX$500)))</f>
        <v/>
      </c>
      <c r="GY34" s="122">
        <f>IF(OR(GY$4="",$B34=""),0,SUMIF('DADOS BRUTOS'!$A$3:$A$500,$B34,'DADOS BRUTOS'!DY$3:DY$500)+IF($C34="",0,SUMIF('DADOS BRUTOS'!$A$3:$A$500,$C34,'DADOS BRUTOS'!DY$3:DY$500)))</f>
        <v/>
      </c>
      <c r="GZ34" s="122">
        <f>IF(OR(GZ$4="",$B34=""),0,SUMIF('DADOS BRUTOS'!$A$3:$A$500,$B34,'DADOS BRUTOS'!DZ$3:DZ$500)+IF($C34="",0,SUMIF('DADOS BRUTOS'!$A$3:$A$500,$C34,'DADOS BRUTOS'!DZ$3:DZ$500)))</f>
        <v/>
      </c>
      <c r="HA34" s="122">
        <f>IF(OR(HA$4="",$B34=""),0,SUMIF('DADOS BRUTOS'!$A$3:$A$500,$B34,'DADOS BRUTOS'!EA$3:EA$500)+IF($C34="",0,SUMIF('DADOS BRUTOS'!$A$3:$A$500,$C34,'DADOS BRUTOS'!EA$3:EA$500)))</f>
        <v/>
      </c>
      <c r="HB34" s="122">
        <f>IF(OR(HB$4="",$B34=""),0,SUMIF('DADOS BRUTOS'!$A$3:$A$500,$B34,'DADOS BRUTOS'!EB$3:EB$500)+IF($C34="",0,SUMIF('DADOS BRUTOS'!$A$3:$A$500,$C34,'DADOS BRUTOS'!EB$3:EB$500)))</f>
        <v/>
      </c>
      <c r="HC34" s="122">
        <f>IF(OR(HC$4="",$B34=""),0,SUMIF('DADOS BRUTOS'!$A$3:$A$500,$B34,'DADOS BRUTOS'!EC$3:EC$500)+IF($C34="",0,SUMIF('DADOS BRUTOS'!$A$3:$A$500,$C34,'DADOS BRUTOS'!EC$3:EC$500)))</f>
        <v/>
      </c>
      <c r="HD34" s="122">
        <f>IF(OR(HD$4="",$B34=""),0,SUMIF('DADOS BRUTOS'!$A$3:$A$500,$B34,'DADOS BRUTOS'!ED$3:ED$500)+IF($C34="",0,SUMIF('DADOS BRUTOS'!$A$3:$A$500,$C34,'DADOS BRUTOS'!ED$3:ED$500)))</f>
        <v/>
      </c>
      <c r="HE34" s="122">
        <f>IF(OR(HE$4="",$B34=""),0,SUMIF('DADOS BRUTOS'!$A$3:$A$500,$B34,'DADOS BRUTOS'!EE$3:EE$500)+IF($C34="",0,SUMIF('DADOS BRUTOS'!$A$3:$A$500,$C34,'DADOS BRUTOS'!EE$3:EE$500)))</f>
        <v/>
      </c>
      <c r="HF34" s="122">
        <f>IF(OR(HF$4="",$B34=""),0,SUMIF('DADOS BRUTOS'!$A$3:$A$500,$B34,'DADOS BRUTOS'!EF$3:EF$500)+IF($C34="",0,SUMIF('DADOS BRUTOS'!$A$3:$A$500,$C34,'DADOS BRUTOS'!EF$3:EF$500)))</f>
        <v/>
      </c>
      <c r="HG34" s="122">
        <f>IF(OR(HG$4="",$B34=""),0,SUMIF('DADOS BRUTOS'!$A$3:$A$500,$B34,'DADOS BRUTOS'!EG$3:EG$500)+IF($C34="",0,SUMIF('DADOS BRUTOS'!$A$3:$A$500,$C34,'DADOS BRUTOS'!EG$3:EG$500)))</f>
        <v/>
      </c>
      <c r="HH34" s="122">
        <f>IF(OR(HH$4="",$B34=""),0,SUMIF('DADOS BRUTOS'!$A$3:$A$500,$B34,'DADOS BRUTOS'!EH$3:EH$500)+IF($C34="",0,SUMIF('DADOS BRUTOS'!$A$3:$A$500,$C34,'DADOS BRUTOS'!EH$3:EH$500)))</f>
        <v/>
      </c>
      <c r="HI34" s="122">
        <f>IF(OR(HI$4="",$B34=""),0,SUMIF('DADOS BRUTOS'!$A$3:$A$500,$B34,'DADOS BRUTOS'!EI$3:EI$500)+IF($C34="",0,SUMIF('DADOS BRUTOS'!$A$3:$A$500,$C34,'DADOS BRUTOS'!EI$3:EI$500)))</f>
        <v/>
      </c>
      <c r="HJ34" s="122">
        <f>IF(OR(HJ$4="",$B34=""),0,SUMIF('DADOS BRUTOS'!$A$3:$A$500,$B34,'DADOS BRUTOS'!EJ$3:EJ$500)+IF($C34="",0,SUMIF('DADOS BRUTOS'!$A$3:$A$500,$C34,'DADOS BRUTOS'!EJ$3:EJ$500)))</f>
        <v/>
      </c>
      <c r="HK34" s="122">
        <f>IF(OR(HK$4="",$B34=""),0,SUMIF('DADOS BRUTOS'!$A$3:$A$500,$B34,'DADOS BRUTOS'!EK$3:EK$500)+IF($C34="",0,SUMIF('DADOS BRUTOS'!$A$3:$A$500,$C34,'DADOS BRUTOS'!EK$3:EK$500)))</f>
        <v/>
      </c>
      <c r="HL34" s="122">
        <f>IF(OR(HL$4="",$B34=""),0,SUMIF('DADOS BRUTOS'!$A$3:$A$500,$B34,'DADOS BRUTOS'!EL$3:EL$500)+IF($C34="",0,SUMIF('DADOS BRUTOS'!$A$3:$A$500,$C34,'DADOS BRUTOS'!EL$3:EL$500)))</f>
        <v/>
      </c>
      <c r="HM34" s="122">
        <f>IF(OR(HM$4="",$B34=""),0,SUMIF('DADOS BRUTOS'!$A$3:$A$500,$B34,'DADOS BRUTOS'!EM$3:EM$500)+IF($C34="",0,SUMIF('DADOS BRUTOS'!$A$3:$A$500,$C34,'DADOS BRUTOS'!EM$3:EM$500)))</f>
        <v/>
      </c>
      <c r="HN34" s="122">
        <f>IF(OR(HN$4="",$B34=""),0,SUMIF('DADOS BRUTOS'!$A$3:$A$500,$B34,'DADOS BRUTOS'!EN$3:EN$500)+IF($C34="",0,SUMIF('DADOS BRUTOS'!$A$3:$A$500,$C34,'DADOS BRUTOS'!EN$3:EN$500)))</f>
        <v/>
      </c>
      <c r="HO34" s="122">
        <f>IF(OR(HO$4="",$B34=""),0,SUMIF('DADOS BRUTOS'!$A$3:$A$500,$B34,'DADOS BRUTOS'!EO$3:EO$500)+IF($C34="",0,SUMIF('DADOS BRUTOS'!$A$3:$A$500,$C34,'DADOS BRUTOS'!EO$3:EO$500)))</f>
        <v/>
      </c>
      <c r="HP34" s="122">
        <f>IF(OR(HP$4="",$B34=""),0,SUMIF('DADOS BRUTOS'!$A$3:$A$500,$B34,'DADOS BRUTOS'!EP$3:EP$500)+IF($C34="",0,SUMIF('DADOS BRUTOS'!$A$3:$A$500,$C34,'DADOS BRUTOS'!EP$3:EP$500)))</f>
        <v/>
      </c>
      <c r="HQ34" s="122">
        <f>IF(OR(HQ$4="",$B34=""),0,SUMIF('DADOS BRUTOS'!$A$3:$A$500,$B34,'DADOS BRUTOS'!EQ$3:EQ$500)+IF($C34="",0,SUMIF('DADOS BRUTOS'!$A$3:$A$500,$C34,'DADOS BRUTOS'!EQ$3:EQ$500)))</f>
        <v/>
      </c>
      <c r="HR34" s="122">
        <f>IF(OR(HR$4="",$B34=""),0,SUMIF('DADOS BRUTOS'!$A$3:$A$500,$B34,'DADOS BRUTOS'!ER$3:ER$500)+IF($C34="",0,SUMIF('DADOS BRUTOS'!$A$3:$A$500,$C34,'DADOS BRUTOS'!ER$3:ER$500)))</f>
        <v/>
      </c>
      <c r="HS34" s="122">
        <f>IF(OR(HS$4="",$B34=""),0,SUMIF('DADOS BRUTOS'!$A$3:$A$500,$B34,'DADOS BRUTOS'!ES$3:ES$500)+IF($C34="",0,SUMIF('DADOS BRUTOS'!$A$3:$A$500,$C34,'DADOS BRUTOS'!ES$3:ES$500)))</f>
        <v/>
      </c>
      <c r="HT34" s="122">
        <f>IF(OR(HT$4="",$B34=""),0,SUMIF('DADOS BRUTOS'!$A$3:$A$500,$B34,'DADOS BRUTOS'!ET$3:ET$500)+IF($C34="",0,SUMIF('DADOS BRUTOS'!$A$3:$A$500,$C34,'DADOS BRUTOS'!ET$3:ET$500)))</f>
        <v/>
      </c>
      <c r="HU34" s="122">
        <f>IF(OR(HU$4="",$B34=""),0,SUMIF('DADOS BRUTOS'!$A$3:$A$500,$B34,'DADOS BRUTOS'!EU$3:EU$500)+IF($C34="",0,SUMIF('DADOS BRUTOS'!$A$3:$A$500,$C34,'DADOS BRUTOS'!EU$3:EU$500)))</f>
        <v/>
      </c>
      <c r="HV34" s="122">
        <f>IF(OR(HV$4="",$B34=""),0,SUMIF('DADOS BRUTOS'!$A$3:$A$500,$B34,'DADOS BRUTOS'!EV$3:EV$500)+IF($C34="",0,SUMIF('DADOS BRUTOS'!$A$3:$A$500,$C34,'DADOS BRUTOS'!EV$3:EV$500)))</f>
        <v/>
      </c>
      <c r="HW34" s="122">
        <f>IF(OR(HW$4="",$B34=""),0,SUMIF('DADOS BRUTOS'!$A$3:$A$500,$B34,'DADOS BRUTOS'!EW$3:EW$500)+IF($C34="",0,SUMIF('DADOS BRUTOS'!$A$3:$A$500,$C34,'DADOS BRUTOS'!EW$3:EW$500)))</f>
        <v/>
      </c>
      <c r="HX34" s="122">
        <f>IF(OR(HX$4="",$B34=""),0,SUMIF('DADOS BRUTOS'!$A$3:$A$500,$B34,'DADOS BRUTOS'!EX$3:EX$500)+IF($C34="",0,SUMIF('DADOS BRUTOS'!$A$3:$A$500,$C34,'DADOS BRUTOS'!EX$3:EX$500)))</f>
        <v/>
      </c>
      <c r="HY34" s="122">
        <f>IF(OR(HY$4="",$B34=""),0,SUMIF('DADOS BRUTOS'!$A$3:$A$500,$B34,'DADOS BRUTOS'!EY$3:EY$500)+IF($C34="",0,SUMIF('DADOS BRUTOS'!$A$3:$A$500,$C34,'DADOS BRUTOS'!EY$3:EY$500)))</f>
        <v/>
      </c>
      <c r="HZ34" s="122">
        <f>IF(OR(HZ$4="",$B34=""),0,SUMIF('DADOS BRUTOS'!$A$3:$A$500,$B34,'DADOS BRUTOS'!EZ$3:EZ$500)+IF($C34="",0,SUMIF('DADOS BRUTOS'!$A$3:$A$500,$C34,'DADOS BRUTOS'!EZ$3:EZ$500)))</f>
        <v/>
      </c>
      <c r="IA34" s="122">
        <f>IF(OR(IA$4="",$B34=""),0,SUMIF('DADOS BRUTOS'!$A$3:$A$500,$B34,'DADOS BRUTOS'!FA$3:FA$500)+IF($C34="",0,SUMIF('DADOS BRUTOS'!$A$3:$A$500,$C34,'DADOS BRUTOS'!FA$3:FA$500)))</f>
        <v/>
      </c>
      <c r="IB34" s="122">
        <f>IF(OR(IB$4="",$B34=""),0,SUMIF('DADOS BRUTOS'!$A$3:$A$500,$B34,'DADOS BRUTOS'!FB$3:FB$500)+IF($C34="",0,SUMIF('DADOS BRUTOS'!$A$3:$A$500,$C34,'DADOS BRUTOS'!FB$3:FB$500)))</f>
        <v/>
      </c>
      <c r="IC34" s="122">
        <f>IF(OR(IC$4="",$B34=""),0,SUMIF('DADOS BRUTOS'!$A$3:$A$500,$B34,'DADOS BRUTOS'!FC$3:FC$500)+IF($C34="",0,SUMIF('DADOS BRUTOS'!$A$3:$A$500,$C34,'DADOS BRUTOS'!FC$3:FC$500)))</f>
        <v/>
      </c>
      <c r="ID34" s="122">
        <f>IF(OR(ID$4="",$B34=""),0,SUMIF('DADOS BRUTOS'!$A$3:$A$500,$B34,'DADOS BRUTOS'!FD$3:FD$500)+IF($C34="",0,SUMIF('DADOS BRUTOS'!$A$3:$A$500,$C34,'DADOS BRUTOS'!FD$3:FD$500)))</f>
        <v/>
      </c>
      <c r="IE34" s="122">
        <f>IF(OR(IE$4="",$B34=""),0,SUMIF('DADOS BRUTOS'!$A$3:$A$500,$B34,'DADOS BRUTOS'!FE$3:FE$500)+IF($C34="",0,SUMIF('DADOS BRUTOS'!$A$3:$A$500,$C34,'DADOS BRUTOS'!FE$3:FE$500)))</f>
        <v/>
      </c>
      <c r="IF34" s="122">
        <f>IF(OR(IF$4="",$B34=""),0,SUMIF('DADOS BRUTOS'!$A$3:$A$500,$B34,'DADOS BRUTOS'!FF$3:FF$500)+IF($C34="",0,SUMIF('DADOS BRUTOS'!$A$3:$A$500,$C34,'DADOS BRUTOS'!FF$3:FF$500)))</f>
        <v/>
      </c>
      <c r="IG34" s="122">
        <f>IF(OR(IG$4="",$B34=""),0,SUMIF('DADOS BRUTOS'!$A$3:$A$500,$B34,'DADOS BRUTOS'!FG$3:FG$500)+IF($C34="",0,SUMIF('DADOS BRUTOS'!$A$3:$A$500,$C34,'DADOS BRUTOS'!FG$3:FG$500)))</f>
        <v/>
      </c>
      <c r="IH34" s="122">
        <f>IF(OR(IH$4="",$B34=""),0,SUMIF('DADOS BRUTOS'!$A$3:$A$500,$B34,'DADOS BRUTOS'!FH$3:FH$500)+IF($C34="",0,SUMIF('DADOS BRUTOS'!$A$3:$A$500,$C34,'DADOS BRUTOS'!FH$3:FH$500)))</f>
        <v/>
      </c>
      <c r="II34" s="122">
        <f>IF(OR(II$4="",$B34=""),0,SUMIF('DADOS BRUTOS'!$A$3:$A$500,$B34,'DADOS BRUTOS'!FI$3:FI$500)+IF($C34="",0,SUMIF('DADOS BRUTOS'!$A$3:$A$500,$C34,'DADOS BRUTOS'!FI$3:FI$500)))</f>
        <v/>
      </c>
      <c r="IJ34" s="122">
        <f>IF(OR(IJ$4="",$B34=""),0,SUMIF('DADOS BRUTOS'!$A$3:$A$500,$B34,'DADOS BRUTOS'!FJ$3:FJ$500)+IF($C34="",0,SUMIF('DADOS BRUTOS'!$A$3:$A$500,$C34,'DADOS BRUTOS'!FJ$3:FJ$500)))</f>
        <v/>
      </c>
      <c r="IK34" s="122">
        <f>IF(OR(IK$4="",$B34=""),0,SUMIF('DADOS BRUTOS'!$A$3:$A$500,$B34,'DADOS BRUTOS'!FK$3:FK$500)+IF($C34="",0,SUMIF('DADOS BRUTOS'!$A$3:$A$500,$C34,'DADOS BRUTOS'!FK$3:FK$500)))</f>
        <v/>
      </c>
      <c r="IL34" s="122">
        <f>IF(OR(IL$4="",$B34=""),0,SUMIF('DADOS BRUTOS'!$A$3:$A$500,$B34,'DADOS BRUTOS'!FL$3:FL$500)+IF($C34="",0,SUMIF('DADOS BRUTOS'!$A$3:$A$500,$C34,'DADOS BRUTOS'!FL$3:FL$500)))</f>
        <v/>
      </c>
      <c r="IM34" s="122">
        <f>IF(OR(IM$4="",$B34=""),0,SUMIF('DADOS BRUTOS'!$A$3:$A$500,$B34,'DADOS BRUTOS'!FM$3:FM$500)+IF($C34="",0,SUMIF('DADOS BRUTOS'!$A$3:$A$500,$C34,'DADOS BRUTOS'!FM$3:FM$500)))</f>
        <v/>
      </c>
      <c r="IN34" s="122">
        <f>IF(OR(IN$4="",$B34=""),0,SUMIF('DADOS BRUTOS'!$A$3:$A$500,$B34,'DADOS BRUTOS'!FN$3:FN$500)+IF($C34="",0,SUMIF('DADOS BRUTOS'!$A$3:$A$500,$C34,'DADOS BRUTOS'!FN$3:FN$500)))</f>
        <v/>
      </c>
      <c r="IO34" s="122">
        <f>IF(OR(IO$4="",$B34=""),0,SUMIF('DADOS BRUTOS'!$A$3:$A$500,$B34,'DADOS BRUTOS'!FO$3:FO$500)+IF($C34="",0,SUMIF('DADOS BRUTOS'!$A$3:$A$500,$C34,'DADOS BRUTOS'!FO$3:FO$500)))</f>
        <v/>
      </c>
      <c r="IP34" s="122">
        <f>IF(OR(IP$4="",$B34=""),0,SUMIF('DADOS BRUTOS'!$A$3:$A$500,$B34,'DADOS BRUTOS'!FP$3:FP$500)+IF($C34="",0,SUMIF('DADOS BRUTOS'!$A$3:$A$500,$C34,'DADOS BRUTOS'!FP$3:FP$500)))</f>
        <v/>
      </c>
      <c r="IQ34" s="122">
        <f>IF(OR(IQ$4="",$B34=""),0,SUMIF('DADOS BRUTOS'!$A$3:$A$500,$B34,'DADOS BRUTOS'!FQ$3:FQ$500)+IF($C34="",0,SUMIF('DADOS BRUTOS'!$A$3:$A$500,$C34,'DADOS BRUTOS'!FQ$3:FQ$500)))</f>
        <v/>
      </c>
      <c r="IR34" s="122">
        <f>IF(OR(IR$4="",$B34=""),0,SUMIF('DADOS BRUTOS'!$A$3:$A$500,$B34,'DADOS BRUTOS'!FR$3:FR$500)+IF($C34="",0,SUMIF('DADOS BRUTOS'!$A$3:$A$500,$C34,'DADOS BRUTOS'!FR$3:FR$500)))</f>
        <v/>
      </c>
      <c r="IS34" s="122">
        <f>IF(OR(IS$4="",$B34=""),0,SUMIF('DADOS BRUTOS'!$A$3:$A$500,$B34,'DADOS BRUTOS'!FS$3:FS$500)+IF($C34="",0,SUMIF('DADOS BRUTOS'!$A$3:$A$500,$C34,'DADOS BRUTOS'!FS$3:FS$500)))</f>
        <v/>
      </c>
      <c r="IT34" s="122">
        <f>IF(OR(IT$4="",$B34=""),0,SUMIF('DADOS BRUTOS'!$A$3:$A$500,$B34,'DADOS BRUTOS'!FT$3:FT$500)+IF($C34="",0,SUMIF('DADOS BRUTOS'!$A$3:$A$500,$C34,'DADOS BRUTOS'!FT$3:FT$500)))</f>
        <v/>
      </c>
      <c r="IU34" s="122">
        <f>IF(OR(IU$4="",$B34=""),0,SUMIF('DADOS BRUTOS'!$A$3:$A$500,$B34,'DADOS BRUTOS'!FU$3:FU$500)+IF($C34="",0,SUMIF('DADOS BRUTOS'!$A$3:$A$500,$C34,'DADOS BRUTOS'!FU$3:FU$500)))</f>
        <v/>
      </c>
      <c r="IV34" s="122">
        <f>IF(OR(IV$4="",$B34=""),0,SUMIF('DADOS BRUTOS'!$A$3:$A$500,$B34,'DADOS BRUTOS'!FV$3:FV$500)+IF($C34="",0,SUMIF('DADOS BRUTOS'!$A$3:$A$500,$C34,'DADOS BRUTOS'!FV$3:FV$500)))</f>
        <v/>
      </c>
      <c r="IW34" s="122">
        <f>IF(OR(IW$4="",$B34=""),0,SUMIF('DADOS BRUTOS'!$A$3:$A$500,$B34,'DADOS BRUTOS'!FW$3:FW$500)+IF($C34="",0,SUMIF('DADOS BRUTOS'!$A$3:$A$500,$C34,'DADOS BRUTOS'!FW$3:FW$500)))</f>
        <v/>
      </c>
      <c r="IX34" s="122">
        <f>IF(OR(IX$4="",$B34=""),0,SUMIF('DADOS BRUTOS'!$A$3:$A$500,$B34,'DADOS BRUTOS'!FX$3:FX$500)+IF($C34="",0,SUMIF('DADOS BRUTOS'!$A$3:$A$500,$C34,'DADOS BRUTOS'!FX$3:FX$500)))</f>
        <v/>
      </c>
      <c r="IY34" s="122">
        <f>IF(OR(IY$4="",$B34=""),0,SUMIF('DADOS BRUTOS'!$A$3:$A$500,$B34,'DADOS BRUTOS'!FY$3:FY$500)+IF($C34="",0,SUMIF('DADOS BRUTOS'!$A$3:$A$500,$C34,'DADOS BRUTOS'!FY$3:FY$500)))</f>
        <v/>
      </c>
      <c r="IZ34" s="122">
        <f>IF(OR(IZ$4="",$B34=""),0,SUMIF('DADOS BRUTOS'!$A$3:$A$500,$B34,'DADOS BRUTOS'!FZ$3:FZ$500)+IF($C34="",0,SUMIF('DADOS BRUTOS'!$A$3:$A$500,$C34,'DADOS BRUTOS'!FZ$3:FZ$500)))</f>
        <v/>
      </c>
      <c r="JA34" s="122">
        <f>IF(OR(JA$4="",$B34=""),0,SUMIF('DADOS BRUTOS'!$A$3:$A$500,$B34,'DADOS BRUTOS'!GA$3:GA$500)+IF($C34="",0,SUMIF('DADOS BRUTOS'!$A$3:$A$500,$C34,'DADOS BRUTOS'!GA$3:GA$500)))</f>
        <v/>
      </c>
      <c r="JB34" s="122">
        <f>IF(OR(JB$4="",$B34=""),0,SUMIF('DADOS BRUTOS'!$A$3:$A$500,$B34,'DADOS BRUTOS'!GB$3:GB$500)+IF($C34="",0,SUMIF('DADOS BRUTOS'!$A$3:$A$500,$C34,'DADOS BRUTOS'!GB$3:GB$500)))</f>
        <v/>
      </c>
      <c r="JC34" s="122">
        <f>IF(OR(JC$4="",$B34=""),0,SUMIF('DADOS BRUTOS'!$A$3:$A$500,$B34,'DADOS BRUTOS'!GC$3:GC$500)+IF($C34="",0,SUMIF('DADOS BRUTOS'!$A$3:$A$500,$C34,'DADOS BRUTOS'!GC$3:GC$500)))</f>
        <v/>
      </c>
      <c r="JD34" s="122">
        <f>IF(OR(JD$4="",$B34=""),0,SUMIF('DADOS BRUTOS'!$A$3:$A$500,$B34,'DADOS BRUTOS'!GD$3:GD$500)+IF($C34="",0,SUMIF('DADOS BRUTOS'!$A$3:$A$500,$C34,'DADOS BRUTOS'!GD$3:GD$500)))</f>
        <v/>
      </c>
      <c r="JE34" s="122">
        <f>IF(OR(JE$4="",$B34=""),0,SUMIF('DADOS BRUTOS'!$A$3:$A$500,$B34,'DADOS BRUTOS'!GE$3:GE$500)+IF($C34="",0,SUMIF('DADOS BRUTOS'!$A$3:$A$500,$C34,'DADOS BRUTOS'!GE$3:GE$500)))</f>
        <v/>
      </c>
      <c r="JF34" s="122">
        <f>IF(OR(JF$4="",$B34=""),0,SUMIF('DADOS BRUTOS'!$A$3:$A$500,$B34,'DADOS BRUTOS'!GF$3:GF$500)+IF($C34="",0,SUMIF('DADOS BRUTOS'!$A$3:$A$500,$C34,'DADOS BRUTOS'!GF$3:GF$500)))</f>
        <v/>
      </c>
      <c r="JG34" s="122">
        <f>IF(OR(JG$4="",$B34=""),0,SUMIF('DADOS BRUTOS'!$A$3:$A$500,$B34,'DADOS BRUTOS'!GG$3:GG$500)+IF($C34="",0,SUMIF('DADOS BRUTOS'!$A$3:$A$500,$C34,'DADOS BRUTOS'!GG$3:GG$500)))</f>
        <v/>
      </c>
      <c r="JH34" s="122">
        <f>IF(OR(JH$4="",$B34=""),0,SUMIF('DADOS BRUTOS'!$A$3:$A$500,$B34,'DADOS BRUTOS'!GH$3:GH$500)+IF($C34="",0,SUMIF('DADOS BRUTOS'!$A$3:$A$500,$C34,'DADOS BRUTOS'!GH$3:GH$500)))</f>
        <v/>
      </c>
      <c r="JI34" s="122">
        <f>IF(OR(JI$4="",$B34=""),0,SUMIF('DADOS BRUTOS'!$A$3:$A$500,$B34,'DADOS BRUTOS'!GI$3:GI$500)+IF($C34="",0,SUMIF('DADOS BRUTOS'!$A$3:$A$500,$C34,'DADOS BRUTOS'!GI$3:GI$500)))</f>
        <v/>
      </c>
      <c r="JJ34" s="122">
        <f>IF(OR(JJ$4="",$B34=""),0,SUMIF('DADOS BRUTOS'!$A$3:$A$500,$B34,'DADOS BRUTOS'!GJ$3:GJ$500)+IF($C34="",0,SUMIF('DADOS BRUTOS'!$A$3:$A$500,$C34,'DADOS BRUTOS'!GJ$3:GJ$500)))</f>
        <v/>
      </c>
      <c r="JK34" s="122">
        <f>IF(OR(JK$4="",$B34=""),0,SUMIF('DADOS BRUTOS'!$A$3:$A$500,$B34,'DADOS BRUTOS'!GK$3:GK$500)+IF($C34="",0,SUMIF('DADOS BRUTOS'!$A$3:$A$500,$C34,'DADOS BRUTOS'!GK$3:GK$500)))</f>
        <v/>
      </c>
      <c r="JL34" s="122">
        <f>IF(OR(JL$4="",$B34=""),0,SUMIF('DADOS BRUTOS'!$A$3:$A$500,$B34,'DADOS BRUTOS'!GL$3:GL$500)+IF($C34="",0,SUMIF('DADOS BRUTOS'!$A$3:$A$500,$C34,'DADOS BRUTOS'!GL$3:GL$500)))</f>
        <v/>
      </c>
      <c r="JM34" s="122">
        <f>IF(OR(JM$4="",$B34=""),0,SUMIF('DADOS BRUTOS'!$A$3:$A$500,$B34,'DADOS BRUTOS'!GM$3:GM$500)+IF($C34="",0,SUMIF('DADOS BRUTOS'!$A$3:$A$500,$C34,'DADOS BRUTOS'!GM$3:GM$500)))</f>
        <v/>
      </c>
      <c r="JN34" s="122">
        <f>IF(OR(JN$4="",$B34=""),0,SUMIF('DADOS BRUTOS'!$A$3:$A$500,$B34,'DADOS BRUTOS'!GN$3:GN$500)+IF($C34="",0,SUMIF('DADOS BRUTOS'!$A$3:$A$500,$C34,'DADOS BRUTOS'!GN$3:GN$500)))</f>
        <v/>
      </c>
      <c r="JO34" s="122">
        <f>IF(OR(JO$4="",$B34=""),0,SUMIF('DADOS BRUTOS'!$A$3:$A$500,$B34,'DADOS BRUTOS'!GO$3:GO$500)+IF($C34="",0,SUMIF('DADOS BRUTOS'!$A$3:$A$500,$C34,'DADOS BRUTOS'!GO$3:GO$500)))</f>
        <v/>
      </c>
      <c r="JP34" s="122">
        <f>IF(OR(JP$4="",$B34=""),0,SUMIF('DADOS BRUTOS'!$A$3:$A$500,$B34,'DADOS BRUTOS'!GP$3:GP$500)+IF($C34="",0,SUMIF('DADOS BRUTOS'!$A$3:$A$500,$C34,'DADOS BRUTOS'!GP$3:GP$500)))</f>
        <v/>
      </c>
      <c r="JQ34" s="122">
        <f>IF(OR(JQ$4="",$B34=""),0,SUMIF('DADOS BRUTOS'!$A$3:$A$500,$B34,'DADOS BRUTOS'!GQ$3:GQ$500)+IF($C34="",0,SUMIF('DADOS BRUTOS'!$A$3:$A$500,$C34,'DADOS BRUTOS'!GQ$3:GQ$500)))</f>
        <v/>
      </c>
      <c r="JR34" s="122">
        <f>IF(OR(JR$4="",$B34=""),0,SUMIF('DADOS BRUTOS'!$A$3:$A$500,$B34,'DADOS BRUTOS'!GR$3:GR$500)+IF($C34="",0,SUMIF('DADOS BRUTOS'!$A$3:$A$500,$C34,'DADOS BRUTOS'!GR$3:GR$500)))</f>
        <v/>
      </c>
      <c r="JS34" s="122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2">
        <f>IF(OR(CB$4="",$B35=""),0,SUMIF('DADOS BRUTOS'!$A$3:$A$500,$B35,'DADOS BRUTOS'!B$3:B$500)+IF($C35="",0,SUMIF('DADOS BRUTOS'!$A$3:$A$500,$C35,'DADOS BRUTOS'!B$3:B$500)))</f>
        <v/>
      </c>
      <c r="CC35" s="122">
        <f>IF(OR(CC$4="",$B35=""),0,SUMIF('DADOS BRUTOS'!$A$3:$A$500,$B35,'DADOS BRUTOS'!C$3:C$500)+IF($C35="",0,SUMIF('DADOS BRUTOS'!$A$3:$A$500,$C35,'DADOS BRUTOS'!C$3:C$500)))</f>
        <v/>
      </c>
      <c r="CD35" s="122">
        <f>IF(OR(CD$4="",$B35=""),0,SUMIF('DADOS BRUTOS'!$A$3:$A$500,$B35,'DADOS BRUTOS'!D$3:D$500)+IF($C35="",0,SUMIF('DADOS BRUTOS'!$A$3:$A$500,$C35,'DADOS BRUTOS'!D$3:D$500)))</f>
        <v/>
      </c>
      <c r="CE35" s="122">
        <f>IF(OR(CE$4="",$B35=""),0,SUMIF('DADOS BRUTOS'!$A$3:$A$500,$B35,'DADOS BRUTOS'!E$3:E$500)+IF($C35="",0,SUMIF('DADOS BRUTOS'!$A$3:$A$500,$C35,'DADOS BRUTOS'!E$3:E$500)))</f>
        <v/>
      </c>
      <c r="CF35" s="122">
        <f>IF(OR(CF$4="",$B35=""),0,SUMIF('DADOS BRUTOS'!$A$3:$A$500,$B35,'DADOS BRUTOS'!F$3:F$500)+IF($C35="",0,SUMIF('DADOS BRUTOS'!$A$3:$A$500,$C35,'DADOS BRUTOS'!F$3:F$500)))</f>
        <v/>
      </c>
      <c r="CG35" s="122">
        <f>IF(OR(CG$4="",$B35=""),0,SUMIF('DADOS BRUTOS'!$A$3:$A$500,$B35,'DADOS BRUTOS'!G$3:G$500)+IF($C35="",0,SUMIF('DADOS BRUTOS'!$A$3:$A$500,$C35,'DADOS BRUTOS'!G$3:G$500)))</f>
        <v/>
      </c>
      <c r="CH35" s="122">
        <f>IF(OR(CH$4="",$B35=""),0,SUMIF('DADOS BRUTOS'!$A$3:$A$500,$B35,'DADOS BRUTOS'!H$3:H$500)+IF($C35="",0,SUMIF('DADOS BRUTOS'!$A$3:$A$500,$C35,'DADOS BRUTOS'!H$3:H$500)))</f>
        <v/>
      </c>
      <c r="CI35" s="122">
        <f>IF(OR(CI$4="",$B35=""),0,SUMIF('DADOS BRUTOS'!$A$3:$A$500,$B35,'DADOS BRUTOS'!I$3:I$500)+IF($C35="",0,SUMIF('DADOS BRUTOS'!$A$3:$A$500,$C35,'DADOS BRUTOS'!I$3:I$500)))</f>
        <v/>
      </c>
      <c r="CJ35" s="122">
        <f>IF(OR(CJ$4="",$B35=""),0,SUMIF('DADOS BRUTOS'!$A$3:$A$500,$B35,'DADOS BRUTOS'!J$3:J$500)+IF($C35="",0,SUMIF('DADOS BRUTOS'!$A$3:$A$500,$C35,'DADOS BRUTOS'!J$3:J$500)))</f>
        <v/>
      </c>
      <c r="CK35" s="122">
        <f>IF(OR(CK$4="",$B35=""),0,SUMIF('DADOS BRUTOS'!$A$3:$A$500,$B35,'DADOS BRUTOS'!K$3:K$500)+IF($C35="",0,SUMIF('DADOS BRUTOS'!$A$3:$A$500,$C35,'DADOS BRUTOS'!K$3:K$500)))</f>
        <v/>
      </c>
      <c r="CL35" s="122">
        <f>IF(OR(CL$4="",$B35=""),0,SUMIF('DADOS BRUTOS'!$A$3:$A$500,$B35,'DADOS BRUTOS'!L$3:L$500)+IF($C35="",0,SUMIF('DADOS BRUTOS'!$A$3:$A$500,$C35,'DADOS BRUTOS'!L$3:L$500)))</f>
        <v/>
      </c>
      <c r="CM35" s="122">
        <f>IF(OR(CM$4="",$B35=""),0,SUMIF('DADOS BRUTOS'!$A$3:$A$500,$B35,'DADOS BRUTOS'!M$3:M$500)+IF($C35="",0,SUMIF('DADOS BRUTOS'!$A$3:$A$500,$C35,'DADOS BRUTOS'!M$3:M$500)))</f>
        <v/>
      </c>
      <c r="CN35" s="122">
        <f>IF(OR(CN$4="",$B35=""),0,SUMIF('DADOS BRUTOS'!$A$3:$A$500,$B35,'DADOS BRUTOS'!N$3:N$500)+IF($C35="",0,SUMIF('DADOS BRUTOS'!$A$3:$A$500,$C35,'DADOS BRUTOS'!N$3:N$500)))</f>
        <v/>
      </c>
      <c r="CO35" s="122">
        <f>IF(OR(CO$4="",$B35=""),0,SUMIF('DADOS BRUTOS'!$A$3:$A$500,$B35,'DADOS BRUTOS'!O$3:O$500)+IF($C35="",0,SUMIF('DADOS BRUTOS'!$A$3:$A$500,$C35,'DADOS BRUTOS'!O$3:O$500)))</f>
        <v/>
      </c>
      <c r="CP35" s="122">
        <f>IF(OR(CP$4="",$B35=""),0,SUMIF('DADOS BRUTOS'!$A$3:$A$500,$B35,'DADOS BRUTOS'!P$3:P$500)+IF($C35="",0,SUMIF('DADOS BRUTOS'!$A$3:$A$500,$C35,'DADOS BRUTOS'!P$3:P$500)))</f>
        <v/>
      </c>
      <c r="CQ35" s="122">
        <f>IF(OR(CQ$4="",$B35=""),0,SUMIF('DADOS BRUTOS'!$A$3:$A$500,$B35,'DADOS BRUTOS'!Q$3:Q$500)+IF($C35="",0,SUMIF('DADOS BRUTOS'!$A$3:$A$500,$C35,'DADOS BRUTOS'!Q$3:Q$500)))</f>
        <v/>
      </c>
      <c r="CR35" s="122">
        <f>IF(OR(CR$4="",$B35=""),0,SUMIF('DADOS BRUTOS'!$A$3:$A$500,$B35,'DADOS BRUTOS'!R$3:R$500)+IF($C35="",0,SUMIF('DADOS BRUTOS'!$A$3:$A$500,$C35,'DADOS BRUTOS'!R$3:R$500)))</f>
        <v/>
      </c>
      <c r="CS35" s="122">
        <f>IF(OR(CS$4="",$B35=""),0,SUMIF('DADOS BRUTOS'!$A$3:$A$500,$B35,'DADOS BRUTOS'!S$3:S$500)+IF($C35="",0,SUMIF('DADOS BRUTOS'!$A$3:$A$500,$C35,'DADOS BRUTOS'!S$3:S$500)))</f>
        <v/>
      </c>
      <c r="CT35" s="122">
        <f>IF(OR(CT$4="",$B35=""),0,SUMIF('DADOS BRUTOS'!$A$3:$A$500,$B35,'DADOS BRUTOS'!T$3:T$500)+IF($C35="",0,SUMIF('DADOS BRUTOS'!$A$3:$A$500,$C35,'DADOS BRUTOS'!T$3:T$500)))</f>
        <v/>
      </c>
      <c r="CU35" s="122">
        <f>IF(OR(CU$4="",$B35=""),0,SUMIF('DADOS BRUTOS'!$A$3:$A$500,$B35,'DADOS BRUTOS'!U$3:U$500)+IF($C35="",0,SUMIF('DADOS BRUTOS'!$A$3:$A$500,$C35,'DADOS BRUTOS'!U$3:U$500)))</f>
        <v/>
      </c>
      <c r="CV35" s="122">
        <f>IF(OR(CV$4="",$B35=""),0,SUMIF('DADOS BRUTOS'!$A$3:$A$500,$B35,'DADOS BRUTOS'!V$3:V$500)+IF($C35="",0,SUMIF('DADOS BRUTOS'!$A$3:$A$500,$C35,'DADOS BRUTOS'!V$3:V$500)))</f>
        <v/>
      </c>
      <c r="CW35" s="122">
        <f>IF(OR(CW$4="",$B35=""),0,SUMIF('DADOS BRUTOS'!$A$3:$A$500,$B35,'DADOS BRUTOS'!W$3:W$500)+IF($C35="",0,SUMIF('DADOS BRUTOS'!$A$3:$A$500,$C35,'DADOS BRUTOS'!W$3:W$500)))</f>
        <v/>
      </c>
      <c r="CX35" s="122">
        <f>IF(OR(CX$4="",$B35=""),0,SUMIF('DADOS BRUTOS'!$A$3:$A$500,$B35,'DADOS BRUTOS'!X$3:X$500)+IF($C35="",0,SUMIF('DADOS BRUTOS'!$A$3:$A$500,$C35,'DADOS BRUTOS'!X$3:X$500)))</f>
        <v/>
      </c>
      <c r="CY35" s="122">
        <f>IF(OR(CY$4="",$B35=""),0,SUMIF('DADOS BRUTOS'!$A$3:$A$500,$B35,'DADOS BRUTOS'!Y$3:Y$500)+IF($C35="",0,SUMIF('DADOS BRUTOS'!$A$3:$A$500,$C35,'DADOS BRUTOS'!Y$3:Y$500)))</f>
        <v/>
      </c>
      <c r="CZ35" s="122">
        <f>IF(OR(CZ$4="",$B35=""),0,SUMIF('DADOS BRUTOS'!$A$3:$A$500,$B35,'DADOS BRUTOS'!Z$3:Z$500)+IF($C35="",0,SUMIF('DADOS BRUTOS'!$A$3:$A$500,$C35,'DADOS BRUTOS'!Z$3:Z$500)))</f>
        <v/>
      </c>
      <c r="DA35" s="122">
        <f>IF(OR(DA$4="",$B35=""),0,SUMIF('DADOS BRUTOS'!$A$3:$A$500,$B35,'DADOS BRUTOS'!AA$3:AA$500)+IF($C35="",0,SUMIF('DADOS BRUTOS'!$A$3:$A$500,$C35,'DADOS BRUTOS'!AA$3:AA$500)))</f>
        <v/>
      </c>
      <c r="DB35" s="122">
        <f>IF(OR(DB$4="",$B35=""),0,SUMIF('DADOS BRUTOS'!$A$3:$A$500,$B35,'DADOS BRUTOS'!AB$3:AB$500)+IF($C35="",0,SUMIF('DADOS BRUTOS'!$A$3:$A$500,$C35,'DADOS BRUTOS'!AB$3:AB$500)))</f>
        <v/>
      </c>
      <c r="DC35" s="122">
        <f>IF(OR(DC$4="",$B35=""),0,SUMIF('DADOS BRUTOS'!$A$3:$A$500,$B35,'DADOS BRUTOS'!AC$3:AC$500)+IF($C35="",0,SUMIF('DADOS BRUTOS'!$A$3:$A$500,$C35,'DADOS BRUTOS'!AC$3:AC$500)))</f>
        <v/>
      </c>
      <c r="DD35" s="122">
        <f>IF(OR(DD$4="",$B35=""),0,SUMIF('DADOS BRUTOS'!$A$3:$A$500,$B35,'DADOS BRUTOS'!AD$3:AD$500)+IF($C35="",0,SUMIF('DADOS BRUTOS'!$A$3:$A$500,$C35,'DADOS BRUTOS'!AD$3:AD$500)))</f>
        <v/>
      </c>
      <c r="DE35" s="122">
        <f>IF(OR(DE$4="",$B35=""),0,SUMIF('DADOS BRUTOS'!$A$3:$A$500,$B35,'DADOS BRUTOS'!AE$3:AE$500)+IF($C35="",0,SUMIF('DADOS BRUTOS'!$A$3:$A$500,$C35,'DADOS BRUTOS'!AE$3:AE$500)))</f>
        <v/>
      </c>
      <c r="DF35" s="122">
        <f>IF(OR(DF$4="",$B35=""),0,SUMIF('DADOS BRUTOS'!$A$3:$A$500,$B35,'DADOS BRUTOS'!AF$3:AF$500)+IF($C35="",0,SUMIF('DADOS BRUTOS'!$A$3:$A$500,$C35,'DADOS BRUTOS'!AF$3:AF$500)))</f>
        <v/>
      </c>
      <c r="DG35" s="122">
        <f>IF(OR(DG$4="",$B35=""),0,SUMIF('DADOS BRUTOS'!$A$3:$A$500,$B35,'DADOS BRUTOS'!AG$3:AG$500)+IF($C35="",0,SUMIF('DADOS BRUTOS'!$A$3:$A$500,$C35,'DADOS BRUTOS'!AG$3:AG$500)))</f>
        <v/>
      </c>
      <c r="DH35" s="122">
        <f>IF(OR(DH$4="",$B35=""),0,SUMIF('DADOS BRUTOS'!$A$3:$A$500,$B35,'DADOS BRUTOS'!AH$3:AH$500)+IF($C35="",0,SUMIF('DADOS BRUTOS'!$A$3:$A$500,$C35,'DADOS BRUTOS'!AH$3:AH$500)))</f>
        <v/>
      </c>
      <c r="DI35" s="122">
        <f>IF(OR(DI$4="",$B35=""),0,SUMIF('DADOS BRUTOS'!$A$3:$A$500,$B35,'DADOS BRUTOS'!AI$3:AI$500)+IF($C35="",0,SUMIF('DADOS BRUTOS'!$A$3:$A$500,$C35,'DADOS BRUTOS'!AI$3:AI$500)))</f>
        <v/>
      </c>
      <c r="DJ35" s="122">
        <f>IF(OR(DJ$4="",$B35=""),0,SUMIF('DADOS BRUTOS'!$A$3:$A$500,$B35,'DADOS BRUTOS'!AJ$3:AJ$500)+IF($C35="",0,SUMIF('DADOS BRUTOS'!$A$3:$A$500,$C35,'DADOS BRUTOS'!AJ$3:AJ$500)))</f>
        <v/>
      </c>
      <c r="DK35" s="122">
        <f>IF(OR(DK$4="",$B35=""),0,SUMIF('DADOS BRUTOS'!$A$3:$A$500,$B35,'DADOS BRUTOS'!AK$3:AK$500)+IF($C35="",0,SUMIF('DADOS BRUTOS'!$A$3:$A$500,$C35,'DADOS BRUTOS'!AK$3:AK$500)))</f>
        <v/>
      </c>
      <c r="DL35" s="122">
        <f>IF(OR(DL$4="",$B35=""),0,SUMIF('DADOS BRUTOS'!$A$3:$A$500,$B35,'DADOS BRUTOS'!AL$3:AL$500)+IF($C35="",0,SUMIF('DADOS BRUTOS'!$A$3:$A$500,$C35,'DADOS BRUTOS'!AL$3:AL$500)))</f>
        <v/>
      </c>
      <c r="DM35" s="122">
        <f>IF(OR(DM$4="",$B35=""),0,SUMIF('DADOS BRUTOS'!$A$3:$A$500,$B35,'DADOS BRUTOS'!AM$3:AM$500)+IF($C35="",0,SUMIF('DADOS BRUTOS'!$A$3:$A$500,$C35,'DADOS BRUTOS'!AM$3:AM$500)))</f>
        <v/>
      </c>
      <c r="DN35" s="122">
        <f>IF(OR(DN$4="",$B35=""),0,SUMIF('DADOS BRUTOS'!$A$3:$A$500,$B35,'DADOS BRUTOS'!AN$3:AN$500)+IF($C35="",0,SUMIF('DADOS BRUTOS'!$A$3:$A$500,$C35,'DADOS BRUTOS'!AN$3:AN$500)))</f>
        <v/>
      </c>
      <c r="DO35" s="122">
        <f>IF(OR(DO$4="",$B35=""),0,SUMIF('DADOS BRUTOS'!$A$3:$A$500,$B35,'DADOS BRUTOS'!AO$3:AO$500)+IF($C35="",0,SUMIF('DADOS BRUTOS'!$A$3:$A$500,$C35,'DADOS BRUTOS'!AO$3:AO$500)))</f>
        <v/>
      </c>
      <c r="DP35" s="122">
        <f>IF(OR(DP$4="",$B35=""),0,SUMIF('DADOS BRUTOS'!$A$3:$A$500,$B35,'DADOS BRUTOS'!AP$3:AP$500)+IF($C35="",0,SUMIF('DADOS BRUTOS'!$A$3:$A$500,$C35,'DADOS BRUTOS'!AP$3:AP$500)))</f>
        <v/>
      </c>
      <c r="DQ35" s="122">
        <f>IF(OR(DQ$4="",$B35=""),0,SUMIF('DADOS BRUTOS'!$A$3:$A$500,$B35,'DADOS BRUTOS'!AQ$3:AQ$500)+IF($C35="",0,SUMIF('DADOS BRUTOS'!$A$3:$A$500,$C35,'DADOS BRUTOS'!AQ$3:AQ$500)))</f>
        <v/>
      </c>
      <c r="DR35" s="122">
        <f>IF(OR(DR$4="",$B35=""),0,SUMIF('DADOS BRUTOS'!$A$3:$A$500,$B35,'DADOS BRUTOS'!AR$3:AR$500)+IF($C35="",0,SUMIF('DADOS BRUTOS'!$A$3:$A$500,$C35,'DADOS BRUTOS'!AR$3:AR$500)))</f>
        <v/>
      </c>
      <c r="DS35" s="122">
        <f>IF(OR(DS$4="",$B35=""),0,SUMIF('DADOS BRUTOS'!$A$3:$A$500,$B35,'DADOS BRUTOS'!AS$3:AS$500)+IF($C35="",0,SUMIF('DADOS BRUTOS'!$A$3:$A$500,$C35,'DADOS BRUTOS'!AS$3:AS$500)))</f>
        <v/>
      </c>
      <c r="DT35" s="122">
        <f>IF(OR(DT$4="",$B35=""),0,SUMIF('DADOS BRUTOS'!$A$3:$A$500,$B35,'DADOS BRUTOS'!AT$3:AT$500)+IF($C35="",0,SUMIF('DADOS BRUTOS'!$A$3:$A$500,$C35,'DADOS BRUTOS'!AT$3:AT$500)))</f>
        <v/>
      </c>
      <c r="DU35" s="122">
        <f>IF(OR(DU$4="",$B35=""),0,SUMIF('DADOS BRUTOS'!$A$3:$A$500,$B35,'DADOS BRUTOS'!AU$3:AU$500)+IF($C35="",0,SUMIF('DADOS BRUTOS'!$A$3:$A$500,$C35,'DADOS BRUTOS'!AU$3:AU$500)))</f>
        <v/>
      </c>
      <c r="DV35" s="122">
        <f>IF(OR(DV$4="",$B35=""),0,SUMIF('DADOS BRUTOS'!$A$3:$A$500,$B35,'DADOS BRUTOS'!AV$3:AV$500)+IF($C35="",0,SUMIF('DADOS BRUTOS'!$A$3:$A$500,$C35,'DADOS BRUTOS'!AV$3:AV$500)))</f>
        <v/>
      </c>
      <c r="DW35" s="122">
        <f>IF(OR(DW$4="",$B35=""),0,SUMIF('DADOS BRUTOS'!$A$3:$A$500,$B35,'DADOS BRUTOS'!AW$3:AW$500)+IF($C35="",0,SUMIF('DADOS BRUTOS'!$A$3:$A$500,$C35,'DADOS BRUTOS'!AW$3:AW$500)))</f>
        <v/>
      </c>
      <c r="DX35" s="122">
        <f>IF(OR(DX$4="",$B35=""),0,SUMIF('DADOS BRUTOS'!$A$3:$A$500,$B35,'DADOS BRUTOS'!AX$3:AX$500)+IF($C35="",0,SUMIF('DADOS BRUTOS'!$A$3:$A$500,$C35,'DADOS BRUTOS'!AX$3:AX$500)))</f>
        <v/>
      </c>
      <c r="DY35" s="122">
        <f>IF(OR(DY$4="",$B35=""),0,SUMIF('DADOS BRUTOS'!$A$3:$A$500,$B35,'DADOS BRUTOS'!AY$3:AY$500)+IF($C35="",0,SUMIF('DADOS BRUTOS'!$A$3:$A$500,$C35,'DADOS BRUTOS'!AY$3:AY$500)))</f>
        <v/>
      </c>
      <c r="DZ35" s="122">
        <f>IF(OR(DZ$4="",$B35=""),0,SUMIF('DADOS BRUTOS'!$A$3:$A$500,$B35,'DADOS BRUTOS'!AZ$3:AZ$500)+IF($C35="",0,SUMIF('DADOS BRUTOS'!$A$3:$A$500,$C35,'DADOS BRUTOS'!AZ$3:AZ$500)))</f>
        <v/>
      </c>
      <c r="EA35" s="122">
        <f>IF(OR(EA$4="",$B35=""),0,SUMIF('DADOS BRUTOS'!$A$3:$A$500,$B35,'DADOS BRUTOS'!BA$3:BA$500)+IF($C35="",0,SUMIF('DADOS BRUTOS'!$A$3:$A$500,$C35,'DADOS BRUTOS'!BA$3:BA$500)))</f>
        <v/>
      </c>
      <c r="EB35" s="122">
        <f>IF(OR(EB$4="",$B35=""),0,SUMIF('DADOS BRUTOS'!$A$3:$A$500,$B35,'DADOS BRUTOS'!BB$3:BB$500)+IF($C35="",0,SUMIF('DADOS BRUTOS'!$A$3:$A$500,$C35,'DADOS BRUTOS'!BB$3:BB$500)))</f>
        <v/>
      </c>
      <c r="EC35" s="122">
        <f>IF(OR(EC$4="",$B35=""),0,SUMIF('DADOS BRUTOS'!$A$3:$A$500,$B35,'DADOS BRUTOS'!BC$3:BC$500)+IF($C35="",0,SUMIF('DADOS BRUTOS'!$A$3:$A$500,$C35,'DADOS BRUTOS'!BC$3:BC$500)))</f>
        <v/>
      </c>
      <c r="ED35" s="122">
        <f>IF(OR(ED$4="",$B35=""),0,SUMIF('DADOS BRUTOS'!$A$3:$A$500,$B35,'DADOS BRUTOS'!BD$3:BD$500)+IF($C35="",0,SUMIF('DADOS BRUTOS'!$A$3:$A$500,$C35,'DADOS BRUTOS'!BD$3:BD$500)))</f>
        <v/>
      </c>
      <c r="EE35" s="122">
        <f>IF(OR(EE$4="",$B35=""),0,SUMIF('DADOS BRUTOS'!$A$3:$A$500,$B35,'DADOS BRUTOS'!BE$3:BE$500)+IF($C35="",0,SUMIF('DADOS BRUTOS'!$A$3:$A$500,$C35,'DADOS BRUTOS'!BE$3:BE$500)))</f>
        <v/>
      </c>
      <c r="EF35" s="122">
        <f>IF(OR(EF$4="",$B35=""),0,SUMIF('DADOS BRUTOS'!$A$3:$A$500,$B35,'DADOS BRUTOS'!BF$3:BF$500)+IF($C35="",0,SUMIF('DADOS BRUTOS'!$A$3:$A$500,$C35,'DADOS BRUTOS'!BF$3:BF$500)))</f>
        <v/>
      </c>
      <c r="EG35" s="122">
        <f>IF(OR(EG$4="",$B35=""),0,SUMIF('DADOS BRUTOS'!$A$3:$A$500,$B35,'DADOS BRUTOS'!BG$3:BG$500)+IF($C35="",0,SUMIF('DADOS BRUTOS'!$A$3:$A$500,$C35,'DADOS BRUTOS'!BG$3:BG$500)))</f>
        <v/>
      </c>
      <c r="EH35" s="122">
        <f>IF(OR(EH$4="",$B35=""),0,SUMIF('DADOS BRUTOS'!$A$3:$A$500,$B35,'DADOS BRUTOS'!BH$3:BH$500)+IF($C35="",0,SUMIF('DADOS BRUTOS'!$A$3:$A$500,$C35,'DADOS BRUTOS'!BH$3:BH$500)))</f>
        <v/>
      </c>
      <c r="EI35" s="122">
        <f>IF(OR(EI$4="",$B35=""),0,SUMIF('DADOS BRUTOS'!$A$3:$A$500,$B35,'DADOS BRUTOS'!BI$3:BI$500)+IF($C35="",0,SUMIF('DADOS BRUTOS'!$A$3:$A$500,$C35,'DADOS BRUTOS'!BI$3:BI$500)))</f>
        <v/>
      </c>
      <c r="EJ35" s="122">
        <f>IF(OR(EJ$4="",$B35=""),0,SUMIF('DADOS BRUTOS'!$A$3:$A$500,$B35,'DADOS BRUTOS'!BJ$3:BJ$500)+IF($C35="",0,SUMIF('DADOS BRUTOS'!$A$3:$A$500,$C35,'DADOS BRUTOS'!BJ$3:BJ$500)))</f>
        <v/>
      </c>
      <c r="EK35" s="122">
        <f>IF(OR(EK$4="",$B35=""),0,SUMIF('DADOS BRUTOS'!$A$3:$A$500,$B35,'DADOS BRUTOS'!BK$3:BK$500)+IF($C35="",0,SUMIF('DADOS BRUTOS'!$A$3:$A$500,$C35,'DADOS BRUTOS'!BK$3:BK$500)))</f>
        <v/>
      </c>
      <c r="EL35" s="122">
        <f>IF(OR(EL$4="",$B35=""),0,SUMIF('DADOS BRUTOS'!$A$3:$A$500,$B35,'DADOS BRUTOS'!BL$3:BL$500)+IF($C35="",0,SUMIF('DADOS BRUTOS'!$A$3:$A$500,$C35,'DADOS BRUTOS'!BL$3:BL$500)))</f>
        <v/>
      </c>
      <c r="EM35" s="122">
        <f>IF(OR(EM$4="",$B35=""),0,SUMIF('DADOS BRUTOS'!$A$3:$A$500,$B35,'DADOS BRUTOS'!BM$3:BM$500)+IF($C35="",0,SUMIF('DADOS BRUTOS'!$A$3:$A$500,$C35,'DADOS BRUTOS'!BM$3:BM$500)))</f>
        <v/>
      </c>
      <c r="EN35" s="122">
        <f>IF(OR(EN$4="",$B35=""),0,SUMIF('DADOS BRUTOS'!$A$3:$A$500,$B35,'DADOS BRUTOS'!BN$3:BN$500)+IF($C35="",0,SUMIF('DADOS BRUTOS'!$A$3:$A$500,$C35,'DADOS BRUTOS'!BN$3:BN$500)))</f>
        <v/>
      </c>
      <c r="EO35" s="122">
        <f>IF(OR(EO$4="",$B35=""),0,SUMIF('DADOS BRUTOS'!$A$3:$A$500,$B35,'DADOS BRUTOS'!BO$3:BO$500)+IF($C35="",0,SUMIF('DADOS BRUTOS'!$A$3:$A$500,$C35,'DADOS BRUTOS'!BO$3:BO$500)))</f>
        <v/>
      </c>
      <c r="EP35" s="122">
        <f>IF(OR(EP$4="",$B35=""),0,SUMIF('DADOS BRUTOS'!$A$3:$A$500,$B35,'DADOS BRUTOS'!BP$3:BP$500)+IF($C35="",0,SUMIF('DADOS BRUTOS'!$A$3:$A$500,$C35,'DADOS BRUTOS'!BP$3:BP$500)))</f>
        <v/>
      </c>
      <c r="EQ35" s="122">
        <f>IF(OR(EQ$4="",$B35=""),0,SUMIF('DADOS BRUTOS'!$A$3:$A$500,$B35,'DADOS BRUTOS'!BQ$3:BQ$500)+IF($C35="",0,SUMIF('DADOS BRUTOS'!$A$3:$A$500,$C35,'DADOS BRUTOS'!BQ$3:BQ$500)))</f>
        <v/>
      </c>
      <c r="ER35" s="122">
        <f>IF(OR(ER$4="",$B35=""),0,SUMIF('DADOS BRUTOS'!$A$3:$A$500,$B35,'DADOS BRUTOS'!BR$3:BR$500)+IF($C35="",0,SUMIF('DADOS BRUTOS'!$A$3:$A$500,$C35,'DADOS BRUTOS'!BR$3:BR$500)))</f>
        <v/>
      </c>
      <c r="ES35" s="122">
        <f>IF(OR(ES$4="",$B35=""),0,SUMIF('DADOS BRUTOS'!$A$3:$A$500,$B35,'DADOS BRUTOS'!BS$3:BS$500)+IF($C35="",0,SUMIF('DADOS BRUTOS'!$A$3:$A$500,$C35,'DADOS BRUTOS'!BS$3:BS$500)))</f>
        <v/>
      </c>
      <c r="ET35" s="122">
        <f>IF(OR(ET$4="",$B35=""),0,SUMIF('DADOS BRUTOS'!$A$3:$A$500,$B35,'DADOS BRUTOS'!BT$3:BT$500)+IF($C35="",0,SUMIF('DADOS BRUTOS'!$A$3:$A$500,$C35,'DADOS BRUTOS'!BT$3:BT$500)))</f>
        <v/>
      </c>
      <c r="EU35" s="122">
        <f>IF(OR(EU$4="",$B35=""),0,SUMIF('DADOS BRUTOS'!$A$3:$A$500,$B35,'DADOS BRUTOS'!BU$3:BU$500)+IF($C35="",0,SUMIF('DADOS BRUTOS'!$A$3:$A$500,$C35,'DADOS BRUTOS'!BU$3:BU$500)))</f>
        <v/>
      </c>
      <c r="EV35" s="122">
        <f>IF(OR(EV$4="",$B35=""),0,SUMIF('DADOS BRUTOS'!$A$3:$A$500,$B35,'DADOS BRUTOS'!BV$3:BV$500)+IF($C35="",0,SUMIF('DADOS BRUTOS'!$A$3:$A$500,$C35,'DADOS BRUTOS'!BV$3:BV$500)))</f>
        <v/>
      </c>
      <c r="EW35" s="122">
        <f>IF(OR(EW$4="",$B35=""),0,SUMIF('DADOS BRUTOS'!$A$3:$A$500,$B35,'DADOS BRUTOS'!BW$3:BW$500)+IF($C35="",0,SUMIF('DADOS BRUTOS'!$A$3:$A$500,$C35,'DADOS BRUTOS'!BW$3:BW$500)))</f>
        <v/>
      </c>
      <c r="EX35" s="122">
        <f>IF(OR(EX$4="",$B35=""),0,SUMIF('DADOS BRUTOS'!$A$3:$A$500,$B35,'DADOS BRUTOS'!BX$3:BX$500)+IF($C35="",0,SUMIF('DADOS BRUTOS'!$A$3:$A$500,$C35,'DADOS BRUTOS'!BX$3:BX$500)))</f>
        <v/>
      </c>
      <c r="EY35" s="122">
        <f>IF(OR(EY$4="",$B35=""),0,SUMIF('DADOS BRUTOS'!$A$3:$A$500,$B35,'DADOS BRUTOS'!BY$3:BY$500)+IF($C35="",0,SUMIF('DADOS BRUTOS'!$A$3:$A$500,$C35,'DADOS BRUTOS'!BY$3:BY$500)))</f>
        <v/>
      </c>
      <c r="EZ35" s="122">
        <f>IF(OR(EZ$4="",$B35=""),0,SUMIF('DADOS BRUTOS'!$A$3:$A$500,$B35,'DADOS BRUTOS'!BZ$3:BZ$500)+IF($C35="",0,SUMIF('DADOS BRUTOS'!$A$3:$A$500,$C35,'DADOS BRUTOS'!BZ$3:BZ$500)))</f>
        <v/>
      </c>
      <c r="FA35" s="122">
        <f>IF(OR(FA$4="",$B35=""),0,SUMIF('DADOS BRUTOS'!$A$3:$A$500,$B35,'DADOS BRUTOS'!CA$3:CA$500)+IF($C35="",0,SUMIF('DADOS BRUTOS'!$A$3:$A$500,$C35,'DADOS BRUTOS'!CA$3:CA$500)))</f>
        <v/>
      </c>
      <c r="FB35" s="122">
        <f>IF(OR(FB$4="",$B35=""),0,SUMIF('DADOS BRUTOS'!$A$3:$A$500,$B35,'DADOS BRUTOS'!CB$3:CB$500)+IF($C35="",0,SUMIF('DADOS BRUTOS'!$A$3:$A$500,$C35,'DADOS BRUTOS'!CB$3:CB$500)))</f>
        <v/>
      </c>
      <c r="FC35" s="122">
        <f>IF(OR(FC$4="",$B35=""),0,SUMIF('DADOS BRUTOS'!$A$3:$A$500,$B35,'DADOS BRUTOS'!CC$3:CC$500)+IF($C35="",0,SUMIF('DADOS BRUTOS'!$A$3:$A$500,$C35,'DADOS BRUTOS'!CC$3:CC$500)))</f>
        <v/>
      </c>
      <c r="FD35" s="122">
        <f>IF(OR(FD$4="",$B35=""),0,SUMIF('DADOS BRUTOS'!$A$3:$A$500,$B35,'DADOS BRUTOS'!CD$3:CD$500)+IF($C35="",0,SUMIF('DADOS BRUTOS'!$A$3:$A$500,$C35,'DADOS BRUTOS'!CD$3:CD$500)))</f>
        <v/>
      </c>
      <c r="FE35" s="122">
        <f>IF(OR(FE$4="",$B35=""),0,SUMIF('DADOS BRUTOS'!$A$3:$A$500,$B35,'DADOS BRUTOS'!CE$3:CE$500)+IF($C35="",0,SUMIF('DADOS BRUTOS'!$A$3:$A$500,$C35,'DADOS BRUTOS'!CE$3:CE$500)))</f>
        <v/>
      </c>
      <c r="FF35" s="122">
        <f>IF(OR(FF$4="",$B35=""),0,SUMIF('DADOS BRUTOS'!$A$3:$A$500,$B35,'DADOS BRUTOS'!CF$3:CF$500)+IF($C35="",0,SUMIF('DADOS BRUTOS'!$A$3:$A$500,$C35,'DADOS BRUTOS'!CF$3:CF$500)))</f>
        <v/>
      </c>
      <c r="FG35" s="122">
        <f>IF(OR(FG$4="",$B35=""),0,SUMIF('DADOS BRUTOS'!$A$3:$A$500,$B35,'DADOS BRUTOS'!CG$3:CG$500)+IF($C35="",0,SUMIF('DADOS BRUTOS'!$A$3:$A$500,$C35,'DADOS BRUTOS'!CG$3:CG$500)))</f>
        <v/>
      </c>
      <c r="FH35" s="122">
        <f>IF(OR(FH$4="",$B35=""),0,SUMIF('DADOS BRUTOS'!$A$3:$A$500,$B35,'DADOS BRUTOS'!CH$3:CH$500)+IF($C35="",0,SUMIF('DADOS BRUTOS'!$A$3:$A$500,$C35,'DADOS BRUTOS'!CH$3:CH$500)))</f>
        <v/>
      </c>
      <c r="FI35" s="122">
        <f>IF(OR(FI$4="",$B35=""),0,SUMIF('DADOS BRUTOS'!$A$3:$A$500,$B35,'DADOS BRUTOS'!CI$3:CI$500)+IF($C35="",0,SUMIF('DADOS BRUTOS'!$A$3:$A$500,$C35,'DADOS BRUTOS'!CI$3:CI$500)))</f>
        <v/>
      </c>
      <c r="FJ35" s="122">
        <f>IF(OR(FJ$4="",$B35=""),0,SUMIF('DADOS BRUTOS'!$A$3:$A$500,$B35,'DADOS BRUTOS'!CJ$3:CJ$500)+IF($C35="",0,SUMIF('DADOS BRUTOS'!$A$3:$A$500,$C35,'DADOS BRUTOS'!CJ$3:CJ$500)))</f>
        <v/>
      </c>
      <c r="FK35" s="122">
        <f>IF(OR(FK$4="",$B35=""),0,SUMIF('DADOS BRUTOS'!$A$3:$A$500,$B35,'DADOS BRUTOS'!CK$3:CK$500)+IF($C35="",0,SUMIF('DADOS BRUTOS'!$A$3:$A$500,$C35,'DADOS BRUTOS'!CK$3:CK$500)))</f>
        <v/>
      </c>
      <c r="FL35" s="122">
        <f>IF(OR(FL$4="",$B35=""),0,SUMIF('DADOS BRUTOS'!$A$3:$A$500,$B35,'DADOS BRUTOS'!CL$3:CL$500)+IF($C35="",0,SUMIF('DADOS BRUTOS'!$A$3:$A$500,$C35,'DADOS BRUTOS'!CL$3:CL$500)))</f>
        <v/>
      </c>
      <c r="FM35" s="122">
        <f>IF(OR(FM$4="",$B35=""),0,SUMIF('DADOS BRUTOS'!$A$3:$A$500,$B35,'DADOS BRUTOS'!CM$3:CM$500)+IF($C35="",0,SUMIF('DADOS BRUTOS'!$A$3:$A$500,$C35,'DADOS BRUTOS'!CM$3:CM$500)))</f>
        <v/>
      </c>
      <c r="FN35" s="122">
        <f>IF(OR(FN$4="",$B35=""),0,SUMIF('DADOS BRUTOS'!$A$3:$A$500,$B35,'DADOS BRUTOS'!CN$3:CN$500)+IF($C35="",0,SUMIF('DADOS BRUTOS'!$A$3:$A$500,$C35,'DADOS BRUTOS'!CN$3:CN$500)))</f>
        <v/>
      </c>
      <c r="FO35" s="122">
        <f>IF(OR(FO$4="",$B35=""),0,SUMIF('DADOS BRUTOS'!$A$3:$A$500,$B35,'DADOS BRUTOS'!CO$3:CO$500)+IF($C35="",0,SUMIF('DADOS BRUTOS'!$A$3:$A$500,$C35,'DADOS BRUTOS'!CO$3:CO$500)))</f>
        <v/>
      </c>
      <c r="FP35" s="122">
        <f>IF(OR(FP$4="",$B35=""),0,SUMIF('DADOS BRUTOS'!$A$3:$A$500,$B35,'DADOS BRUTOS'!CP$3:CP$500)+IF($C35="",0,SUMIF('DADOS BRUTOS'!$A$3:$A$500,$C35,'DADOS BRUTOS'!CP$3:CP$500)))</f>
        <v/>
      </c>
      <c r="FQ35" s="122">
        <f>IF(OR(FQ$4="",$B35=""),0,SUMIF('DADOS BRUTOS'!$A$3:$A$500,$B35,'DADOS BRUTOS'!CQ$3:CQ$500)+IF($C35="",0,SUMIF('DADOS BRUTOS'!$A$3:$A$500,$C35,'DADOS BRUTOS'!CQ$3:CQ$500)))</f>
        <v/>
      </c>
      <c r="FR35" s="122">
        <f>IF(OR(FR$4="",$B35=""),0,SUMIF('DADOS BRUTOS'!$A$3:$A$500,$B35,'DADOS BRUTOS'!CR$3:CR$500)+IF($C35="",0,SUMIF('DADOS BRUTOS'!$A$3:$A$500,$C35,'DADOS BRUTOS'!CR$3:CR$500)))</f>
        <v/>
      </c>
      <c r="FS35" s="122">
        <f>IF(OR(FS$4="",$B35=""),0,SUMIF('DADOS BRUTOS'!$A$3:$A$500,$B35,'DADOS BRUTOS'!CS$3:CS$500)+IF($C35="",0,SUMIF('DADOS BRUTOS'!$A$3:$A$500,$C35,'DADOS BRUTOS'!CS$3:CS$500)))</f>
        <v/>
      </c>
      <c r="FT35" s="122">
        <f>IF(OR(FT$4="",$B35=""),0,SUMIF('DADOS BRUTOS'!$A$3:$A$500,$B35,'DADOS BRUTOS'!CT$3:CT$500)+IF($C35="",0,SUMIF('DADOS BRUTOS'!$A$3:$A$500,$C35,'DADOS BRUTOS'!CT$3:CT$500)))</f>
        <v/>
      </c>
      <c r="FU35" s="122">
        <f>IF(OR(FU$4="",$B35=""),0,SUMIF('DADOS BRUTOS'!$A$3:$A$500,$B35,'DADOS BRUTOS'!CU$3:CU$500)+IF($C35="",0,SUMIF('DADOS BRUTOS'!$A$3:$A$500,$C35,'DADOS BRUTOS'!CU$3:CU$500)))</f>
        <v/>
      </c>
      <c r="FV35" s="122">
        <f>IF(OR(FV$4="",$B35=""),0,SUMIF('DADOS BRUTOS'!$A$3:$A$500,$B35,'DADOS BRUTOS'!CV$3:CV$500)+IF($C35="",0,SUMIF('DADOS BRUTOS'!$A$3:$A$500,$C35,'DADOS BRUTOS'!CV$3:CV$500)))</f>
        <v/>
      </c>
      <c r="FW35" s="122">
        <f>IF(OR(FW$4="",$B35=""),0,SUMIF('DADOS BRUTOS'!$A$3:$A$500,$B35,'DADOS BRUTOS'!CW$3:CW$500)+IF($C35="",0,SUMIF('DADOS BRUTOS'!$A$3:$A$500,$C35,'DADOS BRUTOS'!CW$3:CW$500)))</f>
        <v/>
      </c>
      <c r="FX35" s="122">
        <f>IF(OR(FX$4="",$B35=""),0,SUMIF('DADOS BRUTOS'!$A$3:$A$500,$B35,'DADOS BRUTOS'!CX$3:CX$500)+IF($C35="",0,SUMIF('DADOS BRUTOS'!$A$3:$A$500,$C35,'DADOS BRUTOS'!CX$3:CX$500)))</f>
        <v/>
      </c>
      <c r="FY35" s="122">
        <f>IF(OR(FY$4="",$B35=""),0,SUMIF('DADOS BRUTOS'!$A$3:$A$500,$B35,'DADOS BRUTOS'!CY$3:CY$500)+IF($C35="",0,SUMIF('DADOS BRUTOS'!$A$3:$A$500,$C35,'DADOS BRUTOS'!CY$3:CY$500)))</f>
        <v/>
      </c>
      <c r="FZ35" s="122">
        <f>IF(OR(FZ$4="",$B35=""),0,SUMIF('DADOS BRUTOS'!$A$3:$A$500,$B35,'DADOS BRUTOS'!CZ$3:CZ$500)+IF($C35="",0,SUMIF('DADOS BRUTOS'!$A$3:$A$500,$C35,'DADOS BRUTOS'!CZ$3:CZ$500)))</f>
        <v/>
      </c>
      <c r="GA35" s="122">
        <f>IF(OR(GA$4="",$B35=""),0,SUMIF('DADOS BRUTOS'!$A$3:$A$500,$B35,'DADOS BRUTOS'!DA$3:DA$500)+IF($C35="",0,SUMIF('DADOS BRUTOS'!$A$3:$A$500,$C35,'DADOS BRUTOS'!DA$3:DA$500)))</f>
        <v/>
      </c>
      <c r="GB35" s="122">
        <f>IF(OR(GB$4="",$B35=""),0,SUMIF('DADOS BRUTOS'!$A$3:$A$500,$B35,'DADOS BRUTOS'!DB$3:DB$500)+IF($C35="",0,SUMIF('DADOS BRUTOS'!$A$3:$A$500,$C35,'DADOS BRUTOS'!DB$3:DB$500)))</f>
        <v/>
      </c>
      <c r="GC35" s="122">
        <f>IF(OR(GC$4="",$B35=""),0,SUMIF('DADOS BRUTOS'!$A$3:$A$500,$B35,'DADOS BRUTOS'!DC$3:DC$500)+IF($C35="",0,SUMIF('DADOS BRUTOS'!$A$3:$A$500,$C35,'DADOS BRUTOS'!DC$3:DC$500)))</f>
        <v/>
      </c>
      <c r="GD35" s="122">
        <f>IF(OR(GD$4="",$B35=""),0,SUMIF('DADOS BRUTOS'!$A$3:$A$500,$B35,'DADOS BRUTOS'!DD$3:DD$500)+IF($C35="",0,SUMIF('DADOS BRUTOS'!$A$3:$A$500,$C35,'DADOS BRUTOS'!DD$3:DD$500)))</f>
        <v/>
      </c>
      <c r="GE35" s="122">
        <f>IF(OR(GE$4="",$B35=""),0,SUMIF('DADOS BRUTOS'!$A$3:$A$500,$B35,'DADOS BRUTOS'!DE$3:DE$500)+IF($C35="",0,SUMIF('DADOS BRUTOS'!$A$3:$A$500,$C35,'DADOS BRUTOS'!DE$3:DE$500)))</f>
        <v/>
      </c>
      <c r="GF35" s="122">
        <f>IF(OR(GF$4="",$B35=""),0,SUMIF('DADOS BRUTOS'!$A$3:$A$500,$B35,'DADOS BRUTOS'!DF$3:DF$500)+IF($C35="",0,SUMIF('DADOS BRUTOS'!$A$3:$A$500,$C35,'DADOS BRUTOS'!DF$3:DF$500)))</f>
        <v/>
      </c>
      <c r="GG35" s="122">
        <f>IF(OR(GG$4="",$B35=""),0,SUMIF('DADOS BRUTOS'!$A$3:$A$500,$B35,'DADOS BRUTOS'!DG$3:DG$500)+IF($C35="",0,SUMIF('DADOS BRUTOS'!$A$3:$A$500,$C35,'DADOS BRUTOS'!DG$3:DG$500)))</f>
        <v/>
      </c>
      <c r="GH35" s="122">
        <f>IF(OR(GH$4="",$B35=""),0,SUMIF('DADOS BRUTOS'!$A$3:$A$500,$B35,'DADOS BRUTOS'!DH$3:DH$500)+IF($C35="",0,SUMIF('DADOS BRUTOS'!$A$3:$A$500,$C35,'DADOS BRUTOS'!DH$3:DH$500)))</f>
        <v/>
      </c>
      <c r="GI35" s="122">
        <f>IF(OR(GI$4="",$B35=""),0,SUMIF('DADOS BRUTOS'!$A$3:$A$500,$B35,'DADOS BRUTOS'!DI$3:DI$500)+IF($C35="",0,SUMIF('DADOS BRUTOS'!$A$3:$A$500,$C35,'DADOS BRUTOS'!DI$3:DI$500)))</f>
        <v/>
      </c>
      <c r="GJ35" s="122">
        <f>IF(OR(GJ$4="",$B35=""),0,SUMIF('DADOS BRUTOS'!$A$3:$A$500,$B35,'DADOS BRUTOS'!DJ$3:DJ$500)+IF($C35="",0,SUMIF('DADOS BRUTOS'!$A$3:$A$500,$C35,'DADOS BRUTOS'!DJ$3:DJ$500)))</f>
        <v/>
      </c>
      <c r="GK35" s="122">
        <f>IF(OR(GK$4="",$B35=""),0,SUMIF('DADOS BRUTOS'!$A$3:$A$500,$B35,'DADOS BRUTOS'!DK$3:DK$500)+IF($C35="",0,SUMIF('DADOS BRUTOS'!$A$3:$A$500,$C35,'DADOS BRUTOS'!DK$3:DK$500)))</f>
        <v/>
      </c>
      <c r="GL35" s="122">
        <f>IF(OR(GL$4="",$B35=""),0,SUMIF('DADOS BRUTOS'!$A$3:$A$500,$B35,'DADOS BRUTOS'!DL$3:DL$500)+IF($C35="",0,SUMIF('DADOS BRUTOS'!$A$3:$A$500,$C35,'DADOS BRUTOS'!DL$3:DL$500)))</f>
        <v/>
      </c>
      <c r="GM35" s="122">
        <f>IF(OR(GM$4="",$B35=""),0,SUMIF('DADOS BRUTOS'!$A$3:$A$500,$B35,'DADOS BRUTOS'!DM$3:DM$500)+IF($C35="",0,SUMIF('DADOS BRUTOS'!$A$3:$A$500,$C35,'DADOS BRUTOS'!DM$3:DM$500)))</f>
        <v/>
      </c>
      <c r="GN35" s="122">
        <f>IF(OR(GN$4="",$B35=""),0,SUMIF('DADOS BRUTOS'!$A$3:$A$500,$B35,'DADOS BRUTOS'!DN$3:DN$500)+IF($C35="",0,SUMIF('DADOS BRUTOS'!$A$3:$A$500,$C35,'DADOS BRUTOS'!DN$3:DN$500)))</f>
        <v/>
      </c>
      <c r="GO35" s="122">
        <f>IF(OR(GO$4="",$B35=""),0,SUMIF('DADOS BRUTOS'!$A$3:$A$500,$B35,'DADOS BRUTOS'!DO$3:DO$500)+IF($C35="",0,SUMIF('DADOS BRUTOS'!$A$3:$A$500,$C35,'DADOS BRUTOS'!DO$3:DO$500)))</f>
        <v/>
      </c>
      <c r="GP35" s="122">
        <f>IF(OR(GP$4="",$B35=""),0,SUMIF('DADOS BRUTOS'!$A$3:$A$500,$B35,'DADOS BRUTOS'!DP$3:DP$500)+IF($C35="",0,SUMIF('DADOS BRUTOS'!$A$3:$A$500,$C35,'DADOS BRUTOS'!DP$3:DP$500)))</f>
        <v/>
      </c>
      <c r="GQ35" s="122">
        <f>IF(OR(GQ$4="",$B35=""),0,SUMIF('DADOS BRUTOS'!$A$3:$A$500,$B35,'DADOS BRUTOS'!DQ$3:DQ$500)+IF($C35="",0,SUMIF('DADOS BRUTOS'!$A$3:$A$500,$C35,'DADOS BRUTOS'!DQ$3:DQ$500)))</f>
        <v/>
      </c>
      <c r="GR35" s="122">
        <f>IF(OR(GR$4="",$B35=""),0,SUMIF('DADOS BRUTOS'!$A$3:$A$500,$B35,'DADOS BRUTOS'!DR$3:DR$500)+IF($C35="",0,SUMIF('DADOS BRUTOS'!$A$3:$A$500,$C35,'DADOS BRUTOS'!DR$3:DR$500)))</f>
        <v/>
      </c>
      <c r="GS35" s="122">
        <f>IF(OR(GS$4="",$B35=""),0,SUMIF('DADOS BRUTOS'!$A$3:$A$500,$B35,'DADOS BRUTOS'!DS$3:DS$500)+IF($C35="",0,SUMIF('DADOS BRUTOS'!$A$3:$A$500,$C35,'DADOS BRUTOS'!DS$3:DS$500)))</f>
        <v/>
      </c>
      <c r="GT35" s="122">
        <f>IF(OR(GT$4="",$B35=""),0,SUMIF('DADOS BRUTOS'!$A$3:$A$500,$B35,'DADOS BRUTOS'!DT$3:DT$500)+IF($C35="",0,SUMIF('DADOS BRUTOS'!$A$3:$A$500,$C35,'DADOS BRUTOS'!DT$3:DT$500)))</f>
        <v/>
      </c>
      <c r="GU35" s="122">
        <f>IF(OR(GU$4="",$B35=""),0,SUMIF('DADOS BRUTOS'!$A$3:$A$500,$B35,'DADOS BRUTOS'!DU$3:DU$500)+IF($C35="",0,SUMIF('DADOS BRUTOS'!$A$3:$A$500,$C35,'DADOS BRUTOS'!DU$3:DU$500)))</f>
        <v/>
      </c>
      <c r="GV35" s="122">
        <f>IF(OR(GV$4="",$B35=""),0,SUMIF('DADOS BRUTOS'!$A$3:$A$500,$B35,'DADOS BRUTOS'!DV$3:DV$500)+IF($C35="",0,SUMIF('DADOS BRUTOS'!$A$3:$A$500,$C35,'DADOS BRUTOS'!DV$3:DV$500)))</f>
        <v/>
      </c>
      <c r="GW35" s="122">
        <f>IF(OR(GW$4="",$B35=""),0,SUMIF('DADOS BRUTOS'!$A$3:$A$500,$B35,'DADOS BRUTOS'!DW$3:DW$500)+IF($C35="",0,SUMIF('DADOS BRUTOS'!$A$3:$A$500,$C35,'DADOS BRUTOS'!DW$3:DW$500)))</f>
        <v/>
      </c>
      <c r="GX35" s="122">
        <f>IF(OR(GX$4="",$B35=""),0,SUMIF('DADOS BRUTOS'!$A$3:$A$500,$B35,'DADOS BRUTOS'!DX$3:DX$500)+IF($C35="",0,SUMIF('DADOS BRUTOS'!$A$3:$A$500,$C35,'DADOS BRUTOS'!DX$3:DX$500)))</f>
        <v/>
      </c>
      <c r="GY35" s="122">
        <f>IF(OR(GY$4="",$B35=""),0,SUMIF('DADOS BRUTOS'!$A$3:$A$500,$B35,'DADOS BRUTOS'!DY$3:DY$500)+IF($C35="",0,SUMIF('DADOS BRUTOS'!$A$3:$A$500,$C35,'DADOS BRUTOS'!DY$3:DY$500)))</f>
        <v/>
      </c>
      <c r="GZ35" s="122">
        <f>IF(OR(GZ$4="",$B35=""),0,SUMIF('DADOS BRUTOS'!$A$3:$A$500,$B35,'DADOS BRUTOS'!DZ$3:DZ$500)+IF($C35="",0,SUMIF('DADOS BRUTOS'!$A$3:$A$500,$C35,'DADOS BRUTOS'!DZ$3:DZ$500)))</f>
        <v/>
      </c>
      <c r="HA35" s="122">
        <f>IF(OR(HA$4="",$B35=""),0,SUMIF('DADOS BRUTOS'!$A$3:$A$500,$B35,'DADOS BRUTOS'!EA$3:EA$500)+IF($C35="",0,SUMIF('DADOS BRUTOS'!$A$3:$A$500,$C35,'DADOS BRUTOS'!EA$3:EA$500)))</f>
        <v/>
      </c>
      <c r="HB35" s="122">
        <f>IF(OR(HB$4="",$B35=""),0,SUMIF('DADOS BRUTOS'!$A$3:$A$500,$B35,'DADOS BRUTOS'!EB$3:EB$500)+IF($C35="",0,SUMIF('DADOS BRUTOS'!$A$3:$A$500,$C35,'DADOS BRUTOS'!EB$3:EB$500)))</f>
        <v/>
      </c>
      <c r="HC35" s="122">
        <f>IF(OR(HC$4="",$B35=""),0,SUMIF('DADOS BRUTOS'!$A$3:$A$500,$B35,'DADOS BRUTOS'!EC$3:EC$500)+IF($C35="",0,SUMIF('DADOS BRUTOS'!$A$3:$A$500,$C35,'DADOS BRUTOS'!EC$3:EC$500)))</f>
        <v/>
      </c>
      <c r="HD35" s="122">
        <f>IF(OR(HD$4="",$B35=""),0,SUMIF('DADOS BRUTOS'!$A$3:$A$500,$B35,'DADOS BRUTOS'!ED$3:ED$500)+IF($C35="",0,SUMIF('DADOS BRUTOS'!$A$3:$A$500,$C35,'DADOS BRUTOS'!ED$3:ED$500)))</f>
        <v/>
      </c>
      <c r="HE35" s="122">
        <f>IF(OR(HE$4="",$B35=""),0,SUMIF('DADOS BRUTOS'!$A$3:$A$500,$B35,'DADOS BRUTOS'!EE$3:EE$500)+IF($C35="",0,SUMIF('DADOS BRUTOS'!$A$3:$A$500,$C35,'DADOS BRUTOS'!EE$3:EE$500)))</f>
        <v/>
      </c>
      <c r="HF35" s="122">
        <f>IF(OR(HF$4="",$B35=""),0,SUMIF('DADOS BRUTOS'!$A$3:$A$500,$B35,'DADOS BRUTOS'!EF$3:EF$500)+IF($C35="",0,SUMIF('DADOS BRUTOS'!$A$3:$A$500,$C35,'DADOS BRUTOS'!EF$3:EF$500)))</f>
        <v/>
      </c>
      <c r="HG35" s="122">
        <f>IF(OR(HG$4="",$B35=""),0,SUMIF('DADOS BRUTOS'!$A$3:$A$500,$B35,'DADOS BRUTOS'!EG$3:EG$500)+IF($C35="",0,SUMIF('DADOS BRUTOS'!$A$3:$A$500,$C35,'DADOS BRUTOS'!EG$3:EG$500)))</f>
        <v/>
      </c>
      <c r="HH35" s="122">
        <f>IF(OR(HH$4="",$B35=""),0,SUMIF('DADOS BRUTOS'!$A$3:$A$500,$B35,'DADOS BRUTOS'!EH$3:EH$500)+IF($C35="",0,SUMIF('DADOS BRUTOS'!$A$3:$A$500,$C35,'DADOS BRUTOS'!EH$3:EH$500)))</f>
        <v/>
      </c>
      <c r="HI35" s="122">
        <f>IF(OR(HI$4="",$B35=""),0,SUMIF('DADOS BRUTOS'!$A$3:$A$500,$B35,'DADOS BRUTOS'!EI$3:EI$500)+IF($C35="",0,SUMIF('DADOS BRUTOS'!$A$3:$A$500,$C35,'DADOS BRUTOS'!EI$3:EI$500)))</f>
        <v/>
      </c>
      <c r="HJ35" s="122">
        <f>IF(OR(HJ$4="",$B35=""),0,SUMIF('DADOS BRUTOS'!$A$3:$A$500,$B35,'DADOS BRUTOS'!EJ$3:EJ$500)+IF($C35="",0,SUMIF('DADOS BRUTOS'!$A$3:$A$500,$C35,'DADOS BRUTOS'!EJ$3:EJ$500)))</f>
        <v/>
      </c>
      <c r="HK35" s="122">
        <f>IF(OR(HK$4="",$B35=""),0,SUMIF('DADOS BRUTOS'!$A$3:$A$500,$B35,'DADOS BRUTOS'!EK$3:EK$500)+IF($C35="",0,SUMIF('DADOS BRUTOS'!$A$3:$A$500,$C35,'DADOS BRUTOS'!EK$3:EK$500)))</f>
        <v/>
      </c>
      <c r="HL35" s="122">
        <f>IF(OR(HL$4="",$B35=""),0,SUMIF('DADOS BRUTOS'!$A$3:$A$500,$B35,'DADOS BRUTOS'!EL$3:EL$500)+IF($C35="",0,SUMIF('DADOS BRUTOS'!$A$3:$A$500,$C35,'DADOS BRUTOS'!EL$3:EL$500)))</f>
        <v/>
      </c>
      <c r="HM35" s="122">
        <f>IF(OR(HM$4="",$B35=""),0,SUMIF('DADOS BRUTOS'!$A$3:$A$500,$B35,'DADOS BRUTOS'!EM$3:EM$500)+IF($C35="",0,SUMIF('DADOS BRUTOS'!$A$3:$A$500,$C35,'DADOS BRUTOS'!EM$3:EM$500)))</f>
        <v/>
      </c>
      <c r="HN35" s="122">
        <f>IF(OR(HN$4="",$B35=""),0,SUMIF('DADOS BRUTOS'!$A$3:$A$500,$B35,'DADOS BRUTOS'!EN$3:EN$500)+IF($C35="",0,SUMIF('DADOS BRUTOS'!$A$3:$A$500,$C35,'DADOS BRUTOS'!EN$3:EN$500)))</f>
        <v/>
      </c>
      <c r="HO35" s="122">
        <f>IF(OR(HO$4="",$B35=""),0,SUMIF('DADOS BRUTOS'!$A$3:$A$500,$B35,'DADOS BRUTOS'!EO$3:EO$500)+IF($C35="",0,SUMIF('DADOS BRUTOS'!$A$3:$A$500,$C35,'DADOS BRUTOS'!EO$3:EO$500)))</f>
        <v/>
      </c>
      <c r="HP35" s="122">
        <f>IF(OR(HP$4="",$B35=""),0,SUMIF('DADOS BRUTOS'!$A$3:$A$500,$B35,'DADOS BRUTOS'!EP$3:EP$500)+IF($C35="",0,SUMIF('DADOS BRUTOS'!$A$3:$A$500,$C35,'DADOS BRUTOS'!EP$3:EP$500)))</f>
        <v/>
      </c>
      <c r="HQ35" s="122">
        <f>IF(OR(HQ$4="",$B35=""),0,SUMIF('DADOS BRUTOS'!$A$3:$A$500,$B35,'DADOS BRUTOS'!EQ$3:EQ$500)+IF($C35="",0,SUMIF('DADOS BRUTOS'!$A$3:$A$500,$C35,'DADOS BRUTOS'!EQ$3:EQ$500)))</f>
        <v/>
      </c>
      <c r="HR35" s="122">
        <f>IF(OR(HR$4="",$B35=""),0,SUMIF('DADOS BRUTOS'!$A$3:$A$500,$B35,'DADOS BRUTOS'!ER$3:ER$500)+IF($C35="",0,SUMIF('DADOS BRUTOS'!$A$3:$A$500,$C35,'DADOS BRUTOS'!ER$3:ER$500)))</f>
        <v/>
      </c>
      <c r="HS35" s="122">
        <f>IF(OR(HS$4="",$B35=""),0,SUMIF('DADOS BRUTOS'!$A$3:$A$500,$B35,'DADOS BRUTOS'!ES$3:ES$500)+IF($C35="",0,SUMIF('DADOS BRUTOS'!$A$3:$A$500,$C35,'DADOS BRUTOS'!ES$3:ES$500)))</f>
        <v/>
      </c>
      <c r="HT35" s="122">
        <f>IF(OR(HT$4="",$B35=""),0,SUMIF('DADOS BRUTOS'!$A$3:$A$500,$B35,'DADOS BRUTOS'!ET$3:ET$500)+IF($C35="",0,SUMIF('DADOS BRUTOS'!$A$3:$A$500,$C35,'DADOS BRUTOS'!ET$3:ET$500)))</f>
        <v/>
      </c>
      <c r="HU35" s="122">
        <f>IF(OR(HU$4="",$B35=""),0,SUMIF('DADOS BRUTOS'!$A$3:$A$500,$B35,'DADOS BRUTOS'!EU$3:EU$500)+IF($C35="",0,SUMIF('DADOS BRUTOS'!$A$3:$A$500,$C35,'DADOS BRUTOS'!EU$3:EU$500)))</f>
        <v/>
      </c>
      <c r="HV35" s="122">
        <f>IF(OR(HV$4="",$B35=""),0,SUMIF('DADOS BRUTOS'!$A$3:$A$500,$B35,'DADOS BRUTOS'!EV$3:EV$500)+IF($C35="",0,SUMIF('DADOS BRUTOS'!$A$3:$A$500,$C35,'DADOS BRUTOS'!EV$3:EV$500)))</f>
        <v/>
      </c>
      <c r="HW35" s="122">
        <f>IF(OR(HW$4="",$B35=""),0,SUMIF('DADOS BRUTOS'!$A$3:$A$500,$B35,'DADOS BRUTOS'!EW$3:EW$500)+IF($C35="",0,SUMIF('DADOS BRUTOS'!$A$3:$A$500,$C35,'DADOS BRUTOS'!EW$3:EW$500)))</f>
        <v/>
      </c>
      <c r="HX35" s="122">
        <f>IF(OR(HX$4="",$B35=""),0,SUMIF('DADOS BRUTOS'!$A$3:$A$500,$B35,'DADOS BRUTOS'!EX$3:EX$500)+IF($C35="",0,SUMIF('DADOS BRUTOS'!$A$3:$A$500,$C35,'DADOS BRUTOS'!EX$3:EX$500)))</f>
        <v/>
      </c>
      <c r="HY35" s="122">
        <f>IF(OR(HY$4="",$B35=""),0,SUMIF('DADOS BRUTOS'!$A$3:$A$500,$B35,'DADOS BRUTOS'!EY$3:EY$500)+IF($C35="",0,SUMIF('DADOS BRUTOS'!$A$3:$A$500,$C35,'DADOS BRUTOS'!EY$3:EY$500)))</f>
        <v/>
      </c>
      <c r="HZ35" s="122">
        <f>IF(OR(HZ$4="",$B35=""),0,SUMIF('DADOS BRUTOS'!$A$3:$A$500,$B35,'DADOS BRUTOS'!EZ$3:EZ$500)+IF($C35="",0,SUMIF('DADOS BRUTOS'!$A$3:$A$500,$C35,'DADOS BRUTOS'!EZ$3:EZ$500)))</f>
        <v/>
      </c>
      <c r="IA35" s="122">
        <f>IF(OR(IA$4="",$B35=""),0,SUMIF('DADOS BRUTOS'!$A$3:$A$500,$B35,'DADOS BRUTOS'!FA$3:FA$500)+IF($C35="",0,SUMIF('DADOS BRUTOS'!$A$3:$A$500,$C35,'DADOS BRUTOS'!FA$3:FA$500)))</f>
        <v/>
      </c>
      <c r="IB35" s="122">
        <f>IF(OR(IB$4="",$B35=""),0,SUMIF('DADOS BRUTOS'!$A$3:$A$500,$B35,'DADOS BRUTOS'!FB$3:FB$500)+IF($C35="",0,SUMIF('DADOS BRUTOS'!$A$3:$A$500,$C35,'DADOS BRUTOS'!FB$3:FB$500)))</f>
        <v/>
      </c>
      <c r="IC35" s="122">
        <f>IF(OR(IC$4="",$B35=""),0,SUMIF('DADOS BRUTOS'!$A$3:$A$500,$B35,'DADOS BRUTOS'!FC$3:FC$500)+IF($C35="",0,SUMIF('DADOS BRUTOS'!$A$3:$A$500,$C35,'DADOS BRUTOS'!FC$3:FC$500)))</f>
        <v/>
      </c>
      <c r="ID35" s="122">
        <f>IF(OR(ID$4="",$B35=""),0,SUMIF('DADOS BRUTOS'!$A$3:$A$500,$B35,'DADOS BRUTOS'!FD$3:FD$500)+IF($C35="",0,SUMIF('DADOS BRUTOS'!$A$3:$A$500,$C35,'DADOS BRUTOS'!FD$3:FD$500)))</f>
        <v/>
      </c>
      <c r="IE35" s="122">
        <f>IF(OR(IE$4="",$B35=""),0,SUMIF('DADOS BRUTOS'!$A$3:$A$500,$B35,'DADOS BRUTOS'!FE$3:FE$500)+IF($C35="",0,SUMIF('DADOS BRUTOS'!$A$3:$A$500,$C35,'DADOS BRUTOS'!FE$3:FE$500)))</f>
        <v/>
      </c>
      <c r="IF35" s="122">
        <f>IF(OR(IF$4="",$B35=""),0,SUMIF('DADOS BRUTOS'!$A$3:$A$500,$B35,'DADOS BRUTOS'!FF$3:FF$500)+IF($C35="",0,SUMIF('DADOS BRUTOS'!$A$3:$A$500,$C35,'DADOS BRUTOS'!FF$3:FF$500)))</f>
        <v/>
      </c>
      <c r="IG35" s="122">
        <f>IF(OR(IG$4="",$B35=""),0,SUMIF('DADOS BRUTOS'!$A$3:$A$500,$B35,'DADOS BRUTOS'!FG$3:FG$500)+IF($C35="",0,SUMIF('DADOS BRUTOS'!$A$3:$A$500,$C35,'DADOS BRUTOS'!FG$3:FG$500)))</f>
        <v/>
      </c>
      <c r="IH35" s="122">
        <f>IF(OR(IH$4="",$B35=""),0,SUMIF('DADOS BRUTOS'!$A$3:$A$500,$B35,'DADOS BRUTOS'!FH$3:FH$500)+IF($C35="",0,SUMIF('DADOS BRUTOS'!$A$3:$A$500,$C35,'DADOS BRUTOS'!FH$3:FH$500)))</f>
        <v/>
      </c>
      <c r="II35" s="122">
        <f>IF(OR(II$4="",$B35=""),0,SUMIF('DADOS BRUTOS'!$A$3:$A$500,$B35,'DADOS BRUTOS'!FI$3:FI$500)+IF($C35="",0,SUMIF('DADOS BRUTOS'!$A$3:$A$500,$C35,'DADOS BRUTOS'!FI$3:FI$500)))</f>
        <v/>
      </c>
      <c r="IJ35" s="122">
        <f>IF(OR(IJ$4="",$B35=""),0,SUMIF('DADOS BRUTOS'!$A$3:$A$500,$B35,'DADOS BRUTOS'!FJ$3:FJ$500)+IF($C35="",0,SUMIF('DADOS BRUTOS'!$A$3:$A$500,$C35,'DADOS BRUTOS'!FJ$3:FJ$500)))</f>
        <v/>
      </c>
      <c r="IK35" s="122">
        <f>IF(OR(IK$4="",$B35=""),0,SUMIF('DADOS BRUTOS'!$A$3:$A$500,$B35,'DADOS BRUTOS'!FK$3:FK$500)+IF($C35="",0,SUMIF('DADOS BRUTOS'!$A$3:$A$500,$C35,'DADOS BRUTOS'!FK$3:FK$500)))</f>
        <v/>
      </c>
      <c r="IL35" s="122">
        <f>IF(OR(IL$4="",$B35=""),0,SUMIF('DADOS BRUTOS'!$A$3:$A$500,$B35,'DADOS BRUTOS'!FL$3:FL$500)+IF($C35="",0,SUMIF('DADOS BRUTOS'!$A$3:$A$500,$C35,'DADOS BRUTOS'!FL$3:FL$500)))</f>
        <v/>
      </c>
      <c r="IM35" s="122">
        <f>IF(OR(IM$4="",$B35=""),0,SUMIF('DADOS BRUTOS'!$A$3:$A$500,$B35,'DADOS BRUTOS'!FM$3:FM$500)+IF($C35="",0,SUMIF('DADOS BRUTOS'!$A$3:$A$500,$C35,'DADOS BRUTOS'!FM$3:FM$500)))</f>
        <v/>
      </c>
      <c r="IN35" s="122">
        <f>IF(OR(IN$4="",$B35=""),0,SUMIF('DADOS BRUTOS'!$A$3:$A$500,$B35,'DADOS BRUTOS'!FN$3:FN$500)+IF($C35="",0,SUMIF('DADOS BRUTOS'!$A$3:$A$500,$C35,'DADOS BRUTOS'!FN$3:FN$500)))</f>
        <v/>
      </c>
      <c r="IO35" s="122">
        <f>IF(OR(IO$4="",$B35=""),0,SUMIF('DADOS BRUTOS'!$A$3:$A$500,$B35,'DADOS BRUTOS'!FO$3:FO$500)+IF($C35="",0,SUMIF('DADOS BRUTOS'!$A$3:$A$500,$C35,'DADOS BRUTOS'!FO$3:FO$500)))</f>
        <v/>
      </c>
      <c r="IP35" s="122">
        <f>IF(OR(IP$4="",$B35=""),0,SUMIF('DADOS BRUTOS'!$A$3:$A$500,$B35,'DADOS BRUTOS'!FP$3:FP$500)+IF($C35="",0,SUMIF('DADOS BRUTOS'!$A$3:$A$500,$C35,'DADOS BRUTOS'!FP$3:FP$500)))</f>
        <v/>
      </c>
      <c r="IQ35" s="122">
        <f>IF(OR(IQ$4="",$B35=""),0,SUMIF('DADOS BRUTOS'!$A$3:$A$500,$B35,'DADOS BRUTOS'!FQ$3:FQ$500)+IF($C35="",0,SUMIF('DADOS BRUTOS'!$A$3:$A$500,$C35,'DADOS BRUTOS'!FQ$3:FQ$500)))</f>
        <v/>
      </c>
      <c r="IR35" s="122">
        <f>IF(OR(IR$4="",$B35=""),0,SUMIF('DADOS BRUTOS'!$A$3:$A$500,$B35,'DADOS BRUTOS'!FR$3:FR$500)+IF($C35="",0,SUMIF('DADOS BRUTOS'!$A$3:$A$500,$C35,'DADOS BRUTOS'!FR$3:FR$500)))</f>
        <v/>
      </c>
      <c r="IS35" s="122">
        <f>IF(OR(IS$4="",$B35=""),0,SUMIF('DADOS BRUTOS'!$A$3:$A$500,$B35,'DADOS BRUTOS'!FS$3:FS$500)+IF($C35="",0,SUMIF('DADOS BRUTOS'!$A$3:$A$500,$C35,'DADOS BRUTOS'!FS$3:FS$500)))</f>
        <v/>
      </c>
      <c r="IT35" s="122">
        <f>IF(OR(IT$4="",$B35=""),0,SUMIF('DADOS BRUTOS'!$A$3:$A$500,$B35,'DADOS BRUTOS'!FT$3:FT$500)+IF($C35="",0,SUMIF('DADOS BRUTOS'!$A$3:$A$500,$C35,'DADOS BRUTOS'!FT$3:FT$500)))</f>
        <v/>
      </c>
      <c r="IU35" s="122">
        <f>IF(OR(IU$4="",$B35=""),0,SUMIF('DADOS BRUTOS'!$A$3:$A$500,$B35,'DADOS BRUTOS'!FU$3:FU$500)+IF($C35="",0,SUMIF('DADOS BRUTOS'!$A$3:$A$500,$C35,'DADOS BRUTOS'!FU$3:FU$500)))</f>
        <v/>
      </c>
      <c r="IV35" s="122">
        <f>IF(OR(IV$4="",$B35=""),0,SUMIF('DADOS BRUTOS'!$A$3:$A$500,$B35,'DADOS BRUTOS'!FV$3:FV$500)+IF($C35="",0,SUMIF('DADOS BRUTOS'!$A$3:$A$500,$C35,'DADOS BRUTOS'!FV$3:FV$500)))</f>
        <v/>
      </c>
      <c r="IW35" s="122">
        <f>IF(OR(IW$4="",$B35=""),0,SUMIF('DADOS BRUTOS'!$A$3:$A$500,$B35,'DADOS BRUTOS'!FW$3:FW$500)+IF($C35="",0,SUMIF('DADOS BRUTOS'!$A$3:$A$500,$C35,'DADOS BRUTOS'!FW$3:FW$500)))</f>
        <v/>
      </c>
      <c r="IX35" s="122">
        <f>IF(OR(IX$4="",$B35=""),0,SUMIF('DADOS BRUTOS'!$A$3:$A$500,$B35,'DADOS BRUTOS'!FX$3:FX$500)+IF($C35="",0,SUMIF('DADOS BRUTOS'!$A$3:$A$500,$C35,'DADOS BRUTOS'!FX$3:FX$500)))</f>
        <v/>
      </c>
      <c r="IY35" s="122">
        <f>IF(OR(IY$4="",$B35=""),0,SUMIF('DADOS BRUTOS'!$A$3:$A$500,$B35,'DADOS BRUTOS'!FY$3:FY$500)+IF($C35="",0,SUMIF('DADOS BRUTOS'!$A$3:$A$500,$C35,'DADOS BRUTOS'!FY$3:FY$500)))</f>
        <v/>
      </c>
      <c r="IZ35" s="122">
        <f>IF(OR(IZ$4="",$B35=""),0,SUMIF('DADOS BRUTOS'!$A$3:$A$500,$B35,'DADOS BRUTOS'!FZ$3:FZ$500)+IF($C35="",0,SUMIF('DADOS BRUTOS'!$A$3:$A$500,$C35,'DADOS BRUTOS'!FZ$3:FZ$500)))</f>
        <v/>
      </c>
      <c r="JA35" s="122">
        <f>IF(OR(JA$4="",$B35=""),0,SUMIF('DADOS BRUTOS'!$A$3:$A$500,$B35,'DADOS BRUTOS'!GA$3:GA$500)+IF($C35="",0,SUMIF('DADOS BRUTOS'!$A$3:$A$500,$C35,'DADOS BRUTOS'!GA$3:GA$500)))</f>
        <v/>
      </c>
      <c r="JB35" s="122">
        <f>IF(OR(JB$4="",$B35=""),0,SUMIF('DADOS BRUTOS'!$A$3:$A$500,$B35,'DADOS BRUTOS'!GB$3:GB$500)+IF($C35="",0,SUMIF('DADOS BRUTOS'!$A$3:$A$500,$C35,'DADOS BRUTOS'!GB$3:GB$500)))</f>
        <v/>
      </c>
      <c r="JC35" s="122">
        <f>IF(OR(JC$4="",$B35=""),0,SUMIF('DADOS BRUTOS'!$A$3:$A$500,$B35,'DADOS BRUTOS'!GC$3:GC$500)+IF($C35="",0,SUMIF('DADOS BRUTOS'!$A$3:$A$500,$C35,'DADOS BRUTOS'!GC$3:GC$500)))</f>
        <v/>
      </c>
      <c r="JD35" s="122">
        <f>IF(OR(JD$4="",$B35=""),0,SUMIF('DADOS BRUTOS'!$A$3:$A$500,$B35,'DADOS BRUTOS'!GD$3:GD$500)+IF($C35="",0,SUMIF('DADOS BRUTOS'!$A$3:$A$500,$C35,'DADOS BRUTOS'!GD$3:GD$500)))</f>
        <v/>
      </c>
      <c r="JE35" s="122">
        <f>IF(OR(JE$4="",$B35=""),0,SUMIF('DADOS BRUTOS'!$A$3:$A$500,$B35,'DADOS BRUTOS'!GE$3:GE$500)+IF($C35="",0,SUMIF('DADOS BRUTOS'!$A$3:$A$500,$C35,'DADOS BRUTOS'!GE$3:GE$500)))</f>
        <v/>
      </c>
      <c r="JF35" s="122">
        <f>IF(OR(JF$4="",$B35=""),0,SUMIF('DADOS BRUTOS'!$A$3:$A$500,$B35,'DADOS BRUTOS'!GF$3:GF$500)+IF($C35="",0,SUMIF('DADOS BRUTOS'!$A$3:$A$500,$C35,'DADOS BRUTOS'!GF$3:GF$500)))</f>
        <v/>
      </c>
      <c r="JG35" s="122">
        <f>IF(OR(JG$4="",$B35=""),0,SUMIF('DADOS BRUTOS'!$A$3:$A$500,$B35,'DADOS BRUTOS'!GG$3:GG$500)+IF($C35="",0,SUMIF('DADOS BRUTOS'!$A$3:$A$500,$C35,'DADOS BRUTOS'!GG$3:GG$500)))</f>
        <v/>
      </c>
      <c r="JH35" s="122">
        <f>IF(OR(JH$4="",$B35=""),0,SUMIF('DADOS BRUTOS'!$A$3:$A$500,$B35,'DADOS BRUTOS'!GH$3:GH$500)+IF($C35="",0,SUMIF('DADOS BRUTOS'!$A$3:$A$500,$C35,'DADOS BRUTOS'!GH$3:GH$500)))</f>
        <v/>
      </c>
      <c r="JI35" s="122">
        <f>IF(OR(JI$4="",$B35=""),0,SUMIF('DADOS BRUTOS'!$A$3:$A$500,$B35,'DADOS BRUTOS'!GI$3:GI$500)+IF($C35="",0,SUMIF('DADOS BRUTOS'!$A$3:$A$500,$C35,'DADOS BRUTOS'!GI$3:GI$500)))</f>
        <v/>
      </c>
      <c r="JJ35" s="122">
        <f>IF(OR(JJ$4="",$B35=""),0,SUMIF('DADOS BRUTOS'!$A$3:$A$500,$B35,'DADOS BRUTOS'!GJ$3:GJ$500)+IF($C35="",0,SUMIF('DADOS BRUTOS'!$A$3:$A$500,$C35,'DADOS BRUTOS'!GJ$3:GJ$500)))</f>
        <v/>
      </c>
      <c r="JK35" s="122">
        <f>IF(OR(JK$4="",$B35=""),0,SUMIF('DADOS BRUTOS'!$A$3:$A$500,$B35,'DADOS BRUTOS'!GK$3:GK$500)+IF($C35="",0,SUMIF('DADOS BRUTOS'!$A$3:$A$500,$C35,'DADOS BRUTOS'!GK$3:GK$500)))</f>
        <v/>
      </c>
      <c r="JL35" s="122">
        <f>IF(OR(JL$4="",$B35=""),0,SUMIF('DADOS BRUTOS'!$A$3:$A$500,$B35,'DADOS BRUTOS'!GL$3:GL$500)+IF($C35="",0,SUMIF('DADOS BRUTOS'!$A$3:$A$500,$C35,'DADOS BRUTOS'!GL$3:GL$500)))</f>
        <v/>
      </c>
      <c r="JM35" s="122">
        <f>IF(OR(JM$4="",$B35=""),0,SUMIF('DADOS BRUTOS'!$A$3:$A$500,$B35,'DADOS BRUTOS'!GM$3:GM$500)+IF($C35="",0,SUMIF('DADOS BRUTOS'!$A$3:$A$500,$C35,'DADOS BRUTOS'!GM$3:GM$500)))</f>
        <v/>
      </c>
      <c r="JN35" s="122">
        <f>IF(OR(JN$4="",$B35=""),0,SUMIF('DADOS BRUTOS'!$A$3:$A$500,$B35,'DADOS BRUTOS'!GN$3:GN$500)+IF($C35="",0,SUMIF('DADOS BRUTOS'!$A$3:$A$500,$C35,'DADOS BRUTOS'!GN$3:GN$500)))</f>
        <v/>
      </c>
      <c r="JO35" s="122">
        <f>IF(OR(JO$4="",$B35=""),0,SUMIF('DADOS BRUTOS'!$A$3:$A$500,$B35,'DADOS BRUTOS'!GO$3:GO$500)+IF($C35="",0,SUMIF('DADOS BRUTOS'!$A$3:$A$500,$C35,'DADOS BRUTOS'!GO$3:GO$500)))</f>
        <v/>
      </c>
      <c r="JP35" s="122">
        <f>IF(OR(JP$4="",$B35=""),0,SUMIF('DADOS BRUTOS'!$A$3:$A$500,$B35,'DADOS BRUTOS'!GP$3:GP$500)+IF($C35="",0,SUMIF('DADOS BRUTOS'!$A$3:$A$500,$C35,'DADOS BRUTOS'!GP$3:GP$500)))</f>
        <v/>
      </c>
      <c r="JQ35" s="122">
        <f>IF(OR(JQ$4="",$B35=""),0,SUMIF('DADOS BRUTOS'!$A$3:$A$500,$B35,'DADOS BRUTOS'!GQ$3:GQ$500)+IF($C35="",0,SUMIF('DADOS BRUTOS'!$A$3:$A$500,$C35,'DADOS BRUTOS'!GQ$3:GQ$500)))</f>
        <v/>
      </c>
      <c r="JR35" s="122">
        <f>IF(OR(JR$4="",$B35=""),0,SUMIF('DADOS BRUTOS'!$A$3:$A$500,$B35,'DADOS BRUTOS'!GR$3:GR$500)+IF($C35="",0,SUMIF('DADOS BRUTOS'!$A$3:$A$500,$C35,'DADOS BRUTOS'!GR$3:GR$500)))</f>
        <v/>
      </c>
      <c r="JS35" s="122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2">
        <f>IF(OR(CB$4="",$B36=""),0,SUMIF('DADOS BRUTOS'!$A$3:$A$500,$B36,'DADOS BRUTOS'!B$3:B$500)+IF($C36="",0,SUMIF('DADOS BRUTOS'!$A$3:$A$500,$C36,'DADOS BRUTOS'!B$3:B$500)))</f>
        <v/>
      </c>
      <c r="CC36" s="122">
        <f>IF(OR(CC$4="",$B36=""),0,SUMIF('DADOS BRUTOS'!$A$3:$A$500,$B36,'DADOS BRUTOS'!C$3:C$500)+IF($C36="",0,SUMIF('DADOS BRUTOS'!$A$3:$A$500,$C36,'DADOS BRUTOS'!C$3:C$500)))</f>
        <v/>
      </c>
      <c r="CD36" s="122">
        <f>IF(OR(CD$4="",$B36=""),0,SUMIF('DADOS BRUTOS'!$A$3:$A$500,$B36,'DADOS BRUTOS'!D$3:D$500)+IF($C36="",0,SUMIF('DADOS BRUTOS'!$A$3:$A$500,$C36,'DADOS BRUTOS'!D$3:D$500)))</f>
        <v/>
      </c>
      <c r="CE36" s="122">
        <f>IF(OR(CE$4="",$B36=""),0,SUMIF('DADOS BRUTOS'!$A$3:$A$500,$B36,'DADOS BRUTOS'!E$3:E$500)+IF($C36="",0,SUMIF('DADOS BRUTOS'!$A$3:$A$500,$C36,'DADOS BRUTOS'!E$3:E$500)))</f>
        <v/>
      </c>
      <c r="CF36" s="122">
        <f>IF(OR(CF$4="",$B36=""),0,SUMIF('DADOS BRUTOS'!$A$3:$A$500,$B36,'DADOS BRUTOS'!F$3:F$500)+IF($C36="",0,SUMIF('DADOS BRUTOS'!$A$3:$A$500,$C36,'DADOS BRUTOS'!F$3:F$500)))</f>
        <v/>
      </c>
      <c r="CG36" s="122">
        <f>IF(OR(CG$4="",$B36=""),0,SUMIF('DADOS BRUTOS'!$A$3:$A$500,$B36,'DADOS BRUTOS'!G$3:G$500)+IF($C36="",0,SUMIF('DADOS BRUTOS'!$A$3:$A$500,$C36,'DADOS BRUTOS'!G$3:G$500)))</f>
        <v/>
      </c>
      <c r="CH36" s="122">
        <f>IF(OR(CH$4="",$B36=""),0,SUMIF('DADOS BRUTOS'!$A$3:$A$500,$B36,'DADOS BRUTOS'!H$3:H$500)+IF($C36="",0,SUMIF('DADOS BRUTOS'!$A$3:$A$500,$C36,'DADOS BRUTOS'!H$3:H$500)))</f>
        <v/>
      </c>
      <c r="CI36" s="122">
        <f>IF(OR(CI$4="",$B36=""),0,SUMIF('DADOS BRUTOS'!$A$3:$A$500,$B36,'DADOS BRUTOS'!I$3:I$500)+IF($C36="",0,SUMIF('DADOS BRUTOS'!$A$3:$A$500,$C36,'DADOS BRUTOS'!I$3:I$500)))</f>
        <v/>
      </c>
      <c r="CJ36" s="122">
        <f>IF(OR(CJ$4="",$B36=""),0,SUMIF('DADOS BRUTOS'!$A$3:$A$500,$B36,'DADOS BRUTOS'!J$3:J$500)+IF($C36="",0,SUMIF('DADOS BRUTOS'!$A$3:$A$500,$C36,'DADOS BRUTOS'!J$3:J$500)))</f>
        <v/>
      </c>
      <c r="CK36" s="122">
        <f>IF(OR(CK$4="",$B36=""),0,SUMIF('DADOS BRUTOS'!$A$3:$A$500,$B36,'DADOS BRUTOS'!K$3:K$500)+IF($C36="",0,SUMIF('DADOS BRUTOS'!$A$3:$A$500,$C36,'DADOS BRUTOS'!K$3:K$500)))</f>
        <v/>
      </c>
      <c r="CL36" s="122">
        <f>IF(OR(CL$4="",$B36=""),0,SUMIF('DADOS BRUTOS'!$A$3:$A$500,$B36,'DADOS BRUTOS'!L$3:L$500)+IF($C36="",0,SUMIF('DADOS BRUTOS'!$A$3:$A$500,$C36,'DADOS BRUTOS'!L$3:L$500)))</f>
        <v/>
      </c>
      <c r="CM36" s="122">
        <f>IF(OR(CM$4="",$B36=""),0,SUMIF('DADOS BRUTOS'!$A$3:$A$500,$B36,'DADOS BRUTOS'!M$3:M$500)+IF($C36="",0,SUMIF('DADOS BRUTOS'!$A$3:$A$500,$C36,'DADOS BRUTOS'!M$3:M$500)))</f>
        <v/>
      </c>
      <c r="CN36" s="122">
        <f>IF(OR(CN$4="",$B36=""),0,SUMIF('DADOS BRUTOS'!$A$3:$A$500,$B36,'DADOS BRUTOS'!N$3:N$500)+IF($C36="",0,SUMIF('DADOS BRUTOS'!$A$3:$A$500,$C36,'DADOS BRUTOS'!N$3:N$500)))</f>
        <v/>
      </c>
      <c r="CO36" s="122">
        <f>IF(OR(CO$4="",$B36=""),0,SUMIF('DADOS BRUTOS'!$A$3:$A$500,$B36,'DADOS BRUTOS'!O$3:O$500)+IF($C36="",0,SUMIF('DADOS BRUTOS'!$A$3:$A$500,$C36,'DADOS BRUTOS'!O$3:O$500)))</f>
        <v/>
      </c>
      <c r="CP36" s="122">
        <f>IF(OR(CP$4="",$B36=""),0,SUMIF('DADOS BRUTOS'!$A$3:$A$500,$B36,'DADOS BRUTOS'!P$3:P$500)+IF($C36="",0,SUMIF('DADOS BRUTOS'!$A$3:$A$500,$C36,'DADOS BRUTOS'!P$3:P$500)))</f>
        <v/>
      </c>
      <c r="CQ36" s="122">
        <f>IF(OR(CQ$4="",$B36=""),0,SUMIF('DADOS BRUTOS'!$A$3:$A$500,$B36,'DADOS BRUTOS'!Q$3:Q$500)+IF($C36="",0,SUMIF('DADOS BRUTOS'!$A$3:$A$500,$C36,'DADOS BRUTOS'!Q$3:Q$500)))</f>
        <v/>
      </c>
      <c r="CR36" s="122">
        <f>IF(OR(CR$4="",$B36=""),0,SUMIF('DADOS BRUTOS'!$A$3:$A$500,$B36,'DADOS BRUTOS'!R$3:R$500)+IF($C36="",0,SUMIF('DADOS BRUTOS'!$A$3:$A$500,$C36,'DADOS BRUTOS'!R$3:R$500)))</f>
        <v/>
      </c>
      <c r="CS36" s="122">
        <f>IF(OR(CS$4="",$B36=""),0,SUMIF('DADOS BRUTOS'!$A$3:$A$500,$B36,'DADOS BRUTOS'!S$3:S$500)+IF($C36="",0,SUMIF('DADOS BRUTOS'!$A$3:$A$500,$C36,'DADOS BRUTOS'!S$3:S$500)))</f>
        <v/>
      </c>
      <c r="CT36" s="122">
        <f>IF(OR(CT$4="",$B36=""),0,SUMIF('DADOS BRUTOS'!$A$3:$A$500,$B36,'DADOS BRUTOS'!T$3:T$500)+IF($C36="",0,SUMIF('DADOS BRUTOS'!$A$3:$A$500,$C36,'DADOS BRUTOS'!T$3:T$500)))</f>
        <v/>
      </c>
      <c r="CU36" s="122">
        <f>IF(OR(CU$4="",$B36=""),0,SUMIF('DADOS BRUTOS'!$A$3:$A$500,$B36,'DADOS BRUTOS'!U$3:U$500)+IF($C36="",0,SUMIF('DADOS BRUTOS'!$A$3:$A$500,$C36,'DADOS BRUTOS'!U$3:U$500)))</f>
        <v/>
      </c>
      <c r="CV36" s="122">
        <f>IF(OR(CV$4="",$B36=""),0,SUMIF('DADOS BRUTOS'!$A$3:$A$500,$B36,'DADOS BRUTOS'!V$3:V$500)+IF($C36="",0,SUMIF('DADOS BRUTOS'!$A$3:$A$500,$C36,'DADOS BRUTOS'!V$3:V$500)))</f>
        <v/>
      </c>
      <c r="CW36" s="122">
        <f>IF(OR(CW$4="",$B36=""),0,SUMIF('DADOS BRUTOS'!$A$3:$A$500,$B36,'DADOS BRUTOS'!W$3:W$500)+IF($C36="",0,SUMIF('DADOS BRUTOS'!$A$3:$A$500,$C36,'DADOS BRUTOS'!W$3:W$500)))</f>
        <v/>
      </c>
      <c r="CX36" s="122">
        <f>IF(OR(CX$4="",$B36=""),0,SUMIF('DADOS BRUTOS'!$A$3:$A$500,$B36,'DADOS BRUTOS'!X$3:X$500)+IF($C36="",0,SUMIF('DADOS BRUTOS'!$A$3:$A$500,$C36,'DADOS BRUTOS'!X$3:X$500)))</f>
        <v/>
      </c>
      <c r="CY36" s="122">
        <f>IF(OR(CY$4="",$B36=""),0,SUMIF('DADOS BRUTOS'!$A$3:$A$500,$B36,'DADOS BRUTOS'!Y$3:Y$500)+IF($C36="",0,SUMIF('DADOS BRUTOS'!$A$3:$A$500,$C36,'DADOS BRUTOS'!Y$3:Y$500)))</f>
        <v/>
      </c>
      <c r="CZ36" s="122">
        <f>IF(OR(CZ$4="",$B36=""),0,SUMIF('DADOS BRUTOS'!$A$3:$A$500,$B36,'DADOS BRUTOS'!Z$3:Z$500)+IF($C36="",0,SUMIF('DADOS BRUTOS'!$A$3:$A$500,$C36,'DADOS BRUTOS'!Z$3:Z$500)))</f>
        <v/>
      </c>
      <c r="DA36" s="122">
        <f>IF(OR(DA$4="",$B36=""),0,SUMIF('DADOS BRUTOS'!$A$3:$A$500,$B36,'DADOS BRUTOS'!AA$3:AA$500)+IF($C36="",0,SUMIF('DADOS BRUTOS'!$A$3:$A$500,$C36,'DADOS BRUTOS'!AA$3:AA$500)))</f>
        <v/>
      </c>
      <c r="DB36" s="122">
        <f>IF(OR(DB$4="",$B36=""),0,SUMIF('DADOS BRUTOS'!$A$3:$A$500,$B36,'DADOS BRUTOS'!AB$3:AB$500)+IF($C36="",0,SUMIF('DADOS BRUTOS'!$A$3:$A$500,$C36,'DADOS BRUTOS'!AB$3:AB$500)))</f>
        <v/>
      </c>
      <c r="DC36" s="122">
        <f>IF(OR(DC$4="",$B36=""),0,SUMIF('DADOS BRUTOS'!$A$3:$A$500,$B36,'DADOS BRUTOS'!AC$3:AC$500)+IF($C36="",0,SUMIF('DADOS BRUTOS'!$A$3:$A$500,$C36,'DADOS BRUTOS'!AC$3:AC$500)))</f>
        <v/>
      </c>
      <c r="DD36" s="122">
        <f>IF(OR(DD$4="",$B36=""),0,SUMIF('DADOS BRUTOS'!$A$3:$A$500,$B36,'DADOS BRUTOS'!AD$3:AD$500)+IF($C36="",0,SUMIF('DADOS BRUTOS'!$A$3:$A$500,$C36,'DADOS BRUTOS'!AD$3:AD$500)))</f>
        <v/>
      </c>
      <c r="DE36" s="122">
        <f>IF(OR(DE$4="",$B36=""),0,SUMIF('DADOS BRUTOS'!$A$3:$A$500,$B36,'DADOS BRUTOS'!AE$3:AE$500)+IF($C36="",0,SUMIF('DADOS BRUTOS'!$A$3:$A$500,$C36,'DADOS BRUTOS'!AE$3:AE$500)))</f>
        <v/>
      </c>
      <c r="DF36" s="122">
        <f>IF(OR(DF$4="",$B36=""),0,SUMIF('DADOS BRUTOS'!$A$3:$A$500,$B36,'DADOS BRUTOS'!AF$3:AF$500)+IF($C36="",0,SUMIF('DADOS BRUTOS'!$A$3:$A$500,$C36,'DADOS BRUTOS'!AF$3:AF$500)))</f>
        <v/>
      </c>
      <c r="DG36" s="122">
        <f>IF(OR(DG$4="",$B36=""),0,SUMIF('DADOS BRUTOS'!$A$3:$A$500,$B36,'DADOS BRUTOS'!AG$3:AG$500)+IF($C36="",0,SUMIF('DADOS BRUTOS'!$A$3:$A$500,$C36,'DADOS BRUTOS'!AG$3:AG$500)))</f>
        <v/>
      </c>
      <c r="DH36" s="122">
        <f>IF(OR(DH$4="",$B36=""),0,SUMIF('DADOS BRUTOS'!$A$3:$A$500,$B36,'DADOS BRUTOS'!AH$3:AH$500)+IF($C36="",0,SUMIF('DADOS BRUTOS'!$A$3:$A$500,$C36,'DADOS BRUTOS'!AH$3:AH$500)))</f>
        <v/>
      </c>
      <c r="DI36" s="122">
        <f>IF(OR(DI$4="",$B36=""),0,SUMIF('DADOS BRUTOS'!$A$3:$A$500,$B36,'DADOS BRUTOS'!AI$3:AI$500)+IF($C36="",0,SUMIF('DADOS BRUTOS'!$A$3:$A$500,$C36,'DADOS BRUTOS'!AI$3:AI$500)))</f>
        <v/>
      </c>
      <c r="DJ36" s="122">
        <f>IF(OR(DJ$4="",$B36=""),0,SUMIF('DADOS BRUTOS'!$A$3:$A$500,$B36,'DADOS BRUTOS'!AJ$3:AJ$500)+IF($C36="",0,SUMIF('DADOS BRUTOS'!$A$3:$A$500,$C36,'DADOS BRUTOS'!AJ$3:AJ$500)))</f>
        <v/>
      </c>
      <c r="DK36" s="122">
        <f>IF(OR(DK$4="",$B36=""),0,SUMIF('DADOS BRUTOS'!$A$3:$A$500,$B36,'DADOS BRUTOS'!AK$3:AK$500)+IF($C36="",0,SUMIF('DADOS BRUTOS'!$A$3:$A$500,$C36,'DADOS BRUTOS'!AK$3:AK$500)))</f>
        <v/>
      </c>
      <c r="DL36" s="122">
        <f>IF(OR(DL$4="",$B36=""),0,SUMIF('DADOS BRUTOS'!$A$3:$A$500,$B36,'DADOS BRUTOS'!AL$3:AL$500)+IF($C36="",0,SUMIF('DADOS BRUTOS'!$A$3:$A$500,$C36,'DADOS BRUTOS'!AL$3:AL$500)))</f>
        <v/>
      </c>
      <c r="DM36" s="122">
        <f>IF(OR(DM$4="",$B36=""),0,SUMIF('DADOS BRUTOS'!$A$3:$A$500,$B36,'DADOS BRUTOS'!AM$3:AM$500)+IF($C36="",0,SUMIF('DADOS BRUTOS'!$A$3:$A$500,$C36,'DADOS BRUTOS'!AM$3:AM$500)))</f>
        <v/>
      </c>
      <c r="DN36" s="122">
        <f>IF(OR(DN$4="",$B36=""),0,SUMIF('DADOS BRUTOS'!$A$3:$A$500,$B36,'DADOS BRUTOS'!AN$3:AN$500)+IF($C36="",0,SUMIF('DADOS BRUTOS'!$A$3:$A$500,$C36,'DADOS BRUTOS'!AN$3:AN$500)))</f>
        <v/>
      </c>
      <c r="DO36" s="122">
        <f>IF(OR(DO$4="",$B36=""),0,SUMIF('DADOS BRUTOS'!$A$3:$A$500,$B36,'DADOS BRUTOS'!AO$3:AO$500)+IF($C36="",0,SUMIF('DADOS BRUTOS'!$A$3:$A$500,$C36,'DADOS BRUTOS'!AO$3:AO$500)))</f>
        <v/>
      </c>
      <c r="DP36" s="122">
        <f>IF(OR(DP$4="",$B36=""),0,SUMIF('DADOS BRUTOS'!$A$3:$A$500,$B36,'DADOS BRUTOS'!AP$3:AP$500)+IF($C36="",0,SUMIF('DADOS BRUTOS'!$A$3:$A$500,$C36,'DADOS BRUTOS'!AP$3:AP$500)))</f>
        <v/>
      </c>
      <c r="DQ36" s="122">
        <f>IF(OR(DQ$4="",$B36=""),0,SUMIF('DADOS BRUTOS'!$A$3:$A$500,$B36,'DADOS BRUTOS'!AQ$3:AQ$500)+IF($C36="",0,SUMIF('DADOS BRUTOS'!$A$3:$A$500,$C36,'DADOS BRUTOS'!AQ$3:AQ$500)))</f>
        <v/>
      </c>
      <c r="DR36" s="122">
        <f>IF(OR(DR$4="",$B36=""),0,SUMIF('DADOS BRUTOS'!$A$3:$A$500,$B36,'DADOS BRUTOS'!AR$3:AR$500)+IF($C36="",0,SUMIF('DADOS BRUTOS'!$A$3:$A$500,$C36,'DADOS BRUTOS'!AR$3:AR$500)))</f>
        <v/>
      </c>
      <c r="DS36" s="122">
        <f>IF(OR(DS$4="",$B36=""),0,SUMIF('DADOS BRUTOS'!$A$3:$A$500,$B36,'DADOS BRUTOS'!AS$3:AS$500)+IF($C36="",0,SUMIF('DADOS BRUTOS'!$A$3:$A$500,$C36,'DADOS BRUTOS'!AS$3:AS$500)))</f>
        <v/>
      </c>
      <c r="DT36" s="122">
        <f>IF(OR(DT$4="",$B36=""),0,SUMIF('DADOS BRUTOS'!$A$3:$A$500,$B36,'DADOS BRUTOS'!AT$3:AT$500)+IF($C36="",0,SUMIF('DADOS BRUTOS'!$A$3:$A$500,$C36,'DADOS BRUTOS'!AT$3:AT$500)))</f>
        <v/>
      </c>
      <c r="DU36" s="122">
        <f>IF(OR(DU$4="",$B36=""),0,SUMIF('DADOS BRUTOS'!$A$3:$A$500,$B36,'DADOS BRUTOS'!AU$3:AU$500)+IF($C36="",0,SUMIF('DADOS BRUTOS'!$A$3:$A$500,$C36,'DADOS BRUTOS'!AU$3:AU$500)))</f>
        <v/>
      </c>
      <c r="DV36" s="122">
        <f>IF(OR(DV$4="",$B36=""),0,SUMIF('DADOS BRUTOS'!$A$3:$A$500,$B36,'DADOS BRUTOS'!AV$3:AV$500)+IF($C36="",0,SUMIF('DADOS BRUTOS'!$A$3:$A$500,$C36,'DADOS BRUTOS'!AV$3:AV$500)))</f>
        <v/>
      </c>
      <c r="DW36" s="122">
        <f>IF(OR(DW$4="",$B36=""),0,SUMIF('DADOS BRUTOS'!$A$3:$A$500,$B36,'DADOS BRUTOS'!AW$3:AW$500)+IF($C36="",0,SUMIF('DADOS BRUTOS'!$A$3:$A$500,$C36,'DADOS BRUTOS'!AW$3:AW$500)))</f>
        <v/>
      </c>
      <c r="DX36" s="122">
        <f>IF(OR(DX$4="",$B36=""),0,SUMIF('DADOS BRUTOS'!$A$3:$A$500,$B36,'DADOS BRUTOS'!AX$3:AX$500)+IF($C36="",0,SUMIF('DADOS BRUTOS'!$A$3:$A$500,$C36,'DADOS BRUTOS'!AX$3:AX$500)))</f>
        <v/>
      </c>
      <c r="DY36" s="122">
        <f>IF(OR(DY$4="",$B36=""),0,SUMIF('DADOS BRUTOS'!$A$3:$A$500,$B36,'DADOS BRUTOS'!AY$3:AY$500)+IF($C36="",0,SUMIF('DADOS BRUTOS'!$A$3:$A$500,$C36,'DADOS BRUTOS'!AY$3:AY$500)))</f>
        <v/>
      </c>
      <c r="DZ36" s="122">
        <f>IF(OR(DZ$4="",$B36=""),0,SUMIF('DADOS BRUTOS'!$A$3:$A$500,$B36,'DADOS BRUTOS'!AZ$3:AZ$500)+IF($C36="",0,SUMIF('DADOS BRUTOS'!$A$3:$A$500,$C36,'DADOS BRUTOS'!AZ$3:AZ$500)))</f>
        <v/>
      </c>
      <c r="EA36" s="122">
        <f>IF(OR(EA$4="",$B36=""),0,SUMIF('DADOS BRUTOS'!$A$3:$A$500,$B36,'DADOS BRUTOS'!BA$3:BA$500)+IF($C36="",0,SUMIF('DADOS BRUTOS'!$A$3:$A$500,$C36,'DADOS BRUTOS'!BA$3:BA$500)))</f>
        <v/>
      </c>
      <c r="EB36" s="122">
        <f>IF(OR(EB$4="",$B36=""),0,SUMIF('DADOS BRUTOS'!$A$3:$A$500,$B36,'DADOS BRUTOS'!BB$3:BB$500)+IF($C36="",0,SUMIF('DADOS BRUTOS'!$A$3:$A$500,$C36,'DADOS BRUTOS'!BB$3:BB$500)))</f>
        <v/>
      </c>
      <c r="EC36" s="122">
        <f>IF(OR(EC$4="",$B36=""),0,SUMIF('DADOS BRUTOS'!$A$3:$A$500,$B36,'DADOS BRUTOS'!BC$3:BC$500)+IF($C36="",0,SUMIF('DADOS BRUTOS'!$A$3:$A$500,$C36,'DADOS BRUTOS'!BC$3:BC$500)))</f>
        <v/>
      </c>
      <c r="ED36" s="122">
        <f>IF(OR(ED$4="",$B36=""),0,SUMIF('DADOS BRUTOS'!$A$3:$A$500,$B36,'DADOS BRUTOS'!BD$3:BD$500)+IF($C36="",0,SUMIF('DADOS BRUTOS'!$A$3:$A$500,$C36,'DADOS BRUTOS'!BD$3:BD$500)))</f>
        <v/>
      </c>
      <c r="EE36" s="122">
        <f>IF(OR(EE$4="",$B36=""),0,SUMIF('DADOS BRUTOS'!$A$3:$A$500,$B36,'DADOS BRUTOS'!BE$3:BE$500)+IF($C36="",0,SUMIF('DADOS BRUTOS'!$A$3:$A$500,$C36,'DADOS BRUTOS'!BE$3:BE$500)))</f>
        <v/>
      </c>
      <c r="EF36" s="122">
        <f>IF(OR(EF$4="",$B36=""),0,SUMIF('DADOS BRUTOS'!$A$3:$A$500,$B36,'DADOS BRUTOS'!BF$3:BF$500)+IF($C36="",0,SUMIF('DADOS BRUTOS'!$A$3:$A$500,$C36,'DADOS BRUTOS'!BF$3:BF$500)))</f>
        <v/>
      </c>
      <c r="EG36" s="122">
        <f>IF(OR(EG$4="",$B36=""),0,SUMIF('DADOS BRUTOS'!$A$3:$A$500,$B36,'DADOS BRUTOS'!BG$3:BG$500)+IF($C36="",0,SUMIF('DADOS BRUTOS'!$A$3:$A$500,$C36,'DADOS BRUTOS'!BG$3:BG$500)))</f>
        <v/>
      </c>
      <c r="EH36" s="122">
        <f>IF(OR(EH$4="",$B36=""),0,SUMIF('DADOS BRUTOS'!$A$3:$A$500,$B36,'DADOS BRUTOS'!BH$3:BH$500)+IF($C36="",0,SUMIF('DADOS BRUTOS'!$A$3:$A$500,$C36,'DADOS BRUTOS'!BH$3:BH$500)))</f>
        <v/>
      </c>
      <c r="EI36" s="122">
        <f>IF(OR(EI$4="",$B36=""),0,SUMIF('DADOS BRUTOS'!$A$3:$A$500,$B36,'DADOS BRUTOS'!BI$3:BI$500)+IF($C36="",0,SUMIF('DADOS BRUTOS'!$A$3:$A$500,$C36,'DADOS BRUTOS'!BI$3:BI$500)))</f>
        <v/>
      </c>
      <c r="EJ36" s="122">
        <f>IF(OR(EJ$4="",$B36=""),0,SUMIF('DADOS BRUTOS'!$A$3:$A$500,$B36,'DADOS BRUTOS'!BJ$3:BJ$500)+IF($C36="",0,SUMIF('DADOS BRUTOS'!$A$3:$A$500,$C36,'DADOS BRUTOS'!BJ$3:BJ$500)))</f>
        <v/>
      </c>
      <c r="EK36" s="122">
        <f>IF(OR(EK$4="",$B36=""),0,SUMIF('DADOS BRUTOS'!$A$3:$A$500,$B36,'DADOS BRUTOS'!BK$3:BK$500)+IF($C36="",0,SUMIF('DADOS BRUTOS'!$A$3:$A$500,$C36,'DADOS BRUTOS'!BK$3:BK$500)))</f>
        <v/>
      </c>
      <c r="EL36" s="122">
        <f>IF(OR(EL$4="",$B36=""),0,SUMIF('DADOS BRUTOS'!$A$3:$A$500,$B36,'DADOS BRUTOS'!BL$3:BL$500)+IF($C36="",0,SUMIF('DADOS BRUTOS'!$A$3:$A$500,$C36,'DADOS BRUTOS'!BL$3:BL$500)))</f>
        <v/>
      </c>
      <c r="EM36" s="122">
        <f>IF(OR(EM$4="",$B36=""),0,SUMIF('DADOS BRUTOS'!$A$3:$A$500,$B36,'DADOS BRUTOS'!BM$3:BM$500)+IF($C36="",0,SUMIF('DADOS BRUTOS'!$A$3:$A$500,$C36,'DADOS BRUTOS'!BM$3:BM$500)))</f>
        <v/>
      </c>
      <c r="EN36" s="122">
        <f>IF(OR(EN$4="",$B36=""),0,SUMIF('DADOS BRUTOS'!$A$3:$A$500,$B36,'DADOS BRUTOS'!BN$3:BN$500)+IF($C36="",0,SUMIF('DADOS BRUTOS'!$A$3:$A$500,$C36,'DADOS BRUTOS'!BN$3:BN$500)))</f>
        <v/>
      </c>
      <c r="EO36" s="122">
        <f>IF(OR(EO$4="",$B36=""),0,SUMIF('DADOS BRUTOS'!$A$3:$A$500,$B36,'DADOS BRUTOS'!BO$3:BO$500)+IF($C36="",0,SUMIF('DADOS BRUTOS'!$A$3:$A$500,$C36,'DADOS BRUTOS'!BO$3:BO$500)))</f>
        <v/>
      </c>
      <c r="EP36" s="122">
        <f>IF(OR(EP$4="",$B36=""),0,SUMIF('DADOS BRUTOS'!$A$3:$A$500,$B36,'DADOS BRUTOS'!BP$3:BP$500)+IF($C36="",0,SUMIF('DADOS BRUTOS'!$A$3:$A$500,$C36,'DADOS BRUTOS'!BP$3:BP$500)))</f>
        <v/>
      </c>
      <c r="EQ36" s="122">
        <f>IF(OR(EQ$4="",$B36=""),0,SUMIF('DADOS BRUTOS'!$A$3:$A$500,$B36,'DADOS BRUTOS'!BQ$3:BQ$500)+IF($C36="",0,SUMIF('DADOS BRUTOS'!$A$3:$A$500,$C36,'DADOS BRUTOS'!BQ$3:BQ$500)))</f>
        <v/>
      </c>
      <c r="ER36" s="122">
        <f>IF(OR(ER$4="",$B36=""),0,SUMIF('DADOS BRUTOS'!$A$3:$A$500,$B36,'DADOS BRUTOS'!BR$3:BR$500)+IF($C36="",0,SUMIF('DADOS BRUTOS'!$A$3:$A$500,$C36,'DADOS BRUTOS'!BR$3:BR$500)))</f>
        <v/>
      </c>
      <c r="ES36" s="122">
        <f>IF(OR(ES$4="",$B36=""),0,SUMIF('DADOS BRUTOS'!$A$3:$A$500,$B36,'DADOS BRUTOS'!BS$3:BS$500)+IF($C36="",0,SUMIF('DADOS BRUTOS'!$A$3:$A$500,$C36,'DADOS BRUTOS'!BS$3:BS$500)))</f>
        <v/>
      </c>
      <c r="ET36" s="122">
        <f>IF(OR(ET$4="",$B36=""),0,SUMIF('DADOS BRUTOS'!$A$3:$A$500,$B36,'DADOS BRUTOS'!BT$3:BT$500)+IF($C36="",0,SUMIF('DADOS BRUTOS'!$A$3:$A$500,$C36,'DADOS BRUTOS'!BT$3:BT$500)))</f>
        <v/>
      </c>
      <c r="EU36" s="122">
        <f>IF(OR(EU$4="",$B36=""),0,SUMIF('DADOS BRUTOS'!$A$3:$A$500,$B36,'DADOS BRUTOS'!BU$3:BU$500)+IF($C36="",0,SUMIF('DADOS BRUTOS'!$A$3:$A$500,$C36,'DADOS BRUTOS'!BU$3:BU$500)))</f>
        <v/>
      </c>
      <c r="EV36" s="122">
        <f>IF(OR(EV$4="",$B36=""),0,SUMIF('DADOS BRUTOS'!$A$3:$A$500,$B36,'DADOS BRUTOS'!BV$3:BV$500)+IF($C36="",0,SUMIF('DADOS BRUTOS'!$A$3:$A$500,$C36,'DADOS BRUTOS'!BV$3:BV$500)))</f>
        <v/>
      </c>
      <c r="EW36" s="122">
        <f>IF(OR(EW$4="",$B36=""),0,SUMIF('DADOS BRUTOS'!$A$3:$A$500,$B36,'DADOS BRUTOS'!BW$3:BW$500)+IF($C36="",0,SUMIF('DADOS BRUTOS'!$A$3:$A$500,$C36,'DADOS BRUTOS'!BW$3:BW$500)))</f>
        <v/>
      </c>
      <c r="EX36" s="122">
        <f>IF(OR(EX$4="",$B36=""),0,SUMIF('DADOS BRUTOS'!$A$3:$A$500,$B36,'DADOS BRUTOS'!BX$3:BX$500)+IF($C36="",0,SUMIF('DADOS BRUTOS'!$A$3:$A$500,$C36,'DADOS BRUTOS'!BX$3:BX$500)))</f>
        <v/>
      </c>
      <c r="EY36" s="122">
        <f>IF(OR(EY$4="",$B36=""),0,SUMIF('DADOS BRUTOS'!$A$3:$A$500,$B36,'DADOS BRUTOS'!BY$3:BY$500)+IF($C36="",0,SUMIF('DADOS BRUTOS'!$A$3:$A$500,$C36,'DADOS BRUTOS'!BY$3:BY$500)))</f>
        <v/>
      </c>
      <c r="EZ36" s="122">
        <f>IF(OR(EZ$4="",$B36=""),0,SUMIF('DADOS BRUTOS'!$A$3:$A$500,$B36,'DADOS BRUTOS'!BZ$3:BZ$500)+IF($C36="",0,SUMIF('DADOS BRUTOS'!$A$3:$A$500,$C36,'DADOS BRUTOS'!BZ$3:BZ$500)))</f>
        <v/>
      </c>
      <c r="FA36" s="122">
        <f>IF(OR(FA$4="",$B36=""),0,SUMIF('DADOS BRUTOS'!$A$3:$A$500,$B36,'DADOS BRUTOS'!CA$3:CA$500)+IF($C36="",0,SUMIF('DADOS BRUTOS'!$A$3:$A$500,$C36,'DADOS BRUTOS'!CA$3:CA$500)))</f>
        <v/>
      </c>
      <c r="FB36" s="122">
        <f>IF(OR(FB$4="",$B36=""),0,SUMIF('DADOS BRUTOS'!$A$3:$A$500,$B36,'DADOS BRUTOS'!CB$3:CB$500)+IF($C36="",0,SUMIF('DADOS BRUTOS'!$A$3:$A$500,$C36,'DADOS BRUTOS'!CB$3:CB$500)))</f>
        <v/>
      </c>
      <c r="FC36" s="122">
        <f>IF(OR(FC$4="",$B36=""),0,SUMIF('DADOS BRUTOS'!$A$3:$A$500,$B36,'DADOS BRUTOS'!CC$3:CC$500)+IF($C36="",0,SUMIF('DADOS BRUTOS'!$A$3:$A$500,$C36,'DADOS BRUTOS'!CC$3:CC$500)))</f>
        <v/>
      </c>
      <c r="FD36" s="122">
        <f>IF(OR(FD$4="",$B36=""),0,SUMIF('DADOS BRUTOS'!$A$3:$A$500,$B36,'DADOS BRUTOS'!CD$3:CD$500)+IF($C36="",0,SUMIF('DADOS BRUTOS'!$A$3:$A$500,$C36,'DADOS BRUTOS'!CD$3:CD$500)))</f>
        <v/>
      </c>
      <c r="FE36" s="122">
        <f>IF(OR(FE$4="",$B36=""),0,SUMIF('DADOS BRUTOS'!$A$3:$A$500,$B36,'DADOS BRUTOS'!CE$3:CE$500)+IF($C36="",0,SUMIF('DADOS BRUTOS'!$A$3:$A$500,$C36,'DADOS BRUTOS'!CE$3:CE$500)))</f>
        <v/>
      </c>
      <c r="FF36" s="122">
        <f>IF(OR(FF$4="",$B36=""),0,SUMIF('DADOS BRUTOS'!$A$3:$A$500,$B36,'DADOS BRUTOS'!CF$3:CF$500)+IF($C36="",0,SUMIF('DADOS BRUTOS'!$A$3:$A$500,$C36,'DADOS BRUTOS'!CF$3:CF$500)))</f>
        <v/>
      </c>
      <c r="FG36" s="122">
        <f>IF(OR(FG$4="",$B36=""),0,SUMIF('DADOS BRUTOS'!$A$3:$A$500,$B36,'DADOS BRUTOS'!CG$3:CG$500)+IF($C36="",0,SUMIF('DADOS BRUTOS'!$A$3:$A$500,$C36,'DADOS BRUTOS'!CG$3:CG$500)))</f>
        <v/>
      </c>
      <c r="FH36" s="122">
        <f>IF(OR(FH$4="",$B36=""),0,SUMIF('DADOS BRUTOS'!$A$3:$A$500,$B36,'DADOS BRUTOS'!CH$3:CH$500)+IF($C36="",0,SUMIF('DADOS BRUTOS'!$A$3:$A$500,$C36,'DADOS BRUTOS'!CH$3:CH$500)))</f>
        <v/>
      </c>
      <c r="FI36" s="122">
        <f>IF(OR(FI$4="",$B36=""),0,SUMIF('DADOS BRUTOS'!$A$3:$A$500,$B36,'DADOS BRUTOS'!CI$3:CI$500)+IF($C36="",0,SUMIF('DADOS BRUTOS'!$A$3:$A$500,$C36,'DADOS BRUTOS'!CI$3:CI$500)))</f>
        <v/>
      </c>
      <c r="FJ36" s="122">
        <f>IF(OR(FJ$4="",$B36=""),0,SUMIF('DADOS BRUTOS'!$A$3:$A$500,$B36,'DADOS BRUTOS'!CJ$3:CJ$500)+IF($C36="",0,SUMIF('DADOS BRUTOS'!$A$3:$A$500,$C36,'DADOS BRUTOS'!CJ$3:CJ$500)))</f>
        <v/>
      </c>
      <c r="FK36" s="122">
        <f>IF(OR(FK$4="",$B36=""),0,SUMIF('DADOS BRUTOS'!$A$3:$A$500,$B36,'DADOS BRUTOS'!CK$3:CK$500)+IF($C36="",0,SUMIF('DADOS BRUTOS'!$A$3:$A$500,$C36,'DADOS BRUTOS'!CK$3:CK$500)))</f>
        <v/>
      </c>
      <c r="FL36" s="122">
        <f>IF(OR(FL$4="",$B36=""),0,SUMIF('DADOS BRUTOS'!$A$3:$A$500,$B36,'DADOS BRUTOS'!CL$3:CL$500)+IF($C36="",0,SUMIF('DADOS BRUTOS'!$A$3:$A$500,$C36,'DADOS BRUTOS'!CL$3:CL$500)))</f>
        <v/>
      </c>
      <c r="FM36" s="122">
        <f>IF(OR(FM$4="",$B36=""),0,SUMIF('DADOS BRUTOS'!$A$3:$A$500,$B36,'DADOS BRUTOS'!CM$3:CM$500)+IF($C36="",0,SUMIF('DADOS BRUTOS'!$A$3:$A$500,$C36,'DADOS BRUTOS'!CM$3:CM$500)))</f>
        <v/>
      </c>
      <c r="FN36" s="122">
        <f>IF(OR(FN$4="",$B36=""),0,SUMIF('DADOS BRUTOS'!$A$3:$A$500,$B36,'DADOS BRUTOS'!CN$3:CN$500)+IF($C36="",0,SUMIF('DADOS BRUTOS'!$A$3:$A$500,$C36,'DADOS BRUTOS'!CN$3:CN$500)))</f>
        <v/>
      </c>
      <c r="FO36" s="122">
        <f>IF(OR(FO$4="",$B36=""),0,SUMIF('DADOS BRUTOS'!$A$3:$A$500,$B36,'DADOS BRUTOS'!CO$3:CO$500)+IF($C36="",0,SUMIF('DADOS BRUTOS'!$A$3:$A$500,$C36,'DADOS BRUTOS'!CO$3:CO$500)))</f>
        <v/>
      </c>
      <c r="FP36" s="122">
        <f>IF(OR(FP$4="",$B36=""),0,SUMIF('DADOS BRUTOS'!$A$3:$A$500,$B36,'DADOS BRUTOS'!CP$3:CP$500)+IF($C36="",0,SUMIF('DADOS BRUTOS'!$A$3:$A$500,$C36,'DADOS BRUTOS'!CP$3:CP$500)))</f>
        <v/>
      </c>
      <c r="FQ36" s="122">
        <f>IF(OR(FQ$4="",$B36=""),0,SUMIF('DADOS BRUTOS'!$A$3:$A$500,$B36,'DADOS BRUTOS'!CQ$3:CQ$500)+IF($C36="",0,SUMIF('DADOS BRUTOS'!$A$3:$A$500,$C36,'DADOS BRUTOS'!CQ$3:CQ$500)))</f>
        <v/>
      </c>
      <c r="FR36" s="122">
        <f>IF(OR(FR$4="",$B36=""),0,SUMIF('DADOS BRUTOS'!$A$3:$A$500,$B36,'DADOS BRUTOS'!CR$3:CR$500)+IF($C36="",0,SUMIF('DADOS BRUTOS'!$A$3:$A$500,$C36,'DADOS BRUTOS'!CR$3:CR$500)))</f>
        <v/>
      </c>
      <c r="FS36" s="122">
        <f>IF(OR(FS$4="",$B36=""),0,SUMIF('DADOS BRUTOS'!$A$3:$A$500,$B36,'DADOS BRUTOS'!CS$3:CS$500)+IF($C36="",0,SUMIF('DADOS BRUTOS'!$A$3:$A$500,$C36,'DADOS BRUTOS'!CS$3:CS$500)))</f>
        <v/>
      </c>
      <c r="FT36" s="122">
        <f>IF(OR(FT$4="",$B36=""),0,SUMIF('DADOS BRUTOS'!$A$3:$A$500,$B36,'DADOS BRUTOS'!CT$3:CT$500)+IF($C36="",0,SUMIF('DADOS BRUTOS'!$A$3:$A$500,$C36,'DADOS BRUTOS'!CT$3:CT$500)))</f>
        <v/>
      </c>
      <c r="FU36" s="122">
        <f>IF(OR(FU$4="",$B36=""),0,SUMIF('DADOS BRUTOS'!$A$3:$A$500,$B36,'DADOS BRUTOS'!CU$3:CU$500)+IF($C36="",0,SUMIF('DADOS BRUTOS'!$A$3:$A$500,$C36,'DADOS BRUTOS'!CU$3:CU$500)))</f>
        <v/>
      </c>
      <c r="FV36" s="122">
        <f>IF(OR(FV$4="",$B36=""),0,SUMIF('DADOS BRUTOS'!$A$3:$A$500,$B36,'DADOS BRUTOS'!CV$3:CV$500)+IF($C36="",0,SUMIF('DADOS BRUTOS'!$A$3:$A$500,$C36,'DADOS BRUTOS'!CV$3:CV$500)))</f>
        <v/>
      </c>
      <c r="FW36" s="122">
        <f>IF(OR(FW$4="",$B36=""),0,SUMIF('DADOS BRUTOS'!$A$3:$A$500,$B36,'DADOS BRUTOS'!CW$3:CW$500)+IF($C36="",0,SUMIF('DADOS BRUTOS'!$A$3:$A$500,$C36,'DADOS BRUTOS'!CW$3:CW$500)))</f>
        <v/>
      </c>
      <c r="FX36" s="122">
        <f>IF(OR(FX$4="",$B36=""),0,SUMIF('DADOS BRUTOS'!$A$3:$A$500,$B36,'DADOS BRUTOS'!CX$3:CX$500)+IF($C36="",0,SUMIF('DADOS BRUTOS'!$A$3:$A$500,$C36,'DADOS BRUTOS'!CX$3:CX$500)))</f>
        <v/>
      </c>
      <c r="FY36" s="122">
        <f>IF(OR(FY$4="",$B36=""),0,SUMIF('DADOS BRUTOS'!$A$3:$A$500,$B36,'DADOS BRUTOS'!CY$3:CY$500)+IF($C36="",0,SUMIF('DADOS BRUTOS'!$A$3:$A$500,$C36,'DADOS BRUTOS'!CY$3:CY$500)))</f>
        <v/>
      </c>
      <c r="FZ36" s="122">
        <f>IF(OR(FZ$4="",$B36=""),0,SUMIF('DADOS BRUTOS'!$A$3:$A$500,$B36,'DADOS BRUTOS'!CZ$3:CZ$500)+IF($C36="",0,SUMIF('DADOS BRUTOS'!$A$3:$A$500,$C36,'DADOS BRUTOS'!CZ$3:CZ$500)))</f>
        <v/>
      </c>
      <c r="GA36" s="122">
        <f>IF(OR(GA$4="",$B36=""),0,SUMIF('DADOS BRUTOS'!$A$3:$A$500,$B36,'DADOS BRUTOS'!DA$3:DA$500)+IF($C36="",0,SUMIF('DADOS BRUTOS'!$A$3:$A$500,$C36,'DADOS BRUTOS'!DA$3:DA$500)))</f>
        <v/>
      </c>
      <c r="GB36" s="122">
        <f>IF(OR(GB$4="",$B36=""),0,SUMIF('DADOS BRUTOS'!$A$3:$A$500,$B36,'DADOS BRUTOS'!DB$3:DB$500)+IF($C36="",0,SUMIF('DADOS BRUTOS'!$A$3:$A$500,$C36,'DADOS BRUTOS'!DB$3:DB$500)))</f>
        <v/>
      </c>
      <c r="GC36" s="122">
        <f>IF(OR(GC$4="",$B36=""),0,SUMIF('DADOS BRUTOS'!$A$3:$A$500,$B36,'DADOS BRUTOS'!DC$3:DC$500)+IF($C36="",0,SUMIF('DADOS BRUTOS'!$A$3:$A$500,$C36,'DADOS BRUTOS'!DC$3:DC$500)))</f>
        <v/>
      </c>
      <c r="GD36" s="122">
        <f>IF(OR(GD$4="",$B36=""),0,SUMIF('DADOS BRUTOS'!$A$3:$A$500,$B36,'DADOS BRUTOS'!DD$3:DD$500)+IF($C36="",0,SUMIF('DADOS BRUTOS'!$A$3:$A$500,$C36,'DADOS BRUTOS'!DD$3:DD$500)))</f>
        <v/>
      </c>
      <c r="GE36" s="122">
        <f>IF(OR(GE$4="",$B36=""),0,SUMIF('DADOS BRUTOS'!$A$3:$A$500,$B36,'DADOS BRUTOS'!DE$3:DE$500)+IF($C36="",0,SUMIF('DADOS BRUTOS'!$A$3:$A$500,$C36,'DADOS BRUTOS'!DE$3:DE$500)))</f>
        <v/>
      </c>
      <c r="GF36" s="122">
        <f>IF(OR(GF$4="",$B36=""),0,SUMIF('DADOS BRUTOS'!$A$3:$A$500,$B36,'DADOS BRUTOS'!DF$3:DF$500)+IF($C36="",0,SUMIF('DADOS BRUTOS'!$A$3:$A$500,$C36,'DADOS BRUTOS'!DF$3:DF$500)))</f>
        <v/>
      </c>
      <c r="GG36" s="122">
        <f>IF(OR(GG$4="",$B36=""),0,SUMIF('DADOS BRUTOS'!$A$3:$A$500,$B36,'DADOS BRUTOS'!DG$3:DG$500)+IF($C36="",0,SUMIF('DADOS BRUTOS'!$A$3:$A$500,$C36,'DADOS BRUTOS'!DG$3:DG$500)))</f>
        <v/>
      </c>
      <c r="GH36" s="122">
        <f>IF(OR(GH$4="",$B36=""),0,SUMIF('DADOS BRUTOS'!$A$3:$A$500,$B36,'DADOS BRUTOS'!DH$3:DH$500)+IF($C36="",0,SUMIF('DADOS BRUTOS'!$A$3:$A$500,$C36,'DADOS BRUTOS'!DH$3:DH$500)))</f>
        <v/>
      </c>
      <c r="GI36" s="122">
        <f>IF(OR(GI$4="",$B36=""),0,SUMIF('DADOS BRUTOS'!$A$3:$A$500,$B36,'DADOS BRUTOS'!DI$3:DI$500)+IF($C36="",0,SUMIF('DADOS BRUTOS'!$A$3:$A$500,$C36,'DADOS BRUTOS'!DI$3:DI$500)))</f>
        <v/>
      </c>
      <c r="GJ36" s="122">
        <f>IF(OR(GJ$4="",$B36=""),0,SUMIF('DADOS BRUTOS'!$A$3:$A$500,$B36,'DADOS BRUTOS'!DJ$3:DJ$500)+IF($C36="",0,SUMIF('DADOS BRUTOS'!$A$3:$A$500,$C36,'DADOS BRUTOS'!DJ$3:DJ$500)))</f>
        <v/>
      </c>
      <c r="GK36" s="122">
        <f>IF(OR(GK$4="",$B36=""),0,SUMIF('DADOS BRUTOS'!$A$3:$A$500,$B36,'DADOS BRUTOS'!DK$3:DK$500)+IF($C36="",0,SUMIF('DADOS BRUTOS'!$A$3:$A$500,$C36,'DADOS BRUTOS'!DK$3:DK$500)))</f>
        <v/>
      </c>
      <c r="GL36" s="122">
        <f>IF(OR(GL$4="",$B36=""),0,SUMIF('DADOS BRUTOS'!$A$3:$A$500,$B36,'DADOS BRUTOS'!DL$3:DL$500)+IF($C36="",0,SUMIF('DADOS BRUTOS'!$A$3:$A$500,$C36,'DADOS BRUTOS'!DL$3:DL$500)))</f>
        <v/>
      </c>
      <c r="GM36" s="122">
        <f>IF(OR(GM$4="",$B36=""),0,SUMIF('DADOS BRUTOS'!$A$3:$A$500,$B36,'DADOS BRUTOS'!DM$3:DM$500)+IF($C36="",0,SUMIF('DADOS BRUTOS'!$A$3:$A$500,$C36,'DADOS BRUTOS'!DM$3:DM$500)))</f>
        <v/>
      </c>
      <c r="GN36" s="122">
        <f>IF(OR(GN$4="",$B36=""),0,SUMIF('DADOS BRUTOS'!$A$3:$A$500,$B36,'DADOS BRUTOS'!DN$3:DN$500)+IF($C36="",0,SUMIF('DADOS BRUTOS'!$A$3:$A$500,$C36,'DADOS BRUTOS'!DN$3:DN$500)))</f>
        <v/>
      </c>
      <c r="GO36" s="122">
        <f>IF(OR(GO$4="",$B36=""),0,SUMIF('DADOS BRUTOS'!$A$3:$A$500,$B36,'DADOS BRUTOS'!DO$3:DO$500)+IF($C36="",0,SUMIF('DADOS BRUTOS'!$A$3:$A$500,$C36,'DADOS BRUTOS'!DO$3:DO$500)))</f>
        <v/>
      </c>
      <c r="GP36" s="122">
        <f>IF(OR(GP$4="",$B36=""),0,SUMIF('DADOS BRUTOS'!$A$3:$A$500,$B36,'DADOS BRUTOS'!DP$3:DP$500)+IF($C36="",0,SUMIF('DADOS BRUTOS'!$A$3:$A$500,$C36,'DADOS BRUTOS'!DP$3:DP$500)))</f>
        <v/>
      </c>
      <c r="GQ36" s="122">
        <f>IF(OR(GQ$4="",$B36=""),0,SUMIF('DADOS BRUTOS'!$A$3:$A$500,$B36,'DADOS BRUTOS'!DQ$3:DQ$500)+IF($C36="",0,SUMIF('DADOS BRUTOS'!$A$3:$A$500,$C36,'DADOS BRUTOS'!DQ$3:DQ$500)))</f>
        <v/>
      </c>
      <c r="GR36" s="122">
        <f>IF(OR(GR$4="",$B36=""),0,SUMIF('DADOS BRUTOS'!$A$3:$A$500,$B36,'DADOS BRUTOS'!DR$3:DR$500)+IF($C36="",0,SUMIF('DADOS BRUTOS'!$A$3:$A$500,$C36,'DADOS BRUTOS'!DR$3:DR$500)))</f>
        <v/>
      </c>
      <c r="GS36" s="122">
        <f>IF(OR(GS$4="",$B36=""),0,SUMIF('DADOS BRUTOS'!$A$3:$A$500,$B36,'DADOS BRUTOS'!DS$3:DS$500)+IF($C36="",0,SUMIF('DADOS BRUTOS'!$A$3:$A$500,$C36,'DADOS BRUTOS'!DS$3:DS$500)))</f>
        <v/>
      </c>
      <c r="GT36" s="122">
        <f>IF(OR(GT$4="",$B36=""),0,SUMIF('DADOS BRUTOS'!$A$3:$A$500,$B36,'DADOS BRUTOS'!DT$3:DT$500)+IF($C36="",0,SUMIF('DADOS BRUTOS'!$A$3:$A$500,$C36,'DADOS BRUTOS'!DT$3:DT$500)))</f>
        <v/>
      </c>
      <c r="GU36" s="122">
        <f>IF(OR(GU$4="",$B36=""),0,SUMIF('DADOS BRUTOS'!$A$3:$A$500,$B36,'DADOS BRUTOS'!DU$3:DU$500)+IF($C36="",0,SUMIF('DADOS BRUTOS'!$A$3:$A$500,$C36,'DADOS BRUTOS'!DU$3:DU$500)))</f>
        <v/>
      </c>
      <c r="GV36" s="122">
        <f>IF(OR(GV$4="",$B36=""),0,SUMIF('DADOS BRUTOS'!$A$3:$A$500,$B36,'DADOS BRUTOS'!DV$3:DV$500)+IF($C36="",0,SUMIF('DADOS BRUTOS'!$A$3:$A$500,$C36,'DADOS BRUTOS'!DV$3:DV$500)))</f>
        <v/>
      </c>
      <c r="GW36" s="122">
        <f>IF(OR(GW$4="",$B36=""),0,SUMIF('DADOS BRUTOS'!$A$3:$A$500,$B36,'DADOS BRUTOS'!DW$3:DW$500)+IF($C36="",0,SUMIF('DADOS BRUTOS'!$A$3:$A$500,$C36,'DADOS BRUTOS'!DW$3:DW$500)))</f>
        <v/>
      </c>
      <c r="GX36" s="122">
        <f>IF(OR(GX$4="",$B36=""),0,SUMIF('DADOS BRUTOS'!$A$3:$A$500,$B36,'DADOS BRUTOS'!DX$3:DX$500)+IF($C36="",0,SUMIF('DADOS BRUTOS'!$A$3:$A$500,$C36,'DADOS BRUTOS'!DX$3:DX$500)))</f>
        <v/>
      </c>
      <c r="GY36" s="122">
        <f>IF(OR(GY$4="",$B36=""),0,SUMIF('DADOS BRUTOS'!$A$3:$A$500,$B36,'DADOS BRUTOS'!DY$3:DY$500)+IF($C36="",0,SUMIF('DADOS BRUTOS'!$A$3:$A$500,$C36,'DADOS BRUTOS'!DY$3:DY$500)))</f>
        <v/>
      </c>
      <c r="GZ36" s="122">
        <f>IF(OR(GZ$4="",$B36=""),0,SUMIF('DADOS BRUTOS'!$A$3:$A$500,$B36,'DADOS BRUTOS'!DZ$3:DZ$500)+IF($C36="",0,SUMIF('DADOS BRUTOS'!$A$3:$A$500,$C36,'DADOS BRUTOS'!DZ$3:DZ$500)))</f>
        <v/>
      </c>
      <c r="HA36" s="122">
        <f>IF(OR(HA$4="",$B36=""),0,SUMIF('DADOS BRUTOS'!$A$3:$A$500,$B36,'DADOS BRUTOS'!EA$3:EA$500)+IF($C36="",0,SUMIF('DADOS BRUTOS'!$A$3:$A$500,$C36,'DADOS BRUTOS'!EA$3:EA$500)))</f>
        <v/>
      </c>
      <c r="HB36" s="122">
        <f>IF(OR(HB$4="",$B36=""),0,SUMIF('DADOS BRUTOS'!$A$3:$A$500,$B36,'DADOS BRUTOS'!EB$3:EB$500)+IF($C36="",0,SUMIF('DADOS BRUTOS'!$A$3:$A$500,$C36,'DADOS BRUTOS'!EB$3:EB$500)))</f>
        <v/>
      </c>
      <c r="HC36" s="122">
        <f>IF(OR(HC$4="",$B36=""),0,SUMIF('DADOS BRUTOS'!$A$3:$A$500,$B36,'DADOS BRUTOS'!EC$3:EC$500)+IF($C36="",0,SUMIF('DADOS BRUTOS'!$A$3:$A$500,$C36,'DADOS BRUTOS'!EC$3:EC$500)))</f>
        <v/>
      </c>
      <c r="HD36" s="122">
        <f>IF(OR(HD$4="",$B36=""),0,SUMIF('DADOS BRUTOS'!$A$3:$A$500,$B36,'DADOS BRUTOS'!ED$3:ED$500)+IF($C36="",0,SUMIF('DADOS BRUTOS'!$A$3:$A$500,$C36,'DADOS BRUTOS'!ED$3:ED$500)))</f>
        <v/>
      </c>
      <c r="HE36" s="122">
        <f>IF(OR(HE$4="",$B36=""),0,SUMIF('DADOS BRUTOS'!$A$3:$A$500,$B36,'DADOS BRUTOS'!EE$3:EE$500)+IF($C36="",0,SUMIF('DADOS BRUTOS'!$A$3:$A$500,$C36,'DADOS BRUTOS'!EE$3:EE$500)))</f>
        <v/>
      </c>
      <c r="HF36" s="122">
        <f>IF(OR(HF$4="",$B36=""),0,SUMIF('DADOS BRUTOS'!$A$3:$A$500,$B36,'DADOS BRUTOS'!EF$3:EF$500)+IF($C36="",0,SUMIF('DADOS BRUTOS'!$A$3:$A$500,$C36,'DADOS BRUTOS'!EF$3:EF$500)))</f>
        <v/>
      </c>
      <c r="HG36" s="122">
        <f>IF(OR(HG$4="",$B36=""),0,SUMIF('DADOS BRUTOS'!$A$3:$A$500,$B36,'DADOS BRUTOS'!EG$3:EG$500)+IF($C36="",0,SUMIF('DADOS BRUTOS'!$A$3:$A$500,$C36,'DADOS BRUTOS'!EG$3:EG$500)))</f>
        <v/>
      </c>
      <c r="HH36" s="122">
        <f>IF(OR(HH$4="",$B36=""),0,SUMIF('DADOS BRUTOS'!$A$3:$A$500,$B36,'DADOS BRUTOS'!EH$3:EH$500)+IF($C36="",0,SUMIF('DADOS BRUTOS'!$A$3:$A$500,$C36,'DADOS BRUTOS'!EH$3:EH$500)))</f>
        <v/>
      </c>
      <c r="HI36" s="122">
        <f>IF(OR(HI$4="",$B36=""),0,SUMIF('DADOS BRUTOS'!$A$3:$A$500,$B36,'DADOS BRUTOS'!EI$3:EI$500)+IF($C36="",0,SUMIF('DADOS BRUTOS'!$A$3:$A$500,$C36,'DADOS BRUTOS'!EI$3:EI$500)))</f>
        <v/>
      </c>
      <c r="HJ36" s="122">
        <f>IF(OR(HJ$4="",$B36=""),0,SUMIF('DADOS BRUTOS'!$A$3:$A$500,$B36,'DADOS BRUTOS'!EJ$3:EJ$500)+IF($C36="",0,SUMIF('DADOS BRUTOS'!$A$3:$A$500,$C36,'DADOS BRUTOS'!EJ$3:EJ$500)))</f>
        <v/>
      </c>
      <c r="HK36" s="122">
        <f>IF(OR(HK$4="",$B36=""),0,SUMIF('DADOS BRUTOS'!$A$3:$A$500,$B36,'DADOS BRUTOS'!EK$3:EK$500)+IF($C36="",0,SUMIF('DADOS BRUTOS'!$A$3:$A$500,$C36,'DADOS BRUTOS'!EK$3:EK$500)))</f>
        <v/>
      </c>
      <c r="HL36" s="122">
        <f>IF(OR(HL$4="",$B36=""),0,SUMIF('DADOS BRUTOS'!$A$3:$A$500,$B36,'DADOS BRUTOS'!EL$3:EL$500)+IF($C36="",0,SUMIF('DADOS BRUTOS'!$A$3:$A$500,$C36,'DADOS BRUTOS'!EL$3:EL$500)))</f>
        <v/>
      </c>
      <c r="HM36" s="122">
        <f>IF(OR(HM$4="",$B36=""),0,SUMIF('DADOS BRUTOS'!$A$3:$A$500,$B36,'DADOS BRUTOS'!EM$3:EM$500)+IF($C36="",0,SUMIF('DADOS BRUTOS'!$A$3:$A$500,$C36,'DADOS BRUTOS'!EM$3:EM$500)))</f>
        <v/>
      </c>
      <c r="HN36" s="122">
        <f>IF(OR(HN$4="",$B36=""),0,SUMIF('DADOS BRUTOS'!$A$3:$A$500,$B36,'DADOS BRUTOS'!EN$3:EN$500)+IF($C36="",0,SUMIF('DADOS BRUTOS'!$A$3:$A$500,$C36,'DADOS BRUTOS'!EN$3:EN$500)))</f>
        <v/>
      </c>
      <c r="HO36" s="122">
        <f>IF(OR(HO$4="",$B36=""),0,SUMIF('DADOS BRUTOS'!$A$3:$A$500,$B36,'DADOS BRUTOS'!EO$3:EO$500)+IF($C36="",0,SUMIF('DADOS BRUTOS'!$A$3:$A$500,$C36,'DADOS BRUTOS'!EO$3:EO$500)))</f>
        <v/>
      </c>
      <c r="HP36" s="122">
        <f>IF(OR(HP$4="",$B36=""),0,SUMIF('DADOS BRUTOS'!$A$3:$A$500,$B36,'DADOS BRUTOS'!EP$3:EP$500)+IF($C36="",0,SUMIF('DADOS BRUTOS'!$A$3:$A$500,$C36,'DADOS BRUTOS'!EP$3:EP$500)))</f>
        <v/>
      </c>
      <c r="HQ36" s="122">
        <f>IF(OR(HQ$4="",$B36=""),0,SUMIF('DADOS BRUTOS'!$A$3:$A$500,$B36,'DADOS BRUTOS'!EQ$3:EQ$500)+IF($C36="",0,SUMIF('DADOS BRUTOS'!$A$3:$A$500,$C36,'DADOS BRUTOS'!EQ$3:EQ$500)))</f>
        <v/>
      </c>
      <c r="HR36" s="122">
        <f>IF(OR(HR$4="",$B36=""),0,SUMIF('DADOS BRUTOS'!$A$3:$A$500,$B36,'DADOS BRUTOS'!ER$3:ER$500)+IF($C36="",0,SUMIF('DADOS BRUTOS'!$A$3:$A$500,$C36,'DADOS BRUTOS'!ER$3:ER$500)))</f>
        <v/>
      </c>
      <c r="HS36" s="122">
        <f>IF(OR(HS$4="",$B36=""),0,SUMIF('DADOS BRUTOS'!$A$3:$A$500,$B36,'DADOS BRUTOS'!ES$3:ES$500)+IF($C36="",0,SUMIF('DADOS BRUTOS'!$A$3:$A$500,$C36,'DADOS BRUTOS'!ES$3:ES$500)))</f>
        <v/>
      </c>
      <c r="HT36" s="122">
        <f>IF(OR(HT$4="",$B36=""),0,SUMIF('DADOS BRUTOS'!$A$3:$A$500,$B36,'DADOS BRUTOS'!ET$3:ET$500)+IF($C36="",0,SUMIF('DADOS BRUTOS'!$A$3:$A$500,$C36,'DADOS BRUTOS'!ET$3:ET$500)))</f>
        <v/>
      </c>
      <c r="HU36" s="122">
        <f>IF(OR(HU$4="",$B36=""),0,SUMIF('DADOS BRUTOS'!$A$3:$A$500,$B36,'DADOS BRUTOS'!EU$3:EU$500)+IF($C36="",0,SUMIF('DADOS BRUTOS'!$A$3:$A$500,$C36,'DADOS BRUTOS'!EU$3:EU$500)))</f>
        <v/>
      </c>
      <c r="HV36" s="122">
        <f>IF(OR(HV$4="",$B36=""),0,SUMIF('DADOS BRUTOS'!$A$3:$A$500,$B36,'DADOS BRUTOS'!EV$3:EV$500)+IF($C36="",0,SUMIF('DADOS BRUTOS'!$A$3:$A$500,$C36,'DADOS BRUTOS'!EV$3:EV$500)))</f>
        <v/>
      </c>
      <c r="HW36" s="122">
        <f>IF(OR(HW$4="",$B36=""),0,SUMIF('DADOS BRUTOS'!$A$3:$A$500,$B36,'DADOS BRUTOS'!EW$3:EW$500)+IF($C36="",0,SUMIF('DADOS BRUTOS'!$A$3:$A$500,$C36,'DADOS BRUTOS'!EW$3:EW$500)))</f>
        <v/>
      </c>
      <c r="HX36" s="122">
        <f>IF(OR(HX$4="",$B36=""),0,SUMIF('DADOS BRUTOS'!$A$3:$A$500,$B36,'DADOS BRUTOS'!EX$3:EX$500)+IF($C36="",0,SUMIF('DADOS BRUTOS'!$A$3:$A$500,$C36,'DADOS BRUTOS'!EX$3:EX$500)))</f>
        <v/>
      </c>
      <c r="HY36" s="122">
        <f>IF(OR(HY$4="",$B36=""),0,SUMIF('DADOS BRUTOS'!$A$3:$A$500,$B36,'DADOS BRUTOS'!EY$3:EY$500)+IF($C36="",0,SUMIF('DADOS BRUTOS'!$A$3:$A$500,$C36,'DADOS BRUTOS'!EY$3:EY$500)))</f>
        <v/>
      </c>
      <c r="HZ36" s="122">
        <f>IF(OR(HZ$4="",$B36=""),0,SUMIF('DADOS BRUTOS'!$A$3:$A$500,$B36,'DADOS BRUTOS'!EZ$3:EZ$500)+IF($C36="",0,SUMIF('DADOS BRUTOS'!$A$3:$A$500,$C36,'DADOS BRUTOS'!EZ$3:EZ$500)))</f>
        <v/>
      </c>
      <c r="IA36" s="122">
        <f>IF(OR(IA$4="",$B36=""),0,SUMIF('DADOS BRUTOS'!$A$3:$A$500,$B36,'DADOS BRUTOS'!FA$3:FA$500)+IF($C36="",0,SUMIF('DADOS BRUTOS'!$A$3:$A$500,$C36,'DADOS BRUTOS'!FA$3:FA$500)))</f>
        <v/>
      </c>
      <c r="IB36" s="122">
        <f>IF(OR(IB$4="",$B36=""),0,SUMIF('DADOS BRUTOS'!$A$3:$A$500,$B36,'DADOS BRUTOS'!FB$3:FB$500)+IF($C36="",0,SUMIF('DADOS BRUTOS'!$A$3:$A$500,$C36,'DADOS BRUTOS'!FB$3:FB$500)))</f>
        <v/>
      </c>
      <c r="IC36" s="122">
        <f>IF(OR(IC$4="",$B36=""),0,SUMIF('DADOS BRUTOS'!$A$3:$A$500,$B36,'DADOS BRUTOS'!FC$3:FC$500)+IF($C36="",0,SUMIF('DADOS BRUTOS'!$A$3:$A$500,$C36,'DADOS BRUTOS'!FC$3:FC$500)))</f>
        <v/>
      </c>
      <c r="ID36" s="122">
        <f>IF(OR(ID$4="",$B36=""),0,SUMIF('DADOS BRUTOS'!$A$3:$A$500,$B36,'DADOS BRUTOS'!FD$3:FD$500)+IF($C36="",0,SUMIF('DADOS BRUTOS'!$A$3:$A$500,$C36,'DADOS BRUTOS'!FD$3:FD$500)))</f>
        <v/>
      </c>
      <c r="IE36" s="122">
        <f>IF(OR(IE$4="",$B36=""),0,SUMIF('DADOS BRUTOS'!$A$3:$A$500,$B36,'DADOS BRUTOS'!FE$3:FE$500)+IF($C36="",0,SUMIF('DADOS BRUTOS'!$A$3:$A$500,$C36,'DADOS BRUTOS'!FE$3:FE$500)))</f>
        <v/>
      </c>
      <c r="IF36" s="122">
        <f>IF(OR(IF$4="",$B36=""),0,SUMIF('DADOS BRUTOS'!$A$3:$A$500,$B36,'DADOS BRUTOS'!FF$3:FF$500)+IF($C36="",0,SUMIF('DADOS BRUTOS'!$A$3:$A$500,$C36,'DADOS BRUTOS'!FF$3:FF$500)))</f>
        <v/>
      </c>
      <c r="IG36" s="122">
        <f>IF(OR(IG$4="",$B36=""),0,SUMIF('DADOS BRUTOS'!$A$3:$A$500,$B36,'DADOS BRUTOS'!FG$3:FG$500)+IF($C36="",0,SUMIF('DADOS BRUTOS'!$A$3:$A$500,$C36,'DADOS BRUTOS'!FG$3:FG$500)))</f>
        <v/>
      </c>
      <c r="IH36" s="122">
        <f>IF(OR(IH$4="",$B36=""),0,SUMIF('DADOS BRUTOS'!$A$3:$A$500,$B36,'DADOS BRUTOS'!FH$3:FH$500)+IF($C36="",0,SUMIF('DADOS BRUTOS'!$A$3:$A$500,$C36,'DADOS BRUTOS'!FH$3:FH$500)))</f>
        <v/>
      </c>
      <c r="II36" s="122">
        <f>IF(OR(II$4="",$B36=""),0,SUMIF('DADOS BRUTOS'!$A$3:$A$500,$B36,'DADOS BRUTOS'!FI$3:FI$500)+IF($C36="",0,SUMIF('DADOS BRUTOS'!$A$3:$A$500,$C36,'DADOS BRUTOS'!FI$3:FI$500)))</f>
        <v/>
      </c>
      <c r="IJ36" s="122">
        <f>IF(OR(IJ$4="",$B36=""),0,SUMIF('DADOS BRUTOS'!$A$3:$A$500,$B36,'DADOS BRUTOS'!FJ$3:FJ$500)+IF($C36="",0,SUMIF('DADOS BRUTOS'!$A$3:$A$500,$C36,'DADOS BRUTOS'!FJ$3:FJ$500)))</f>
        <v/>
      </c>
      <c r="IK36" s="122">
        <f>IF(OR(IK$4="",$B36=""),0,SUMIF('DADOS BRUTOS'!$A$3:$A$500,$B36,'DADOS BRUTOS'!FK$3:FK$500)+IF($C36="",0,SUMIF('DADOS BRUTOS'!$A$3:$A$500,$C36,'DADOS BRUTOS'!FK$3:FK$500)))</f>
        <v/>
      </c>
      <c r="IL36" s="122">
        <f>IF(OR(IL$4="",$B36=""),0,SUMIF('DADOS BRUTOS'!$A$3:$A$500,$B36,'DADOS BRUTOS'!FL$3:FL$500)+IF($C36="",0,SUMIF('DADOS BRUTOS'!$A$3:$A$500,$C36,'DADOS BRUTOS'!FL$3:FL$500)))</f>
        <v/>
      </c>
      <c r="IM36" s="122">
        <f>IF(OR(IM$4="",$B36=""),0,SUMIF('DADOS BRUTOS'!$A$3:$A$500,$B36,'DADOS BRUTOS'!FM$3:FM$500)+IF($C36="",0,SUMIF('DADOS BRUTOS'!$A$3:$A$500,$C36,'DADOS BRUTOS'!FM$3:FM$500)))</f>
        <v/>
      </c>
      <c r="IN36" s="122">
        <f>IF(OR(IN$4="",$B36=""),0,SUMIF('DADOS BRUTOS'!$A$3:$A$500,$B36,'DADOS BRUTOS'!FN$3:FN$500)+IF($C36="",0,SUMIF('DADOS BRUTOS'!$A$3:$A$500,$C36,'DADOS BRUTOS'!FN$3:FN$500)))</f>
        <v/>
      </c>
      <c r="IO36" s="122">
        <f>IF(OR(IO$4="",$B36=""),0,SUMIF('DADOS BRUTOS'!$A$3:$A$500,$B36,'DADOS BRUTOS'!FO$3:FO$500)+IF($C36="",0,SUMIF('DADOS BRUTOS'!$A$3:$A$500,$C36,'DADOS BRUTOS'!FO$3:FO$500)))</f>
        <v/>
      </c>
      <c r="IP36" s="122">
        <f>IF(OR(IP$4="",$B36=""),0,SUMIF('DADOS BRUTOS'!$A$3:$A$500,$B36,'DADOS BRUTOS'!FP$3:FP$500)+IF($C36="",0,SUMIF('DADOS BRUTOS'!$A$3:$A$500,$C36,'DADOS BRUTOS'!FP$3:FP$500)))</f>
        <v/>
      </c>
      <c r="IQ36" s="122">
        <f>IF(OR(IQ$4="",$B36=""),0,SUMIF('DADOS BRUTOS'!$A$3:$A$500,$B36,'DADOS BRUTOS'!FQ$3:FQ$500)+IF($C36="",0,SUMIF('DADOS BRUTOS'!$A$3:$A$500,$C36,'DADOS BRUTOS'!FQ$3:FQ$500)))</f>
        <v/>
      </c>
      <c r="IR36" s="122">
        <f>IF(OR(IR$4="",$B36=""),0,SUMIF('DADOS BRUTOS'!$A$3:$A$500,$B36,'DADOS BRUTOS'!FR$3:FR$500)+IF($C36="",0,SUMIF('DADOS BRUTOS'!$A$3:$A$500,$C36,'DADOS BRUTOS'!FR$3:FR$500)))</f>
        <v/>
      </c>
      <c r="IS36" s="122">
        <f>IF(OR(IS$4="",$B36=""),0,SUMIF('DADOS BRUTOS'!$A$3:$A$500,$B36,'DADOS BRUTOS'!FS$3:FS$500)+IF($C36="",0,SUMIF('DADOS BRUTOS'!$A$3:$A$500,$C36,'DADOS BRUTOS'!FS$3:FS$500)))</f>
        <v/>
      </c>
      <c r="IT36" s="122">
        <f>IF(OR(IT$4="",$B36=""),0,SUMIF('DADOS BRUTOS'!$A$3:$A$500,$B36,'DADOS BRUTOS'!FT$3:FT$500)+IF($C36="",0,SUMIF('DADOS BRUTOS'!$A$3:$A$500,$C36,'DADOS BRUTOS'!FT$3:FT$500)))</f>
        <v/>
      </c>
      <c r="IU36" s="122">
        <f>IF(OR(IU$4="",$B36=""),0,SUMIF('DADOS BRUTOS'!$A$3:$A$500,$B36,'DADOS BRUTOS'!FU$3:FU$500)+IF($C36="",0,SUMIF('DADOS BRUTOS'!$A$3:$A$500,$C36,'DADOS BRUTOS'!FU$3:FU$500)))</f>
        <v/>
      </c>
      <c r="IV36" s="122">
        <f>IF(OR(IV$4="",$B36=""),0,SUMIF('DADOS BRUTOS'!$A$3:$A$500,$B36,'DADOS BRUTOS'!FV$3:FV$500)+IF($C36="",0,SUMIF('DADOS BRUTOS'!$A$3:$A$500,$C36,'DADOS BRUTOS'!FV$3:FV$500)))</f>
        <v/>
      </c>
      <c r="IW36" s="122">
        <f>IF(OR(IW$4="",$B36=""),0,SUMIF('DADOS BRUTOS'!$A$3:$A$500,$B36,'DADOS BRUTOS'!FW$3:FW$500)+IF($C36="",0,SUMIF('DADOS BRUTOS'!$A$3:$A$500,$C36,'DADOS BRUTOS'!FW$3:FW$500)))</f>
        <v/>
      </c>
      <c r="IX36" s="122">
        <f>IF(OR(IX$4="",$B36=""),0,SUMIF('DADOS BRUTOS'!$A$3:$A$500,$B36,'DADOS BRUTOS'!FX$3:FX$500)+IF($C36="",0,SUMIF('DADOS BRUTOS'!$A$3:$A$500,$C36,'DADOS BRUTOS'!FX$3:FX$500)))</f>
        <v/>
      </c>
      <c r="IY36" s="122">
        <f>IF(OR(IY$4="",$B36=""),0,SUMIF('DADOS BRUTOS'!$A$3:$A$500,$B36,'DADOS BRUTOS'!FY$3:FY$500)+IF($C36="",0,SUMIF('DADOS BRUTOS'!$A$3:$A$500,$C36,'DADOS BRUTOS'!FY$3:FY$500)))</f>
        <v/>
      </c>
      <c r="IZ36" s="122">
        <f>IF(OR(IZ$4="",$B36=""),0,SUMIF('DADOS BRUTOS'!$A$3:$A$500,$B36,'DADOS BRUTOS'!FZ$3:FZ$500)+IF($C36="",0,SUMIF('DADOS BRUTOS'!$A$3:$A$500,$C36,'DADOS BRUTOS'!FZ$3:FZ$500)))</f>
        <v/>
      </c>
      <c r="JA36" s="122">
        <f>IF(OR(JA$4="",$B36=""),0,SUMIF('DADOS BRUTOS'!$A$3:$A$500,$B36,'DADOS BRUTOS'!GA$3:GA$500)+IF($C36="",0,SUMIF('DADOS BRUTOS'!$A$3:$A$500,$C36,'DADOS BRUTOS'!GA$3:GA$500)))</f>
        <v/>
      </c>
      <c r="JB36" s="122">
        <f>IF(OR(JB$4="",$B36=""),0,SUMIF('DADOS BRUTOS'!$A$3:$A$500,$B36,'DADOS BRUTOS'!GB$3:GB$500)+IF($C36="",0,SUMIF('DADOS BRUTOS'!$A$3:$A$500,$C36,'DADOS BRUTOS'!GB$3:GB$500)))</f>
        <v/>
      </c>
      <c r="JC36" s="122">
        <f>IF(OR(JC$4="",$B36=""),0,SUMIF('DADOS BRUTOS'!$A$3:$A$500,$B36,'DADOS BRUTOS'!GC$3:GC$500)+IF($C36="",0,SUMIF('DADOS BRUTOS'!$A$3:$A$500,$C36,'DADOS BRUTOS'!GC$3:GC$500)))</f>
        <v/>
      </c>
      <c r="JD36" s="122">
        <f>IF(OR(JD$4="",$B36=""),0,SUMIF('DADOS BRUTOS'!$A$3:$A$500,$B36,'DADOS BRUTOS'!GD$3:GD$500)+IF($C36="",0,SUMIF('DADOS BRUTOS'!$A$3:$A$500,$C36,'DADOS BRUTOS'!GD$3:GD$500)))</f>
        <v/>
      </c>
      <c r="JE36" s="122">
        <f>IF(OR(JE$4="",$B36=""),0,SUMIF('DADOS BRUTOS'!$A$3:$A$500,$B36,'DADOS BRUTOS'!GE$3:GE$500)+IF($C36="",0,SUMIF('DADOS BRUTOS'!$A$3:$A$500,$C36,'DADOS BRUTOS'!GE$3:GE$500)))</f>
        <v/>
      </c>
      <c r="JF36" s="122">
        <f>IF(OR(JF$4="",$B36=""),0,SUMIF('DADOS BRUTOS'!$A$3:$A$500,$B36,'DADOS BRUTOS'!GF$3:GF$500)+IF($C36="",0,SUMIF('DADOS BRUTOS'!$A$3:$A$500,$C36,'DADOS BRUTOS'!GF$3:GF$500)))</f>
        <v/>
      </c>
      <c r="JG36" s="122">
        <f>IF(OR(JG$4="",$B36=""),0,SUMIF('DADOS BRUTOS'!$A$3:$A$500,$B36,'DADOS BRUTOS'!GG$3:GG$500)+IF($C36="",0,SUMIF('DADOS BRUTOS'!$A$3:$A$500,$C36,'DADOS BRUTOS'!GG$3:GG$500)))</f>
        <v/>
      </c>
      <c r="JH36" s="122">
        <f>IF(OR(JH$4="",$B36=""),0,SUMIF('DADOS BRUTOS'!$A$3:$A$500,$B36,'DADOS BRUTOS'!GH$3:GH$500)+IF($C36="",0,SUMIF('DADOS BRUTOS'!$A$3:$A$500,$C36,'DADOS BRUTOS'!GH$3:GH$500)))</f>
        <v/>
      </c>
      <c r="JI36" s="122">
        <f>IF(OR(JI$4="",$B36=""),0,SUMIF('DADOS BRUTOS'!$A$3:$A$500,$B36,'DADOS BRUTOS'!GI$3:GI$500)+IF($C36="",0,SUMIF('DADOS BRUTOS'!$A$3:$A$500,$C36,'DADOS BRUTOS'!GI$3:GI$500)))</f>
        <v/>
      </c>
      <c r="JJ36" s="122">
        <f>IF(OR(JJ$4="",$B36=""),0,SUMIF('DADOS BRUTOS'!$A$3:$A$500,$B36,'DADOS BRUTOS'!GJ$3:GJ$500)+IF($C36="",0,SUMIF('DADOS BRUTOS'!$A$3:$A$500,$C36,'DADOS BRUTOS'!GJ$3:GJ$500)))</f>
        <v/>
      </c>
      <c r="JK36" s="122">
        <f>IF(OR(JK$4="",$B36=""),0,SUMIF('DADOS BRUTOS'!$A$3:$A$500,$B36,'DADOS BRUTOS'!GK$3:GK$500)+IF($C36="",0,SUMIF('DADOS BRUTOS'!$A$3:$A$500,$C36,'DADOS BRUTOS'!GK$3:GK$500)))</f>
        <v/>
      </c>
      <c r="JL36" s="122">
        <f>IF(OR(JL$4="",$B36=""),0,SUMIF('DADOS BRUTOS'!$A$3:$A$500,$B36,'DADOS BRUTOS'!GL$3:GL$500)+IF($C36="",0,SUMIF('DADOS BRUTOS'!$A$3:$A$500,$C36,'DADOS BRUTOS'!GL$3:GL$500)))</f>
        <v/>
      </c>
      <c r="JM36" s="122">
        <f>IF(OR(JM$4="",$B36=""),0,SUMIF('DADOS BRUTOS'!$A$3:$A$500,$B36,'DADOS BRUTOS'!GM$3:GM$500)+IF($C36="",0,SUMIF('DADOS BRUTOS'!$A$3:$A$500,$C36,'DADOS BRUTOS'!GM$3:GM$500)))</f>
        <v/>
      </c>
      <c r="JN36" s="122">
        <f>IF(OR(JN$4="",$B36=""),0,SUMIF('DADOS BRUTOS'!$A$3:$A$500,$B36,'DADOS BRUTOS'!GN$3:GN$500)+IF($C36="",0,SUMIF('DADOS BRUTOS'!$A$3:$A$500,$C36,'DADOS BRUTOS'!GN$3:GN$500)))</f>
        <v/>
      </c>
      <c r="JO36" s="122">
        <f>IF(OR(JO$4="",$B36=""),0,SUMIF('DADOS BRUTOS'!$A$3:$A$500,$B36,'DADOS BRUTOS'!GO$3:GO$500)+IF($C36="",0,SUMIF('DADOS BRUTOS'!$A$3:$A$500,$C36,'DADOS BRUTOS'!GO$3:GO$500)))</f>
        <v/>
      </c>
      <c r="JP36" s="122">
        <f>IF(OR(JP$4="",$B36=""),0,SUMIF('DADOS BRUTOS'!$A$3:$A$500,$B36,'DADOS BRUTOS'!GP$3:GP$500)+IF($C36="",0,SUMIF('DADOS BRUTOS'!$A$3:$A$500,$C36,'DADOS BRUTOS'!GP$3:GP$500)))</f>
        <v/>
      </c>
      <c r="JQ36" s="122">
        <f>IF(OR(JQ$4="",$B36=""),0,SUMIF('DADOS BRUTOS'!$A$3:$A$500,$B36,'DADOS BRUTOS'!GQ$3:GQ$500)+IF($C36="",0,SUMIF('DADOS BRUTOS'!$A$3:$A$500,$C36,'DADOS BRUTOS'!GQ$3:GQ$500)))</f>
        <v/>
      </c>
      <c r="JR36" s="122">
        <f>IF(OR(JR$4="",$B36=""),0,SUMIF('DADOS BRUTOS'!$A$3:$A$500,$B36,'DADOS BRUTOS'!GR$3:GR$500)+IF($C36="",0,SUMIF('DADOS BRUTOS'!$A$3:$A$500,$C36,'DADOS BRUTOS'!GR$3:GR$500)))</f>
        <v/>
      </c>
      <c r="JS36" s="122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2">
        <f>IF(OR(CB$4="",$B37=""),0,SUMIF('DADOS BRUTOS'!$A$3:$A$500,$B37,'DADOS BRUTOS'!B$3:B$500)+IF($C37="",0,SUMIF('DADOS BRUTOS'!$A$3:$A$500,$C37,'DADOS BRUTOS'!B$3:B$500)))</f>
        <v/>
      </c>
      <c r="CC37" s="122">
        <f>IF(OR(CC$4="",$B37=""),0,SUMIF('DADOS BRUTOS'!$A$3:$A$500,$B37,'DADOS BRUTOS'!C$3:C$500)+IF($C37="",0,SUMIF('DADOS BRUTOS'!$A$3:$A$500,$C37,'DADOS BRUTOS'!C$3:C$500)))</f>
        <v/>
      </c>
      <c r="CD37" s="122">
        <f>IF(OR(CD$4="",$B37=""),0,SUMIF('DADOS BRUTOS'!$A$3:$A$500,$B37,'DADOS BRUTOS'!D$3:D$500)+IF($C37="",0,SUMIF('DADOS BRUTOS'!$A$3:$A$500,$C37,'DADOS BRUTOS'!D$3:D$500)))</f>
        <v/>
      </c>
      <c r="CE37" s="122">
        <f>IF(OR(CE$4="",$B37=""),0,SUMIF('DADOS BRUTOS'!$A$3:$A$500,$B37,'DADOS BRUTOS'!E$3:E$500)+IF($C37="",0,SUMIF('DADOS BRUTOS'!$A$3:$A$500,$C37,'DADOS BRUTOS'!E$3:E$500)))</f>
        <v/>
      </c>
      <c r="CF37" s="122">
        <f>IF(OR(CF$4="",$B37=""),0,SUMIF('DADOS BRUTOS'!$A$3:$A$500,$B37,'DADOS BRUTOS'!F$3:F$500)+IF($C37="",0,SUMIF('DADOS BRUTOS'!$A$3:$A$500,$C37,'DADOS BRUTOS'!F$3:F$500)))</f>
        <v/>
      </c>
      <c r="CG37" s="122">
        <f>IF(OR(CG$4="",$B37=""),0,SUMIF('DADOS BRUTOS'!$A$3:$A$500,$B37,'DADOS BRUTOS'!G$3:G$500)+IF($C37="",0,SUMIF('DADOS BRUTOS'!$A$3:$A$500,$C37,'DADOS BRUTOS'!G$3:G$500)))</f>
        <v/>
      </c>
      <c r="CH37" s="122">
        <f>IF(OR(CH$4="",$B37=""),0,SUMIF('DADOS BRUTOS'!$A$3:$A$500,$B37,'DADOS BRUTOS'!H$3:H$500)+IF($C37="",0,SUMIF('DADOS BRUTOS'!$A$3:$A$500,$C37,'DADOS BRUTOS'!H$3:H$500)))</f>
        <v/>
      </c>
      <c r="CI37" s="122">
        <f>IF(OR(CI$4="",$B37=""),0,SUMIF('DADOS BRUTOS'!$A$3:$A$500,$B37,'DADOS BRUTOS'!I$3:I$500)+IF($C37="",0,SUMIF('DADOS BRUTOS'!$A$3:$A$500,$C37,'DADOS BRUTOS'!I$3:I$500)))</f>
        <v/>
      </c>
      <c r="CJ37" s="122">
        <f>IF(OR(CJ$4="",$B37=""),0,SUMIF('DADOS BRUTOS'!$A$3:$A$500,$B37,'DADOS BRUTOS'!J$3:J$500)+IF($C37="",0,SUMIF('DADOS BRUTOS'!$A$3:$A$500,$C37,'DADOS BRUTOS'!J$3:J$500)))</f>
        <v/>
      </c>
      <c r="CK37" s="122">
        <f>IF(OR(CK$4="",$B37=""),0,SUMIF('DADOS BRUTOS'!$A$3:$A$500,$B37,'DADOS BRUTOS'!K$3:K$500)+IF($C37="",0,SUMIF('DADOS BRUTOS'!$A$3:$A$500,$C37,'DADOS BRUTOS'!K$3:K$500)))</f>
        <v/>
      </c>
      <c r="CL37" s="122">
        <f>IF(OR(CL$4="",$B37=""),0,SUMIF('DADOS BRUTOS'!$A$3:$A$500,$B37,'DADOS BRUTOS'!L$3:L$500)+IF($C37="",0,SUMIF('DADOS BRUTOS'!$A$3:$A$500,$C37,'DADOS BRUTOS'!L$3:L$500)))</f>
        <v/>
      </c>
      <c r="CM37" s="122">
        <f>IF(OR(CM$4="",$B37=""),0,SUMIF('DADOS BRUTOS'!$A$3:$A$500,$B37,'DADOS BRUTOS'!M$3:M$500)+IF($C37="",0,SUMIF('DADOS BRUTOS'!$A$3:$A$500,$C37,'DADOS BRUTOS'!M$3:M$500)))</f>
        <v/>
      </c>
      <c r="CN37" s="122">
        <f>IF(OR(CN$4="",$B37=""),0,SUMIF('DADOS BRUTOS'!$A$3:$A$500,$B37,'DADOS BRUTOS'!N$3:N$500)+IF($C37="",0,SUMIF('DADOS BRUTOS'!$A$3:$A$500,$C37,'DADOS BRUTOS'!N$3:N$500)))</f>
        <v/>
      </c>
      <c r="CO37" s="122">
        <f>IF(OR(CO$4="",$B37=""),0,SUMIF('DADOS BRUTOS'!$A$3:$A$500,$B37,'DADOS BRUTOS'!O$3:O$500)+IF($C37="",0,SUMIF('DADOS BRUTOS'!$A$3:$A$500,$C37,'DADOS BRUTOS'!O$3:O$500)))</f>
        <v/>
      </c>
      <c r="CP37" s="122">
        <f>IF(OR(CP$4="",$B37=""),0,SUMIF('DADOS BRUTOS'!$A$3:$A$500,$B37,'DADOS BRUTOS'!P$3:P$500)+IF($C37="",0,SUMIF('DADOS BRUTOS'!$A$3:$A$500,$C37,'DADOS BRUTOS'!P$3:P$500)))</f>
        <v/>
      </c>
      <c r="CQ37" s="122">
        <f>IF(OR(CQ$4="",$B37=""),0,SUMIF('DADOS BRUTOS'!$A$3:$A$500,$B37,'DADOS BRUTOS'!Q$3:Q$500)+IF($C37="",0,SUMIF('DADOS BRUTOS'!$A$3:$A$500,$C37,'DADOS BRUTOS'!Q$3:Q$500)))</f>
        <v/>
      </c>
      <c r="CR37" s="122">
        <f>IF(OR(CR$4="",$B37=""),0,SUMIF('DADOS BRUTOS'!$A$3:$A$500,$B37,'DADOS BRUTOS'!R$3:R$500)+IF($C37="",0,SUMIF('DADOS BRUTOS'!$A$3:$A$500,$C37,'DADOS BRUTOS'!R$3:R$500)))</f>
        <v/>
      </c>
      <c r="CS37" s="122">
        <f>IF(OR(CS$4="",$B37=""),0,SUMIF('DADOS BRUTOS'!$A$3:$A$500,$B37,'DADOS BRUTOS'!S$3:S$500)+IF($C37="",0,SUMIF('DADOS BRUTOS'!$A$3:$A$500,$C37,'DADOS BRUTOS'!S$3:S$500)))</f>
        <v/>
      </c>
      <c r="CT37" s="122">
        <f>IF(OR(CT$4="",$B37=""),0,SUMIF('DADOS BRUTOS'!$A$3:$A$500,$B37,'DADOS BRUTOS'!T$3:T$500)+IF($C37="",0,SUMIF('DADOS BRUTOS'!$A$3:$A$500,$C37,'DADOS BRUTOS'!T$3:T$500)))</f>
        <v/>
      </c>
      <c r="CU37" s="122">
        <f>IF(OR(CU$4="",$B37=""),0,SUMIF('DADOS BRUTOS'!$A$3:$A$500,$B37,'DADOS BRUTOS'!U$3:U$500)+IF($C37="",0,SUMIF('DADOS BRUTOS'!$A$3:$A$500,$C37,'DADOS BRUTOS'!U$3:U$500)))</f>
        <v/>
      </c>
      <c r="CV37" s="122">
        <f>IF(OR(CV$4="",$B37=""),0,SUMIF('DADOS BRUTOS'!$A$3:$A$500,$B37,'DADOS BRUTOS'!V$3:V$500)+IF($C37="",0,SUMIF('DADOS BRUTOS'!$A$3:$A$500,$C37,'DADOS BRUTOS'!V$3:V$500)))</f>
        <v/>
      </c>
      <c r="CW37" s="122">
        <f>IF(OR(CW$4="",$B37=""),0,SUMIF('DADOS BRUTOS'!$A$3:$A$500,$B37,'DADOS BRUTOS'!W$3:W$500)+IF($C37="",0,SUMIF('DADOS BRUTOS'!$A$3:$A$500,$C37,'DADOS BRUTOS'!W$3:W$500)))</f>
        <v/>
      </c>
      <c r="CX37" s="122">
        <f>IF(OR(CX$4="",$B37=""),0,SUMIF('DADOS BRUTOS'!$A$3:$A$500,$B37,'DADOS BRUTOS'!X$3:X$500)+IF($C37="",0,SUMIF('DADOS BRUTOS'!$A$3:$A$500,$C37,'DADOS BRUTOS'!X$3:X$500)))</f>
        <v/>
      </c>
      <c r="CY37" s="122">
        <f>IF(OR(CY$4="",$B37=""),0,SUMIF('DADOS BRUTOS'!$A$3:$A$500,$B37,'DADOS BRUTOS'!Y$3:Y$500)+IF($C37="",0,SUMIF('DADOS BRUTOS'!$A$3:$A$500,$C37,'DADOS BRUTOS'!Y$3:Y$500)))</f>
        <v/>
      </c>
      <c r="CZ37" s="122">
        <f>IF(OR(CZ$4="",$B37=""),0,SUMIF('DADOS BRUTOS'!$A$3:$A$500,$B37,'DADOS BRUTOS'!Z$3:Z$500)+IF($C37="",0,SUMIF('DADOS BRUTOS'!$A$3:$A$500,$C37,'DADOS BRUTOS'!Z$3:Z$500)))</f>
        <v/>
      </c>
      <c r="DA37" s="122">
        <f>IF(OR(DA$4="",$B37=""),0,SUMIF('DADOS BRUTOS'!$A$3:$A$500,$B37,'DADOS BRUTOS'!AA$3:AA$500)+IF($C37="",0,SUMIF('DADOS BRUTOS'!$A$3:$A$500,$C37,'DADOS BRUTOS'!AA$3:AA$500)))</f>
        <v/>
      </c>
      <c r="DB37" s="122">
        <f>IF(OR(DB$4="",$B37=""),0,SUMIF('DADOS BRUTOS'!$A$3:$A$500,$B37,'DADOS BRUTOS'!AB$3:AB$500)+IF($C37="",0,SUMIF('DADOS BRUTOS'!$A$3:$A$500,$C37,'DADOS BRUTOS'!AB$3:AB$500)))</f>
        <v/>
      </c>
      <c r="DC37" s="122">
        <f>IF(OR(DC$4="",$B37=""),0,SUMIF('DADOS BRUTOS'!$A$3:$A$500,$B37,'DADOS BRUTOS'!AC$3:AC$500)+IF($C37="",0,SUMIF('DADOS BRUTOS'!$A$3:$A$500,$C37,'DADOS BRUTOS'!AC$3:AC$500)))</f>
        <v/>
      </c>
      <c r="DD37" s="122">
        <f>IF(OR(DD$4="",$B37=""),0,SUMIF('DADOS BRUTOS'!$A$3:$A$500,$B37,'DADOS BRUTOS'!AD$3:AD$500)+IF($C37="",0,SUMIF('DADOS BRUTOS'!$A$3:$A$500,$C37,'DADOS BRUTOS'!AD$3:AD$500)))</f>
        <v/>
      </c>
      <c r="DE37" s="122">
        <f>IF(OR(DE$4="",$B37=""),0,SUMIF('DADOS BRUTOS'!$A$3:$A$500,$B37,'DADOS BRUTOS'!AE$3:AE$500)+IF($C37="",0,SUMIF('DADOS BRUTOS'!$A$3:$A$500,$C37,'DADOS BRUTOS'!AE$3:AE$500)))</f>
        <v/>
      </c>
      <c r="DF37" s="122">
        <f>IF(OR(DF$4="",$B37=""),0,SUMIF('DADOS BRUTOS'!$A$3:$A$500,$B37,'DADOS BRUTOS'!AF$3:AF$500)+IF($C37="",0,SUMIF('DADOS BRUTOS'!$A$3:$A$500,$C37,'DADOS BRUTOS'!AF$3:AF$500)))</f>
        <v/>
      </c>
      <c r="DG37" s="122">
        <f>IF(OR(DG$4="",$B37=""),0,SUMIF('DADOS BRUTOS'!$A$3:$A$500,$B37,'DADOS BRUTOS'!AG$3:AG$500)+IF($C37="",0,SUMIF('DADOS BRUTOS'!$A$3:$A$500,$C37,'DADOS BRUTOS'!AG$3:AG$500)))</f>
        <v/>
      </c>
      <c r="DH37" s="122">
        <f>IF(OR(DH$4="",$B37=""),0,SUMIF('DADOS BRUTOS'!$A$3:$A$500,$B37,'DADOS BRUTOS'!AH$3:AH$500)+IF($C37="",0,SUMIF('DADOS BRUTOS'!$A$3:$A$500,$C37,'DADOS BRUTOS'!AH$3:AH$500)))</f>
        <v/>
      </c>
      <c r="DI37" s="122">
        <f>IF(OR(DI$4="",$B37=""),0,SUMIF('DADOS BRUTOS'!$A$3:$A$500,$B37,'DADOS BRUTOS'!AI$3:AI$500)+IF($C37="",0,SUMIF('DADOS BRUTOS'!$A$3:$A$500,$C37,'DADOS BRUTOS'!AI$3:AI$500)))</f>
        <v/>
      </c>
      <c r="DJ37" s="122">
        <f>IF(OR(DJ$4="",$B37=""),0,SUMIF('DADOS BRUTOS'!$A$3:$A$500,$B37,'DADOS BRUTOS'!AJ$3:AJ$500)+IF($C37="",0,SUMIF('DADOS BRUTOS'!$A$3:$A$500,$C37,'DADOS BRUTOS'!AJ$3:AJ$500)))</f>
        <v/>
      </c>
      <c r="DK37" s="122">
        <f>IF(OR(DK$4="",$B37=""),0,SUMIF('DADOS BRUTOS'!$A$3:$A$500,$B37,'DADOS BRUTOS'!AK$3:AK$500)+IF($C37="",0,SUMIF('DADOS BRUTOS'!$A$3:$A$500,$C37,'DADOS BRUTOS'!AK$3:AK$500)))</f>
        <v/>
      </c>
      <c r="DL37" s="122">
        <f>IF(OR(DL$4="",$B37=""),0,SUMIF('DADOS BRUTOS'!$A$3:$A$500,$B37,'DADOS BRUTOS'!AL$3:AL$500)+IF($C37="",0,SUMIF('DADOS BRUTOS'!$A$3:$A$500,$C37,'DADOS BRUTOS'!AL$3:AL$500)))</f>
        <v/>
      </c>
      <c r="DM37" s="122">
        <f>IF(OR(DM$4="",$B37=""),0,SUMIF('DADOS BRUTOS'!$A$3:$A$500,$B37,'DADOS BRUTOS'!AM$3:AM$500)+IF($C37="",0,SUMIF('DADOS BRUTOS'!$A$3:$A$500,$C37,'DADOS BRUTOS'!AM$3:AM$500)))</f>
        <v/>
      </c>
      <c r="DN37" s="122">
        <f>IF(OR(DN$4="",$B37=""),0,SUMIF('DADOS BRUTOS'!$A$3:$A$500,$B37,'DADOS BRUTOS'!AN$3:AN$500)+IF($C37="",0,SUMIF('DADOS BRUTOS'!$A$3:$A$500,$C37,'DADOS BRUTOS'!AN$3:AN$500)))</f>
        <v/>
      </c>
      <c r="DO37" s="122">
        <f>IF(OR(DO$4="",$B37=""),0,SUMIF('DADOS BRUTOS'!$A$3:$A$500,$B37,'DADOS BRUTOS'!AO$3:AO$500)+IF($C37="",0,SUMIF('DADOS BRUTOS'!$A$3:$A$500,$C37,'DADOS BRUTOS'!AO$3:AO$500)))</f>
        <v/>
      </c>
      <c r="DP37" s="122">
        <f>IF(OR(DP$4="",$B37=""),0,SUMIF('DADOS BRUTOS'!$A$3:$A$500,$B37,'DADOS BRUTOS'!AP$3:AP$500)+IF($C37="",0,SUMIF('DADOS BRUTOS'!$A$3:$A$500,$C37,'DADOS BRUTOS'!AP$3:AP$500)))</f>
        <v/>
      </c>
      <c r="DQ37" s="122">
        <f>IF(OR(DQ$4="",$B37=""),0,SUMIF('DADOS BRUTOS'!$A$3:$A$500,$B37,'DADOS BRUTOS'!AQ$3:AQ$500)+IF($C37="",0,SUMIF('DADOS BRUTOS'!$A$3:$A$500,$C37,'DADOS BRUTOS'!AQ$3:AQ$500)))</f>
        <v/>
      </c>
      <c r="DR37" s="122">
        <f>IF(OR(DR$4="",$B37=""),0,SUMIF('DADOS BRUTOS'!$A$3:$A$500,$B37,'DADOS BRUTOS'!AR$3:AR$500)+IF($C37="",0,SUMIF('DADOS BRUTOS'!$A$3:$A$500,$C37,'DADOS BRUTOS'!AR$3:AR$500)))</f>
        <v/>
      </c>
      <c r="DS37" s="122">
        <f>IF(OR(DS$4="",$B37=""),0,SUMIF('DADOS BRUTOS'!$A$3:$A$500,$B37,'DADOS BRUTOS'!AS$3:AS$500)+IF($C37="",0,SUMIF('DADOS BRUTOS'!$A$3:$A$500,$C37,'DADOS BRUTOS'!AS$3:AS$500)))</f>
        <v/>
      </c>
      <c r="DT37" s="122">
        <f>IF(OR(DT$4="",$B37=""),0,SUMIF('DADOS BRUTOS'!$A$3:$A$500,$B37,'DADOS BRUTOS'!AT$3:AT$500)+IF($C37="",0,SUMIF('DADOS BRUTOS'!$A$3:$A$500,$C37,'DADOS BRUTOS'!AT$3:AT$500)))</f>
        <v/>
      </c>
      <c r="DU37" s="122">
        <f>IF(OR(DU$4="",$B37=""),0,SUMIF('DADOS BRUTOS'!$A$3:$A$500,$B37,'DADOS BRUTOS'!AU$3:AU$500)+IF($C37="",0,SUMIF('DADOS BRUTOS'!$A$3:$A$500,$C37,'DADOS BRUTOS'!AU$3:AU$500)))</f>
        <v/>
      </c>
      <c r="DV37" s="122">
        <f>IF(OR(DV$4="",$B37=""),0,SUMIF('DADOS BRUTOS'!$A$3:$A$500,$B37,'DADOS BRUTOS'!AV$3:AV$500)+IF($C37="",0,SUMIF('DADOS BRUTOS'!$A$3:$A$500,$C37,'DADOS BRUTOS'!AV$3:AV$500)))</f>
        <v/>
      </c>
      <c r="DW37" s="122">
        <f>IF(OR(DW$4="",$B37=""),0,SUMIF('DADOS BRUTOS'!$A$3:$A$500,$B37,'DADOS BRUTOS'!AW$3:AW$500)+IF($C37="",0,SUMIF('DADOS BRUTOS'!$A$3:$A$500,$C37,'DADOS BRUTOS'!AW$3:AW$500)))</f>
        <v/>
      </c>
      <c r="DX37" s="122">
        <f>IF(OR(DX$4="",$B37=""),0,SUMIF('DADOS BRUTOS'!$A$3:$A$500,$B37,'DADOS BRUTOS'!AX$3:AX$500)+IF($C37="",0,SUMIF('DADOS BRUTOS'!$A$3:$A$500,$C37,'DADOS BRUTOS'!AX$3:AX$500)))</f>
        <v/>
      </c>
      <c r="DY37" s="122">
        <f>IF(OR(DY$4="",$B37=""),0,SUMIF('DADOS BRUTOS'!$A$3:$A$500,$B37,'DADOS BRUTOS'!AY$3:AY$500)+IF($C37="",0,SUMIF('DADOS BRUTOS'!$A$3:$A$500,$C37,'DADOS BRUTOS'!AY$3:AY$500)))</f>
        <v/>
      </c>
      <c r="DZ37" s="122">
        <f>IF(OR(DZ$4="",$B37=""),0,SUMIF('DADOS BRUTOS'!$A$3:$A$500,$B37,'DADOS BRUTOS'!AZ$3:AZ$500)+IF($C37="",0,SUMIF('DADOS BRUTOS'!$A$3:$A$500,$C37,'DADOS BRUTOS'!AZ$3:AZ$500)))</f>
        <v/>
      </c>
      <c r="EA37" s="122">
        <f>IF(OR(EA$4="",$B37=""),0,SUMIF('DADOS BRUTOS'!$A$3:$A$500,$B37,'DADOS BRUTOS'!BA$3:BA$500)+IF($C37="",0,SUMIF('DADOS BRUTOS'!$A$3:$A$500,$C37,'DADOS BRUTOS'!BA$3:BA$500)))</f>
        <v/>
      </c>
      <c r="EB37" s="122">
        <f>IF(OR(EB$4="",$B37=""),0,SUMIF('DADOS BRUTOS'!$A$3:$A$500,$B37,'DADOS BRUTOS'!BB$3:BB$500)+IF($C37="",0,SUMIF('DADOS BRUTOS'!$A$3:$A$500,$C37,'DADOS BRUTOS'!BB$3:BB$500)))</f>
        <v/>
      </c>
      <c r="EC37" s="122">
        <f>IF(OR(EC$4="",$B37=""),0,SUMIF('DADOS BRUTOS'!$A$3:$A$500,$B37,'DADOS BRUTOS'!BC$3:BC$500)+IF($C37="",0,SUMIF('DADOS BRUTOS'!$A$3:$A$500,$C37,'DADOS BRUTOS'!BC$3:BC$500)))</f>
        <v/>
      </c>
      <c r="ED37" s="122">
        <f>IF(OR(ED$4="",$B37=""),0,SUMIF('DADOS BRUTOS'!$A$3:$A$500,$B37,'DADOS BRUTOS'!BD$3:BD$500)+IF($C37="",0,SUMIF('DADOS BRUTOS'!$A$3:$A$500,$C37,'DADOS BRUTOS'!BD$3:BD$500)))</f>
        <v/>
      </c>
      <c r="EE37" s="122">
        <f>IF(OR(EE$4="",$B37=""),0,SUMIF('DADOS BRUTOS'!$A$3:$A$500,$B37,'DADOS BRUTOS'!BE$3:BE$500)+IF($C37="",0,SUMIF('DADOS BRUTOS'!$A$3:$A$500,$C37,'DADOS BRUTOS'!BE$3:BE$500)))</f>
        <v/>
      </c>
      <c r="EF37" s="122">
        <f>IF(OR(EF$4="",$B37=""),0,SUMIF('DADOS BRUTOS'!$A$3:$A$500,$B37,'DADOS BRUTOS'!BF$3:BF$500)+IF($C37="",0,SUMIF('DADOS BRUTOS'!$A$3:$A$500,$C37,'DADOS BRUTOS'!BF$3:BF$500)))</f>
        <v/>
      </c>
      <c r="EG37" s="122">
        <f>IF(OR(EG$4="",$B37=""),0,SUMIF('DADOS BRUTOS'!$A$3:$A$500,$B37,'DADOS BRUTOS'!BG$3:BG$500)+IF($C37="",0,SUMIF('DADOS BRUTOS'!$A$3:$A$500,$C37,'DADOS BRUTOS'!BG$3:BG$500)))</f>
        <v/>
      </c>
      <c r="EH37" s="122">
        <f>IF(OR(EH$4="",$B37=""),0,SUMIF('DADOS BRUTOS'!$A$3:$A$500,$B37,'DADOS BRUTOS'!BH$3:BH$500)+IF($C37="",0,SUMIF('DADOS BRUTOS'!$A$3:$A$500,$C37,'DADOS BRUTOS'!BH$3:BH$500)))</f>
        <v/>
      </c>
      <c r="EI37" s="122">
        <f>IF(OR(EI$4="",$B37=""),0,SUMIF('DADOS BRUTOS'!$A$3:$A$500,$B37,'DADOS BRUTOS'!BI$3:BI$500)+IF($C37="",0,SUMIF('DADOS BRUTOS'!$A$3:$A$500,$C37,'DADOS BRUTOS'!BI$3:BI$500)))</f>
        <v/>
      </c>
      <c r="EJ37" s="122">
        <f>IF(OR(EJ$4="",$B37=""),0,SUMIF('DADOS BRUTOS'!$A$3:$A$500,$B37,'DADOS BRUTOS'!BJ$3:BJ$500)+IF($C37="",0,SUMIF('DADOS BRUTOS'!$A$3:$A$500,$C37,'DADOS BRUTOS'!BJ$3:BJ$500)))</f>
        <v/>
      </c>
      <c r="EK37" s="122">
        <f>IF(OR(EK$4="",$B37=""),0,SUMIF('DADOS BRUTOS'!$A$3:$A$500,$B37,'DADOS BRUTOS'!BK$3:BK$500)+IF($C37="",0,SUMIF('DADOS BRUTOS'!$A$3:$A$500,$C37,'DADOS BRUTOS'!BK$3:BK$500)))</f>
        <v/>
      </c>
      <c r="EL37" s="122">
        <f>IF(OR(EL$4="",$B37=""),0,SUMIF('DADOS BRUTOS'!$A$3:$A$500,$B37,'DADOS BRUTOS'!BL$3:BL$500)+IF($C37="",0,SUMIF('DADOS BRUTOS'!$A$3:$A$500,$C37,'DADOS BRUTOS'!BL$3:BL$500)))</f>
        <v/>
      </c>
      <c r="EM37" s="122">
        <f>IF(OR(EM$4="",$B37=""),0,SUMIF('DADOS BRUTOS'!$A$3:$A$500,$B37,'DADOS BRUTOS'!BM$3:BM$500)+IF($C37="",0,SUMIF('DADOS BRUTOS'!$A$3:$A$500,$C37,'DADOS BRUTOS'!BM$3:BM$500)))</f>
        <v/>
      </c>
      <c r="EN37" s="122">
        <f>IF(OR(EN$4="",$B37=""),0,SUMIF('DADOS BRUTOS'!$A$3:$A$500,$B37,'DADOS BRUTOS'!BN$3:BN$500)+IF($C37="",0,SUMIF('DADOS BRUTOS'!$A$3:$A$500,$C37,'DADOS BRUTOS'!BN$3:BN$500)))</f>
        <v/>
      </c>
      <c r="EO37" s="122">
        <f>IF(OR(EO$4="",$B37=""),0,SUMIF('DADOS BRUTOS'!$A$3:$A$500,$B37,'DADOS BRUTOS'!BO$3:BO$500)+IF($C37="",0,SUMIF('DADOS BRUTOS'!$A$3:$A$500,$C37,'DADOS BRUTOS'!BO$3:BO$500)))</f>
        <v/>
      </c>
      <c r="EP37" s="122">
        <f>IF(OR(EP$4="",$B37=""),0,SUMIF('DADOS BRUTOS'!$A$3:$A$500,$B37,'DADOS BRUTOS'!BP$3:BP$500)+IF($C37="",0,SUMIF('DADOS BRUTOS'!$A$3:$A$500,$C37,'DADOS BRUTOS'!BP$3:BP$500)))</f>
        <v/>
      </c>
      <c r="EQ37" s="122">
        <f>IF(OR(EQ$4="",$B37=""),0,SUMIF('DADOS BRUTOS'!$A$3:$A$500,$B37,'DADOS BRUTOS'!BQ$3:BQ$500)+IF($C37="",0,SUMIF('DADOS BRUTOS'!$A$3:$A$500,$C37,'DADOS BRUTOS'!BQ$3:BQ$500)))</f>
        <v/>
      </c>
      <c r="ER37" s="122">
        <f>IF(OR(ER$4="",$B37=""),0,SUMIF('DADOS BRUTOS'!$A$3:$A$500,$B37,'DADOS BRUTOS'!BR$3:BR$500)+IF($C37="",0,SUMIF('DADOS BRUTOS'!$A$3:$A$500,$C37,'DADOS BRUTOS'!BR$3:BR$500)))</f>
        <v/>
      </c>
      <c r="ES37" s="122">
        <f>IF(OR(ES$4="",$B37=""),0,SUMIF('DADOS BRUTOS'!$A$3:$A$500,$B37,'DADOS BRUTOS'!BS$3:BS$500)+IF($C37="",0,SUMIF('DADOS BRUTOS'!$A$3:$A$500,$C37,'DADOS BRUTOS'!BS$3:BS$500)))</f>
        <v/>
      </c>
      <c r="ET37" s="122">
        <f>IF(OR(ET$4="",$B37=""),0,SUMIF('DADOS BRUTOS'!$A$3:$A$500,$B37,'DADOS BRUTOS'!BT$3:BT$500)+IF($C37="",0,SUMIF('DADOS BRUTOS'!$A$3:$A$500,$C37,'DADOS BRUTOS'!BT$3:BT$500)))</f>
        <v/>
      </c>
      <c r="EU37" s="122">
        <f>IF(OR(EU$4="",$B37=""),0,SUMIF('DADOS BRUTOS'!$A$3:$A$500,$B37,'DADOS BRUTOS'!BU$3:BU$500)+IF($C37="",0,SUMIF('DADOS BRUTOS'!$A$3:$A$500,$C37,'DADOS BRUTOS'!BU$3:BU$500)))</f>
        <v/>
      </c>
      <c r="EV37" s="122">
        <f>IF(OR(EV$4="",$B37=""),0,SUMIF('DADOS BRUTOS'!$A$3:$A$500,$B37,'DADOS BRUTOS'!BV$3:BV$500)+IF($C37="",0,SUMIF('DADOS BRUTOS'!$A$3:$A$500,$C37,'DADOS BRUTOS'!BV$3:BV$500)))</f>
        <v/>
      </c>
      <c r="EW37" s="122">
        <f>IF(OR(EW$4="",$B37=""),0,SUMIF('DADOS BRUTOS'!$A$3:$A$500,$B37,'DADOS BRUTOS'!BW$3:BW$500)+IF($C37="",0,SUMIF('DADOS BRUTOS'!$A$3:$A$500,$C37,'DADOS BRUTOS'!BW$3:BW$500)))</f>
        <v/>
      </c>
      <c r="EX37" s="122">
        <f>IF(OR(EX$4="",$B37=""),0,SUMIF('DADOS BRUTOS'!$A$3:$A$500,$B37,'DADOS BRUTOS'!BX$3:BX$500)+IF($C37="",0,SUMIF('DADOS BRUTOS'!$A$3:$A$500,$C37,'DADOS BRUTOS'!BX$3:BX$500)))</f>
        <v/>
      </c>
      <c r="EY37" s="122">
        <f>IF(OR(EY$4="",$B37=""),0,SUMIF('DADOS BRUTOS'!$A$3:$A$500,$B37,'DADOS BRUTOS'!BY$3:BY$500)+IF($C37="",0,SUMIF('DADOS BRUTOS'!$A$3:$A$500,$C37,'DADOS BRUTOS'!BY$3:BY$500)))</f>
        <v/>
      </c>
      <c r="EZ37" s="122">
        <f>IF(OR(EZ$4="",$B37=""),0,SUMIF('DADOS BRUTOS'!$A$3:$A$500,$B37,'DADOS BRUTOS'!BZ$3:BZ$500)+IF($C37="",0,SUMIF('DADOS BRUTOS'!$A$3:$A$500,$C37,'DADOS BRUTOS'!BZ$3:BZ$500)))</f>
        <v/>
      </c>
      <c r="FA37" s="122">
        <f>IF(OR(FA$4="",$B37=""),0,SUMIF('DADOS BRUTOS'!$A$3:$A$500,$B37,'DADOS BRUTOS'!CA$3:CA$500)+IF($C37="",0,SUMIF('DADOS BRUTOS'!$A$3:$A$500,$C37,'DADOS BRUTOS'!CA$3:CA$500)))</f>
        <v/>
      </c>
      <c r="FB37" s="122">
        <f>IF(OR(FB$4="",$B37=""),0,SUMIF('DADOS BRUTOS'!$A$3:$A$500,$B37,'DADOS BRUTOS'!CB$3:CB$500)+IF($C37="",0,SUMIF('DADOS BRUTOS'!$A$3:$A$500,$C37,'DADOS BRUTOS'!CB$3:CB$500)))</f>
        <v/>
      </c>
      <c r="FC37" s="122">
        <f>IF(OR(FC$4="",$B37=""),0,SUMIF('DADOS BRUTOS'!$A$3:$A$500,$B37,'DADOS BRUTOS'!CC$3:CC$500)+IF($C37="",0,SUMIF('DADOS BRUTOS'!$A$3:$A$500,$C37,'DADOS BRUTOS'!CC$3:CC$500)))</f>
        <v/>
      </c>
      <c r="FD37" s="122">
        <f>IF(OR(FD$4="",$B37=""),0,SUMIF('DADOS BRUTOS'!$A$3:$A$500,$B37,'DADOS BRUTOS'!CD$3:CD$500)+IF($C37="",0,SUMIF('DADOS BRUTOS'!$A$3:$A$500,$C37,'DADOS BRUTOS'!CD$3:CD$500)))</f>
        <v/>
      </c>
      <c r="FE37" s="122">
        <f>IF(OR(FE$4="",$B37=""),0,SUMIF('DADOS BRUTOS'!$A$3:$A$500,$B37,'DADOS BRUTOS'!CE$3:CE$500)+IF($C37="",0,SUMIF('DADOS BRUTOS'!$A$3:$A$500,$C37,'DADOS BRUTOS'!CE$3:CE$500)))</f>
        <v/>
      </c>
      <c r="FF37" s="122">
        <f>IF(OR(FF$4="",$B37=""),0,SUMIF('DADOS BRUTOS'!$A$3:$A$500,$B37,'DADOS BRUTOS'!CF$3:CF$500)+IF($C37="",0,SUMIF('DADOS BRUTOS'!$A$3:$A$500,$C37,'DADOS BRUTOS'!CF$3:CF$500)))</f>
        <v/>
      </c>
      <c r="FG37" s="122">
        <f>IF(OR(FG$4="",$B37=""),0,SUMIF('DADOS BRUTOS'!$A$3:$A$500,$B37,'DADOS BRUTOS'!CG$3:CG$500)+IF($C37="",0,SUMIF('DADOS BRUTOS'!$A$3:$A$500,$C37,'DADOS BRUTOS'!CG$3:CG$500)))</f>
        <v/>
      </c>
      <c r="FH37" s="122">
        <f>IF(OR(FH$4="",$B37=""),0,SUMIF('DADOS BRUTOS'!$A$3:$A$500,$B37,'DADOS BRUTOS'!CH$3:CH$500)+IF($C37="",0,SUMIF('DADOS BRUTOS'!$A$3:$A$500,$C37,'DADOS BRUTOS'!CH$3:CH$500)))</f>
        <v/>
      </c>
      <c r="FI37" s="122">
        <f>IF(OR(FI$4="",$B37=""),0,SUMIF('DADOS BRUTOS'!$A$3:$A$500,$B37,'DADOS BRUTOS'!CI$3:CI$500)+IF($C37="",0,SUMIF('DADOS BRUTOS'!$A$3:$A$500,$C37,'DADOS BRUTOS'!CI$3:CI$500)))</f>
        <v/>
      </c>
      <c r="FJ37" s="122">
        <f>IF(OR(FJ$4="",$B37=""),0,SUMIF('DADOS BRUTOS'!$A$3:$A$500,$B37,'DADOS BRUTOS'!CJ$3:CJ$500)+IF($C37="",0,SUMIF('DADOS BRUTOS'!$A$3:$A$500,$C37,'DADOS BRUTOS'!CJ$3:CJ$500)))</f>
        <v/>
      </c>
      <c r="FK37" s="122">
        <f>IF(OR(FK$4="",$B37=""),0,SUMIF('DADOS BRUTOS'!$A$3:$A$500,$B37,'DADOS BRUTOS'!CK$3:CK$500)+IF($C37="",0,SUMIF('DADOS BRUTOS'!$A$3:$A$500,$C37,'DADOS BRUTOS'!CK$3:CK$500)))</f>
        <v/>
      </c>
      <c r="FL37" s="122">
        <f>IF(OR(FL$4="",$B37=""),0,SUMIF('DADOS BRUTOS'!$A$3:$A$500,$B37,'DADOS BRUTOS'!CL$3:CL$500)+IF($C37="",0,SUMIF('DADOS BRUTOS'!$A$3:$A$500,$C37,'DADOS BRUTOS'!CL$3:CL$500)))</f>
        <v/>
      </c>
      <c r="FM37" s="122">
        <f>IF(OR(FM$4="",$B37=""),0,SUMIF('DADOS BRUTOS'!$A$3:$A$500,$B37,'DADOS BRUTOS'!CM$3:CM$500)+IF($C37="",0,SUMIF('DADOS BRUTOS'!$A$3:$A$500,$C37,'DADOS BRUTOS'!CM$3:CM$500)))</f>
        <v/>
      </c>
      <c r="FN37" s="122">
        <f>IF(OR(FN$4="",$B37=""),0,SUMIF('DADOS BRUTOS'!$A$3:$A$500,$B37,'DADOS BRUTOS'!CN$3:CN$500)+IF($C37="",0,SUMIF('DADOS BRUTOS'!$A$3:$A$500,$C37,'DADOS BRUTOS'!CN$3:CN$500)))</f>
        <v/>
      </c>
      <c r="FO37" s="122">
        <f>IF(OR(FO$4="",$B37=""),0,SUMIF('DADOS BRUTOS'!$A$3:$A$500,$B37,'DADOS BRUTOS'!CO$3:CO$500)+IF($C37="",0,SUMIF('DADOS BRUTOS'!$A$3:$A$500,$C37,'DADOS BRUTOS'!CO$3:CO$500)))</f>
        <v/>
      </c>
      <c r="FP37" s="122">
        <f>IF(OR(FP$4="",$B37=""),0,SUMIF('DADOS BRUTOS'!$A$3:$A$500,$B37,'DADOS BRUTOS'!CP$3:CP$500)+IF($C37="",0,SUMIF('DADOS BRUTOS'!$A$3:$A$500,$C37,'DADOS BRUTOS'!CP$3:CP$500)))</f>
        <v/>
      </c>
      <c r="FQ37" s="122">
        <f>IF(OR(FQ$4="",$B37=""),0,SUMIF('DADOS BRUTOS'!$A$3:$A$500,$B37,'DADOS BRUTOS'!CQ$3:CQ$500)+IF($C37="",0,SUMIF('DADOS BRUTOS'!$A$3:$A$500,$C37,'DADOS BRUTOS'!CQ$3:CQ$500)))</f>
        <v/>
      </c>
      <c r="FR37" s="122">
        <f>IF(OR(FR$4="",$B37=""),0,SUMIF('DADOS BRUTOS'!$A$3:$A$500,$B37,'DADOS BRUTOS'!CR$3:CR$500)+IF($C37="",0,SUMIF('DADOS BRUTOS'!$A$3:$A$500,$C37,'DADOS BRUTOS'!CR$3:CR$500)))</f>
        <v/>
      </c>
      <c r="FS37" s="122">
        <f>IF(OR(FS$4="",$B37=""),0,SUMIF('DADOS BRUTOS'!$A$3:$A$500,$B37,'DADOS BRUTOS'!CS$3:CS$500)+IF($C37="",0,SUMIF('DADOS BRUTOS'!$A$3:$A$500,$C37,'DADOS BRUTOS'!CS$3:CS$500)))</f>
        <v/>
      </c>
      <c r="FT37" s="122">
        <f>IF(OR(FT$4="",$B37=""),0,SUMIF('DADOS BRUTOS'!$A$3:$A$500,$B37,'DADOS BRUTOS'!CT$3:CT$500)+IF($C37="",0,SUMIF('DADOS BRUTOS'!$A$3:$A$500,$C37,'DADOS BRUTOS'!CT$3:CT$500)))</f>
        <v/>
      </c>
      <c r="FU37" s="122">
        <f>IF(OR(FU$4="",$B37=""),0,SUMIF('DADOS BRUTOS'!$A$3:$A$500,$B37,'DADOS BRUTOS'!CU$3:CU$500)+IF($C37="",0,SUMIF('DADOS BRUTOS'!$A$3:$A$500,$C37,'DADOS BRUTOS'!CU$3:CU$500)))</f>
        <v/>
      </c>
      <c r="FV37" s="122">
        <f>IF(OR(FV$4="",$B37=""),0,SUMIF('DADOS BRUTOS'!$A$3:$A$500,$B37,'DADOS BRUTOS'!CV$3:CV$500)+IF($C37="",0,SUMIF('DADOS BRUTOS'!$A$3:$A$500,$C37,'DADOS BRUTOS'!CV$3:CV$500)))</f>
        <v/>
      </c>
      <c r="FW37" s="122">
        <f>IF(OR(FW$4="",$B37=""),0,SUMIF('DADOS BRUTOS'!$A$3:$A$500,$B37,'DADOS BRUTOS'!CW$3:CW$500)+IF($C37="",0,SUMIF('DADOS BRUTOS'!$A$3:$A$500,$C37,'DADOS BRUTOS'!CW$3:CW$500)))</f>
        <v/>
      </c>
      <c r="FX37" s="122">
        <f>IF(OR(FX$4="",$B37=""),0,SUMIF('DADOS BRUTOS'!$A$3:$A$500,$B37,'DADOS BRUTOS'!CX$3:CX$500)+IF($C37="",0,SUMIF('DADOS BRUTOS'!$A$3:$A$500,$C37,'DADOS BRUTOS'!CX$3:CX$500)))</f>
        <v/>
      </c>
      <c r="FY37" s="122">
        <f>IF(OR(FY$4="",$B37=""),0,SUMIF('DADOS BRUTOS'!$A$3:$A$500,$B37,'DADOS BRUTOS'!CY$3:CY$500)+IF($C37="",0,SUMIF('DADOS BRUTOS'!$A$3:$A$500,$C37,'DADOS BRUTOS'!CY$3:CY$500)))</f>
        <v/>
      </c>
      <c r="FZ37" s="122">
        <f>IF(OR(FZ$4="",$B37=""),0,SUMIF('DADOS BRUTOS'!$A$3:$A$500,$B37,'DADOS BRUTOS'!CZ$3:CZ$500)+IF($C37="",0,SUMIF('DADOS BRUTOS'!$A$3:$A$500,$C37,'DADOS BRUTOS'!CZ$3:CZ$500)))</f>
        <v/>
      </c>
      <c r="GA37" s="122">
        <f>IF(OR(GA$4="",$B37=""),0,SUMIF('DADOS BRUTOS'!$A$3:$A$500,$B37,'DADOS BRUTOS'!DA$3:DA$500)+IF($C37="",0,SUMIF('DADOS BRUTOS'!$A$3:$A$500,$C37,'DADOS BRUTOS'!DA$3:DA$500)))</f>
        <v/>
      </c>
      <c r="GB37" s="122">
        <f>IF(OR(GB$4="",$B37=""),0,SUMIF('DADOS BRUTOS'!$A$3:$A$500,$B37,'DADOS BRUTOS'!DB$3:DB$500)+IF($C37="",0,SUMIF('DADOS BRUTOS'!$A$3:$A$500,$C37,'DADOS BRUTOS'!DB$3:DB$500)))</f>
        <v/>
      </c>
      <c r="GC37" s="122">
        <f>IF(OR(GC$4="",$B37=""),0,SUMIF('DADOS BRUTOS'!$A$3:$A$500,$B37,'DADOS BRUTOS'!DC$3:DC$500)+IF($C37="",0,SUMIF('DADOS BRUTOS'!$A$3:$A$500,$C37,'DADOS BRUTOS'!DC$3:DC$500)))</f>
        <v/>
      </c>
      <c r="GD37" s="122">
        <f>IF(OR(GD$4="",$B37=""),0,SUMIF('DADOS BRUTOS'!$A$3:$A$500,$B37,'DADOS BRUTOS'!DD$3:DD$500)+IF($C37="",0,SUMIF('DADOS BRUTOS'!$A$3:$A$500,$C37,'DADOS BRUTOS'!DD$3:DD$500)))</f>
        <v/>
      </c>
      <c r="GE37" s="122">
        <f>IF(OR(GE$4="",$B37=""),0,SUMIF('DADOS BRUTOS'!$A$3:$A$500,$B37,'DADOS BRUTOS'!DE$3:DE$500)+IF($C37="",0,SUMIF('DADOS BRUTOS'!$A$3:$A$500,$C37,'DADOS BRUTOS'!DE$3:DE$500)))</f>
        <v/>
      </c>
      <c r="GF37" s="122">
        <f>IF(OR(GF$4="",$B37=""),0,SUMIF('DADOS BRUTOS'!$A$3:$A$500,$B37,'DADOS BRUTOS'!DF$3:DF$500)+IF($C37="",0,SUMIF('DADOS BRUTOS'!$A$3:$A$500,$C37,'DADOS BRUTOS'!DF$3:DF$500)))</f>
        <v/>
      </c>
      <c r="GG37" s="122">
        <f>IF(OR(GG$4="",$B37=""),0,SUMIF('DADOS BRUTOS'!$A$3:$A$500,$B37,'DADOS BRUTOS'!DG$3:DG$500)+IF($C37="",0,SUMIF('DADOS BRUTOS'!$A$3:$A$500,$C37,'DADOS BRUTOS'!DG$3:DG$500)))</f>
        <v/>
      </c>
      <c r="GH37" s="122">
        <f>IF(OR(GH$4="",$B37=""),0,SUMIF('DADOS BRUTOS'!$A$3:$A$500,$B37,'DADOS BRUTOS'!DH$3:DH$500)+IF($C37="",0,SUMIF('DADOS BRUTOS'!$A$3:$A$500,$C37,'DADOS BRUTOS'!DH$3:DH$500)))</f>
        <v/>
      </c>
      <c r="GI37" s="122">
        <f>IF(OR(GI$4="",$B37=""),0,SUMIF('DADOS BRUTOS'!$A$3:$A$500,$B37,'DADOS BRUTOS'!DI$3:DI$500)+IF($C37="",0,SUMIF('DADOS BRUTOS'!$A$3:$A$500,$C37,'DADOS BRUTOS'!DI$3:DI$500)))</f>
        <v/>
      </c>
      <c r="GJ37" s="122">
        <f>IF(OR(GJ$4="",$B37=""),0,SUMIF('DADOS BRUTOS'!$A$3:$A$500,$B37,'DADOS BRUTOS'!DJ$3:DJ$500)+IF($C37="",0,SUMIF('DADOS BRUTOS'!$A$3:$A$500,$C37,'DADOS BRUTOS'!DJ$3:DJ$500)))</f>
        <v/>
      </c>
      <c r="GK37" s="122">
        <f>IF(OR(GK$4="",$B37=""),0,SUMIF('DADOS BRUTOS'!$A$3:$A$500,$B37,'DADOS BRUTOS'!DK$3:DK$500)+IF($C37="",0,SUMIF('DADOS BRUTOS'!$A$3:$A$500,$C37,'DADOS BRUTOS'!DK$3:DK$500)))</f>
        <v/>
      </c>
      <c r="GL37" s="122">
        <f>IF(OR(GL$4="",$B37=""),0,SUMIF('DADOS BRUTOS'!$A$3:$A$500,$B37,'DADOS BRUTOS'!DL$3:DL$500)+IF($C37="",0,SUMIF('DADOS BRUTOS'!$A$3:$A$500,$C37,'DADOS BRUTOS'!DL$3:DL$500)))</f>
        <v/>
      </c>
      <c r="GM37" s="122">
        <f>IF(OR(GM$4="",$B37=""),0,SUMIF('DADOS BRUTOS'!$A$3:$A$500,$B37,'DADOS BRUTOS'!DM$3:DM$500)+IF($C37="",0,SUMIF('DADOS BRUTOS'!$A$3:$A$500,$C37,'DADOS BRUTOS'!DM$3:DM$500)))</f>
        <v/>
      </c>
      <c r="GN37" s="122">
        <f>IF(OR(GN$4="",$B37=""),0,SUMIF('DADOS BRUTOS'!$A$3:$A$500,$B37,'DADOS BRUTOS'!DN$3:DN$500)+IF($C37="",0,SUMIF('DADOS BRUTOS'!$A$3:$A$500,$C37,'DADOS BRUTOS'!DN$3:DN$500)))</f>
        <v/>
      </c>
      <c r="GO37" s="122">
        <f>IF(OR(GO$4="",$B37=""),0,SUMIF('DADOS BRUTOS'!$A$3:$A$500,$B37,'DADOS BRUTOS'!DO$3:DO$500)+IF($C37="",0,SUMIF('DADOS BRUTOS'!$A$3:$A$500,$C37,'DADOS BRUTOS'!DO$3:DO$500)))</f>
        <v/>
      </c>
      <c r="GP37" s="122">
        <f>IF(OR(GP$4="",$B37=""),0,SUMIF('DADOS BRUTOS'!$A$3:$A$500,$B37,'DADOS BRUTOS'!DP$3:DP$500)+IF($C37="",0,SUMIF('DADOS BRUTOS'!$A$3:$A$500,$C37,'DADOS BRUTOS'!DP$3:DP$500)))</f>
        <v/>
      </c>
      <c r="GQ37" s="122">
        <f>IF(OR(GQ$4="",$B37=""),0,SUMIF('DADOS BRUTOS'!$A$3:$A$500,$B37,'DADOS BRUTOS'!DQ$3:DQ$500)+IF($C37="",0,SUMIF('DADOS BRUTOS'!$A$3:$A$500,$C37,'DADOS BRUTOS'!DQ$3:DQ$500)))</f>
        <v/>
      </c>
      <c r="GR37" s="122">
        <f>IF(OR(GR$4="",$B37=""),0,SUMIF('DADOS BRUTOS'!$A$3:$A$500,$B37,'DADOS BRUTOS'!DR$3:DR$500)+IF($C37="",0,SUMIF('DADOS BRUTOS'!$A$3:$A$500,$C37,'DADOS BRUTOS'!DR$3:DR$500)))</f>
        <v/>
      </c>
      <c r="GS37" s="122">
        <f>IF(OR(GS$4="",$B37=""),0,SUMIF('DADOS BRUTOS'!$A$3:$A$500,$B37,'DADOS BRUTOS'!DS$3:DS$500)+IF($C37="",0,SUMIF('DADOS BRUTOS'!$A$3:$A$500,$C37,'DADOS BRUTOS'!DS$3:DS$500)))</f>
        <v/>
      </c>
      <c r="GT37" s="122">
        <f>IF(OR(GT$4="",$B37=""),0,SUMIF('DADOS BRUTOS'!$A$3:$A$500,$B37,'DADOS BRUTOS'!DT$3:DT$500)+IF($C37="",0,SUMIF('DADOS BRUTOS'!$A$3:$A$500,$C37,'DADOS BRUTOS'!DT$3:DT$500)))</f>
        <v/>
      </c>
      <c r="GU37" s="122">
        <f>IF(OR(GU$4="",$B37=""),0,SUMIF('DADOS BRUTOS'!$A$3:$A$500,$B37,'DADOS BRUTOS'!DU$3:DU$500)+IF($C37="",0,SUMIF('DADOS BRUTOS'!$A$3:$A$500,$C37,'DADOS BRUTOS'!DU$3:DU$500)))</f>
        <v/>
      </c>
      <c r="GV37" s="122">
        <f>IF(OR(GV$4="",$B37=""),0,SUMIF('DADOS BRUTOS'!$A$3:$A$500,$B37,'DADOS BRUTOS'!DV$3:DV$500)+IF($C37="",0,SUMIF('DADOS BRUTOS'!$A$3:$A$500,$C37,'DADOS BRUTOS'!DV$3:DV$500)))</f>
        <v/>
      </c>
      <c r="GW37" s="122">
        <f>IF(OR(GW$4="",$B37=""),0,SUMIF('DADOS BRUTOS'!$A$3:$A$500,$B37,'DADOS BRUTOS'!DW$3:DW$500)+IF($C37="",0,SUMIF('DADOS BRUTOS'!$A$3:$A$500,$C37,'DADOS BRUTOS'!DW$3:DW$500)))</f>
        <v/>
      </c>
      <c r="GX37" s="122">
        <f>IF(OR(GX$4="",$B37=""),0,SUMIF('DADOS BRUTOS'!$A$3:$A$500,$B37,'DADOS BRUTOS'!DX$3:DX$500)+IF($C37="",0,SUMIF('DADOS BRUTOS'!$A$3:$A$500,$C37,'DADOS BRUTOS'!DX$3:DX$500)))</f>
        <v/>
      </c>
      <c r="GY37" s="122">
        <f>IF(OR(GY$4="",$B37=""),0,SUMIF('DADOS BRUTOS'!$A$3:$A$500,$B37,'DADOS BRUTOS'!DY$3:DY$500)+IF($C37="",0,SUMIF('DADOS BRUTOS'!$A$3:$A$500,$C37,'DADOS BRUTOS'!DY$3:DY$500)))</f>
        <v/>
      </c>
      <c r="GZ37" s="122">
        <f>IF(OR(GZ$4="",$B37=""),0,SUMIF('DADOS BRUTOS'!$A$3:$A$500,$B37,'DADOS BRUTOS'!DZ$3:DZ$500)+IF($C37="",0,SUMIF('DADOS BRUTOS'!$A$3:$A$500,$C37,'DADOS BRUTOS'!DZ$3:DZ$500)))</f>
        <v/>
      </c>
      <c r="HA37" s="122">
        <f>IF(OR(HA$4="",$B37=""),0,SUMIF('DADOS BRUTOS'!$A$3:$A$500,$B37,'DADOS BRUTOS'!EA$3:EA$500)+IF($C37="",0,SUMIF('DADOS BRUTOS'!$A$3:$A$500,$C37,'DADOS BRUTOS'!EA$3:EA$500)))</f>
        <v/>
      </c>
      <c r="HB37" s="122">
        <f>IF(OR(HB$4="",$B37=""),0,SUMIF('DADOS BRUTOS'!$A$3:$A$500,$B37,'DADOS BRUTOS'!EB$3:EB$500)+IF($C37="",0,SUMIF('DADOS BRUTOS'!$A$3:$A$500,$C37,'DADOS BRUTOS'!EB$3:EB$500)))</f>
        <v/>
      </c>
      <c r="HC37" s="122">
        <f>IF(OR(HC$4="",$B37=""),0,SUMIF('DADOS BRUTOS'!$A$3:$A$500,$B37,'DADOS BRUTOS'!EC$3:EC$500)+IF($C37="",0,SUMIF('DADOS BRUTOS'!$A$3:$A$500,$C37,'DADOS BRUTOS'!EC$3:EC$500)))</f>
        <v/>
      </c>
      <c r="HD37" s="122">
        <f>IF(OR(HD$4="",$B37=""),0,SUMIF('DADOS BRUTOS'!$A$3:$A$500,$B37,'DADOS BRUTOS'!ED$3:ED$500)+IF($C37="",0,SUMIF('DADOS BRUTOS'!$A$3:$A$500,$C37,'DADOS BRUTOS'!ED$3:ED$500)))</f>
        <v/>
      </c>
      <c r="HE37" s="122">
        <f>IF(OR(HE$4="",$B37=""),0,SUMIF('DADOS BRUTOS'!$A$3:$A$500,$B37,'DADOS BRUTOS'!EE$3:EE$500)+IF($C37="",0,SUMIF('DADOS BRUTOS'!$A$3:$A$500,$C37,'DADOS BRUTOS'!EE$3:EE$500)))</f>
        <v/>
      </c>
      <c r="HF37" s="122">
        <f>IF(OR(HF$4="",$B37=""),0,SUMIF('DADOS BRUTOS'!$A$3:$A$500,$B37,'DADOS BRUTOS'!EF$3:EF$500)+IF($C37="",0,SUMIF('DADOS BRUTOS'!$A$3:$A$500,$C37,'DADOS BRUTOS'!EF$3:EF$500)))</f>
        <v/>
      </c>
      <c r="HG37" s="122">
        <f>IF(OR(HG$4="",$B37=""),0,SUMIF('DADOS BRUTOS'!$A$3:$A$500,$B37,'DADOS BRUTOS'!EG$3:EG$500)+IF($C37="",0,SUMIF('DADOS BRUTOS'!$A$3:$A$500,$C37,'DADOS BRUTOS'!EG$3:EG$500)))</f>
        <v/>
      </c>
      <c r="HH37" s="122">
        <f>IF(OR(HH$4="",$B37=""),0,SUMIF('DADOS BRUTOS'!$A$3:$A$500,$B37,'DADOS BRUTOS'!EH$3:EH$500)+IF($C37="",0,SUMIF('DADOS BRUTOS'!$A$3:$A$500,$C37,'DADOS BRUTOS'!EH$3:EH$500)))</f>
        <v/>
      </c>
      <c r="HI37" s="122">
        <f>IF(OR(HI$4="",$B37=""),0,SUMIF('DADOS BRUTOS'!$A$3:$A$500,$B37,'DADOS BRUTOS'!EI$3:EI$500)+IF($C37="",0,SUMIF('DADOS BRUTOS'!$A$3:$A$500,$C37,'DADOS BRUTOS'!EI$3:EI$500)))</f>
        <v/>
      </c>
      <c r="HJ37" s="122">
        <f>IF(OR(HJ$4="",$B37=""),0,SUMIF('DADOS BRUTOS'!$A$3:$A$500,$B37,'DADOS BRUTOS'!EJ$3:EJ$500)+IF($C37="",0,SUMIF('DADOS BRUTOS'!$A$3:$A$500,$C37,'DADOS BRUTOS'!EJ$3:EJ$500)))</f>
        <v/>
      </c>
      <c r="HK37" s="122">
        <f>IF(OR(HK$4="",$B37=""),0,SUMIF('DADOS BRUTOS'!$A$3:$A$500,$B37,'DADOS BRUTOS'!EK$3:EK$500)+IF($C37="",0,SUMIF('DADOS BRUTOS'!$A$3:$A$500,$C37,'DADOS BRUTOS'!EK$3:EK$500)))</f>
        <v/>
      </c>
      <c r="HL37" s="122">
        <f>IF(OR(HL$4="",$B37=""),0,SUMIF('DADOS BRUTOS'!$A$3:$A$500,$B37,'DADOS BRUTOS'!EL$3:EL$500)+IF($C37="",0,SUMIF('DADOS BRUTOS'!$A$3:$A$500,$C37,'DADOS BRUTOS'!EL$3:EL$500)))</f>
        <v/>
      </c>
      <c r="HM37" s="122">
        <f>IF(OR(HM$4="",$B37=""),0,SUMIF('DADOS BRUTOS'!$A$3:$A$500,$B37,'DADOS BRUTOS'!EM$3:EM$500)+IF($C37="",0,SUMIF('DADOS BRUTOS'!$A$3:$A$500,$C37,'DADOS BRUTOS'!EM$3:EM$500)))</f>
        <v/>
      </c>
      <c r="HN37" s="122">
        <f>IF(OR(HN$4="",$B37=""),0,SUMIF('DADOS BRUTOS'!$A$3:$A$500,$B37,'DADOS BRUTOS'!EN$3:EN$500)+IF($C37="",0,SUMIF('DADOS BRUTOS'!$A$3:$A$500,$C37,'DADOS BRUTOS'!EN$3:EN$500)))</f>
        <v/>
      </c>
      <c r="HO37" s="122">
        <f>IF(OR(HO$4="",$B37=""),0,SUMIF('DADOS BRUTOS'!$A$3:$A$500,$B37,'DADOS BRUTOS'!EO$3:EO$500)+IF($C37="",0,SUMIF('DADOS BRUTOS'!$A$3:$A$500,$C37,'DADOS BRUTOS'!EO$3:EO$500)))</f>
        <v/>
      </c>
      <c r="HP37" s="122">
        <f>IF(OR(HP$4="",$B37=""),0,SUMIF('DADOS BRUTOS'!$A$3:$A$500,$B37,'DADOS BRUTOS'!EP$3:EP$500)+IF($C37="",0,SUMIF('DADOS BRUTOS'!$A$3:$A$500,$C37,'DADOS BRUTOS'!EP$3:EP$500)))</f>
        <v/>
      </c>
      <c r="HQ37" s="122">
        <f>IF(OR(HQ$4="",$B37=""),0,SUMIF('DADOS BRUTOS'!$A$3:$A$500,$B37,'DADOS BRUTOS'!EQ$3:EQ$500)+IF($C37="",0,SUMIF('DADOS BRUTOS'!$A$3:$A$500,$C37,'DADOS BRUTOS'!EQ$3:EQ$500)))</f>
        <v/>
      </c>
      <c r="HR37" s="122">
        <f>IF(OR(HR$4="",$B37=""),0,SUMIF('DADOS BRUTOS'!$A$3:$A$500,$B37,'DADOS BRUTOS'!ER$3:ER$500)+IF($C37="",0,SUMIF('DADOS BRUTOS'!$A$3:$A$500,$C37,'DADOS BRUTOS'!ER$3:ER$500)))</f>
        <v/>
      </c>
      <c r="HS37" s="122">
        <f>IF(OR(HS$4="",$B37=""),0,SUMIF('DADOS BRUTOS'!$A$3:$A$500,$B37,'DADOS BRUTOS'!ES$3:ES$500)+IF($C37="",0,SUMIF('DADOS BRUTOS'!$A$3:$A$500,$C37,'DADOS BRUTOS'!ES$3:ES$500)))</f>
        <v/>
      </c>
      <c r="HT37" s="122">
        <f>IF(OR(HT$4="",$B37=""),0,SUMIF('DADOS BRUTOS'!$A$3:$A$500,$B37,'DADOS BRUTOS'!ET$3:ET$500)+IF($C37="",0,SUMIF('DADOS BRUTOS'!$A$3:$A$500,$C37,'DADOS BRUTOS'!ET$3:ET$500)))</f>
        <v/>
      </c>
      <c r="HU37" s="122">
        <f>IF(OR(HU$4="",$B37=""),0,SUMIF('DADOS BRUTOS'!$A$3:$A$500,$B37,'DADOS BRUTOS'!EU$3:EU$500)+IF($C37="",0,SUMIF('DADOS BRUTOS'!$A$3:$A$500,$C37,'DADOS BRUTOS'!EU$3:EU$500)))</f>
        <v/>
      </c>
      <c r="HV37" s="122">
        <f>IF(OR(HV$4="",$B37=""),0,SUMIF('DADOS BRUTOS'!$A$3:$A$500,$B37,'DADOS BRUTOS'!EV$3:EV$500)+IF($C37="",0,SUMIF('DADOS BRUTOS'!$A$3:$A$500,$C37,'DADOS BRUTOS'!EV$3:EV$500)))</f>
        <v/>
      </c>
      <c r="HW37" s="122">
        <f>IF(OR(HW$4="",$B37=""),0,SUMIF('DADOS BRUTOS'!$A$3:$A$500,$B37,'DADOS BRUTOS'!EW$3:EW$500)+IF($C37="",0,SUMIF('DADOS BRUTOS'!$A$3:$A$500,$C37,'DADOS BRUTOS'!EW$3:EW$500)))</f>
        <v/>
      </c>
      <c r="HX37" s="122">
        <f>IF(OR(HX$4="",$B37=""),0,SUMIF('DADOS BRUTOS'!$A$3:$A$500,$B37,'DADOS BRUTOS'!EX$3:EX$500)+IF($C37="",0,SUMIF('DADOS BRUTOS'!$A$3:$A$500,$C37,'DADOS BRUTOS'!EX$3:EX$500)))</f>
        <v/>
      </c>
      <c r="HY37" s="122">
        <f>IF(OR(HY$4="",$B37=""),0,SUMIF('DADOS BRUTOS'!$A$3:$A$500,$B37,'DADOS BRUTOS'!EY$3:EY$500)+IF($C37="",0,SUMIF('DADOS BRUTOS'!$A$3:$A$500,$C37,'DADOS BRUTOS'!EY$3:EY$500)))</f>
        <v/>
      </c>
      <c r="HZ37" s="122">
        <f>IF(OR(HZ$4="",$B37=""),0,SUMIF('DADOS BRUTOS'!$A$3:$A$500,$B37,'DADOS BRUTOS'!EZ$3:EZ$500)+IF($C37="",0,SUMIF('DADOS BRUTOS'!$A$3:$A$500,$C37,'DADOS BRUTOS'!EZ$3:EZ$500)))</f>
        <v/>
      </c>
      <c r="IA37" s="122">
        <f>IF(OR(IA$4="",$B37=""),0,SUMIF('DADOS BRUTOS'!$A$3:$A$500,$B37,'DADOS BRUTOS'!FA$3:FA$500)+IF($C37="",0,SUMIF('DADOS BRUTOS'!$A$3:$A$500,$C37,'DADOS BRUTOS'!FA$3:FA$500)))</f>
        <v/>
      </c>
      <c r="IB37" s="122">
        <f>IF(OR(IB$4="",$B37=""),0,SUMIF('DADOS BRUTOS'!$A$3:$A$500,$B37,'DADOS BRUTOS'!FB$3:FB$500)+IF($C37="",0,SUMIF('DADOS BRUTOS'!$A$3:$A$500,$C37,'DADOS BRUTOS'!FB$3:FB$500)))</f>
        <v/>
      </c>
      <c r="IC37" s="122">
        <f>IF(OR(IC$4="",$B37=""),0,SUMIF('DADOS BRUTOS'!$A$3:$A$500,$B37,'DADOS BRUTOS'!FC$3:FC$500)+IF($C37="",0,SUMIF('DADOS BRUTOS'!$A$3:$A$500,$C37,'DADOS BRUTOS'!FC$3:FC$500)))</f>
        <v/>
      </c>
      <c r="ID37" s="122">
        <f>IF(OR(ID$4="",$B37=""),0,SUMIF('DADOS BRUTOS'!$A$3:$A$500,$B37,'DADOS BRUTOS'!FD$3:FD$500)+IF($C37="",0,SUMIF('DADOS BRUTOS'!$A$3:$A$500,$C37,'DADOS BRUTOS'!FD$3:FD$500)))</f>
        <v/>
      </c>
      <c r="IE37" s="122">
        <f>IF(OR(IE$4="",$B37=""),0,SUMIF('DADOS BRUTOS'!$A$3:$A$500,$B37,'DADOS BRUTOS'!FE$3:FE$500)+IF($C37="",0,SUMIF('DADOS BRUTOS'!$A$3:$A$500,$C37,'DADOS BRUTOS'!FE$3:FE$500)))</f>
        <v/>
      </c>
      <c r="IF37" s="122">
        <f>IF(OR(IF$4="",$B37=""),0,SUMIF('DADOS BRUTOS'!$A$3:$A$500,$B37,'DADOS BRUTOS'!FF$3:FF$500)+IF($C37="",0,SUMIF('DADOS BRUTOS'!$A$3:$A$500,$C37,'DADOS BRUTOS'!FF$3:FF$500)))</f>
        <v/>
      </c>
      <c r="IG37" s="122">
        <f>IF(OR(IG$4="",$B37=""),0,SUMIF('DADOS BRUTOS'!$A$3:$A$500,$B37,'DADOS BRUTOS'!FG$3:FG$500)+IF($C37="",0,SUMIF('DADOS BRUTOS'!$A$3:$A$500,$C37,'DADOS BRUTOS'!FG$3:FG$500)))</f>
        <v/>
      </c>
      <c r="IH37" s="122">
        <f>IF(OR(IH$4="",$B37=""),0,SUMIF('DADOS BRUTOS'!$A$3:$A$500,$B37,'DADOS BRUTOS'!FH$3:FH$500)+IF($C37="",0,SUMIF('DADOS BRUTOS'!$A$3:$A$500,$C37,'DADOS BRUTOS'!FH$3:FH$500)))</f>
        <v/>
      </c>
      <c r="II37" s="122">
        <f>IF(OR(II$4="",$B37=""),0,SUMIF('DADOS BRUTOS'!$A$3:$A$500,$B37,'DADOS BRUTOS'!FI$3:FI$500)+IF($C37="",0,SUMIF('DADOS BRUTOS'!$A$3:$A$500,$C37,'DADOS BRUTOS'!FI$3:FI$500)))</f>
        <v/>
      </c>
      <c r="IJ37" s="122">
        <f>IF(OR(IJ$4="",$B37=""),0,SUMIF('DADOS BRUTOS'!$A$3:$A$500,$B37,'DADOS BRUTOS'!FJ$3:FJ$500)+IF($C37="",0,SUMIF('DADOS BRUTOS'!$A$3:$A$500,$C37,'DADOS BRUTOS'!FJ$3:FJ$500)))</f>
        <v/>
      </c>
      <c r="IK37" s="122">
        <f>IF(OR(IK$4="",$B37=""),0,SUMIF('DADOS BRUTOS'!$A$3:$A$500,$B37,'DADOS BRUTOS'!FK$3:FK$500)+IF($C37="",0,SUMIF('DADOS BRUTOS'!$A$3:$A$500,$C37,'DADOS BRUTOS'!FK$3:FK$500)))</f>
        <v/>
      </c>
      <c r="IL37" s="122">
        <f>IF(OR(IL$4="",$B37=""),0,SUMIF('DADOS BRUTOS'!$A$3:$A$500,$B37,'DADOS BRUTOS'!FL$3:FL$500)+IF($C37="",0,SUMIF('DADOS BRUTOS'!$A$3:$A$500,$C37,'DADOS BRUTOS'!FL$3:FL$500)))</f>
        <v/>
      </c>
      <c r="IM37" s="122">
        <f>IF(OR(IM$4="",$B37=""),0,SUMIF('DADOS BRUTOS'!$A$3:$A$500,$B37,'DADOS BRUTOS'!FM$3:FM$500)+IF($C37="",0,SUMIF('DADOS BRUTOS'!$A$3:$A$500,$C37,'DADOS BRUTOS'!FM$3:FM$500)))</f>
        <v/>
      </c>
      <c r="IN37" s="122">
        <f>IF(OR(IN$4="",$B37=""),0,SUMIF('DADOS BRUTOS'!$A$3:$A$500,$B37,'DADOS BRUTOS'!FN$3:FN$500)+IF($C37="",0,SUMIF('DADOS BRUTOS'!$A$3:$A$500,$C37,'DADOS BRUTOS'!FN$3:FN$500)))</f>
        <v/>
      </c>
      <c r="IO37" s="122">
        <f>IF(OR(IO$4="",$B37=""),0,SUMIF('DADOS BRUTOS'!$A$3:$A$500,$B37,'DADOS BRUTOS'!FO$3:FO$500)+IF($C37="",0,SUMIF('DADOS BRUTOS'!$A$3:$A$500,$C37,'DADOS BRUTOS'!FO$3:FO$500)))</f>
        <v/>
      </c>
      <c r="IP37" s="122">
        <f>IF(OR(IP$4="",$B37=""),0,SUMIF('DADOS BRUTOS'!$A$3:$A$500,$B37,'DADOS BRUTOS'!FP$3:FP$500)+IF($C37="",0,SUMIF('DADOS BRUTOS'!$A$3:$A$500,$C37,'DADOS BRUTOS'!FP$3:FP$500)))</f>
        <v/>
      </c>
      <c r="IQ37" s="122">
        <f>IF(OR(IQ$4="",$B37=""),0,SUMIF('DADOS BRUTOS'!$A$3:$A$500,$B37,'DADOS BRUTOS'!FQ$3:FQ$500)+IF($C37="",0,SUMIF('DADOS BRUTOS'!$A$3:$A$500,$C37,'DADOS BRUTOS'!FQ$3:FQ$500)))</f>
        <v/>
      </c>
      <c r="IR37" s="122">
        <f>IF(OR(IR$4="",$B37=""),0,SUMIF('DADOS BRUTOS'!$A$3:$A$500,$B37,'DADOS BRUTOS'!FR$3:FR$500)+IF($C37="",0,SUMIF('DADOS BRUTOS'!$A$3:$A$500,$C37,'DADOS BRUTOS'!FR$3:FR$500)))</f>
        <v/>
      </c>
      <c r="IS37" s="122">
        <f>IF(OR(IS$4="",$B37=""),0,SUMIF('DADOS BRUTOS'!$A$3:$A$500,$B37,'DADOS BRUTOS'!FS$3:FS$500)+IF($C37="",0,SUMIF('DADOS BRUTOS'!$A$3:$A$500,$C37,'DADOS BRUTOS'!FS$3:FS$500)))</f>
        <v/>
      </c>
      <c r="IT37" s="122">
        <f>IF(OR(IT$4="",$B37=""),0,SUMIF('DADOS BRUTOS'!$A$3:$A$500,$B37,'DADOS BRUTOS'!FT$3:FT$500)+IF($C37="",0,SUMIF('DADOS BRUTOS'!$A$3:$A$500,$C37,'DADOS BRUTOS'!FT$3:FT$500)))</f>
        <v/>
      </c>
      <c r="IU37" s="122">
        <f>IF(OR(IU$4="",$B37=""),0,SUMIF('DADOS BRUTOS'!$A$3:$A$500,$B37,'DADOS BRUTOS'!FU$3:FU$500)+IF($C37="",0,SUMIF('DADOS BRUTOS'!$A$3:$A$500,$C37,'DADOS BRUTOS'!FU$3:FU$500)))</f>
        <v/>
      </c>
      <c r="IV37" s="122">
        <f>IF(OR(IV$4="",$B37=""),0,SUMIF('DADOS BRUTOS'!$A$3:$A$500,$B37,'DADOS BRUTOS'!FV$3:FV$500)+IF($C37="",0,SUMIF('DADOS BRUTOS'!$A$3:$A$500,$C37,'DADOS BRUTOS'!FV$3:FV$500)))</f>
        <v/>
      </c>
      <c r="IW37" s="122">
        <f>IF(OR(IW$4="",$B37=""),0,SUMIF('DADOS BRUTOS'!$A$3:$A$500,$B37,'DADOS BRUTOS'!FW$3:FW$500)+IF($C37="",0,SUMIF('DADOS BRUTOS'!$A$3:$A$500,$C37,'DADOS BRUTOS'!FW$3:FW$500)))</f>
        <v/>
      </c>
      <c r="IX37" s="122">
        <f>IF(OR(IX$4="",$B37=""),0,SUMIF('DADOS BRUTOS'!$A$3:$A$500,$B37,'DADOS BRUTOS'!FX$3:FX$500)+IF($C37="",0,SUMIF('DADOS BRUTOS'!$A$3:$A$500,$C37,'DADOS BRUTOS'!FX$3:FX$500)))</f>
        <v/>
      </c>
      <c r="IY37" s="122">
        <f>IF(OR(IY$4="",$B37=""),0,SUMIF('DADOS BRUTOS'!$A$3:$A$500,$B37,'DADOS BRUTOS'!FY$3:FY$500)+IF($C37="",0,SUMIF('DADOS BRUTOS'!$A$3:$A$500,$C37,'DADOS BRUTOS'!FY$3:FY$500)))</f>
        <v/>
      </c>
      <c r="IZ37" s="122">
        <f>IF(OR(IZ$4="",$B37=""),0,SUMIF('DADOS BRUTOS'!$A$3:$A$500,$B37,'DADOS BRUTOS'!FZ$3:FZ$500)+IF($C37="",0,SUMIF('DADOS BRUTOS'!$A$3:$A$500,$C37,'DADOS BRUTOS'!FZ$3:FZ$500)))</f>
        <v/>
      </c>
      <c r="JA37" s="122">
        <f>IF(OR(JA$4="",$B37=""),0,SUMIF('DADOS BRUTOS'!$A$3:$A$500,$B37,'DADOS BRUTOS'!GA$3:GA$500)+IF($C37="",0,SUMIF('DADOS BRUTOS'!$A$3:$A$500,$C37,'DADOS BRUTOS'!GA$3:GA$500)))</f>
        <v/>
      </c>
      <c r="JB37" s="122">
        <f>IF(OR(JB$4="",$B37=""),0,SUMIF('DADOS BRUTOS'!$A$3:$A$500,$B37,'DADOS BRUTOS'!GB$3:GB$500)+IF($C37="",0,SUMIF('DADOS BRUTOS'!$A$3:$A$500,$C37,'DADOS BRUTOS'!GB$3:GB$500)))</f>
        <v/>
      </c>
      <c r="JC37" s="122">
        <f>IF(OR(JC$4="",$B37=""),0,SUMIF('DADOS BRUTOS'!$A$3:$A$500,$B37,'DADOS BRUTOS'!GC$3:GC$500)+IF($C37="",0,SUMIF('DADOS BRUTOS'!$A$3:$A$500,$C37,'DADOS BRUTOS'!GC$3:GC$500)))</f>
        <v/>
      </c>
      <c r="JD37" s="122">
        <f>IF(OR(JD$4="",$B37=""),0,SUMIF('DADOS BRUTOS'!$A$3:$A$500,$B37,'DADOS BRUTOS'!GD$3:GD$500)+IF($C37="",0,SUMIF('DADOS BRUTOS'!$A$3:$A$500,$C37,'DADOS BRUTOS'!GD$3:GD$500)))</f>
        <v/>
      </c>
      <c r="JE37" s="122">
        <f>IF(OR(JE$4="",$B37=""),0,SUMIF('DADOS BRUTOS'!$A$3:$A$500,$B37,'DADOS BRUTOS'!GE$3:GE$500)+IF($C37="",0,SUMIF('DADOS BRUTOS'!$A$3:$A$500,$C37,'DADOS BRUTOS'!GE$3:GE$500)))</f>
        <v/>
      </c>
      <c r="JF37" s="122">
        <f>IF(OR(JF$4="",$B37=""),0,SUMIF('DADOS BRUTOS'!$A$3:$A$500,$B37,'DADOS BRUTOS'!GF$3:GF$500)+IF($C37="",0,SUMIF('DADOS BRUTOS'!$A$3:$A$500,$C37,'DADOS BRUTOS'!GF$3:GF$500)))</f>
        <v/>
      </c>
      <c r="JG37" s="122">
        <f>IF(OR(JG$4="",$B37=""),0,SUMIF('DADOS BRUTOS'!$A$3:$A$500,$B37,'DADOS BRUTOS'!GG$3:GG$500)+IF($C37="",0,SUMIF('DADOS BRUTOS'!$A$3:$A$500,$C37,'DADOS BRUTOS'!GG$3:GG$500)))</f>
        <v/>
      </c>
      <c r="JH37" s="122">
        <f>IF(OR(JH$4="",$B37=""),0,SUMIF('DADOS BRUTOS'!$A$3:$A$500,$B37,'DADOS BRUTOS'!GH$3:GH$500)+IF($C37="",0,SUMIF('DADOS BRUTOS'!$A$3:$A$500,$C37,'DADOS BRUTOS'!GH$3:GH$500)))</f>
        <v/>
      </c>
      <c r="JI37" s="122">
        <f>IF(OR(JI$4="",$B37=""),0,SUMIF('DADOS BRUTOS'!$A$3:$A$500,$B37,'DADOS BRUTOS'!GI$3:GI$500)+IF($C37="",0,SUMIF('DADOS BRUTOS'!$A$3:$A$500,$C37,'DADOS BRUTOS'!GI$3:GI$500)))</f>
        <v/>
      </c>
      <c r="JJ37" s="122">
        <f>IF(OR(JJ$4="",$B37=""),0,SUMIF('DADOS BRUTOS'!$A$3:$A$500,$B37,'DADOS BRUTOS'!GJ$3:GJ$500)+IF($C37="",0,SUMIF('DADOS BRUTOS'!$A$3:$A$500,$C37,'DADOS BRUTOS'!GJ$3:GJ$500)))</f>
        <v/>
      </c>
      <c r="JK37" s="122">
        <f>IF(OR(JK$4="",$B37=""),0,SUMIF('DADOS BRUTOS'!$A$3:$A$500,$B37,'DADOS BRUTOS'!GK$3:GK$500)+IF($C37="",0,SUMIF('DADOS BRUTOS'!$A$3:$A$500,$C37,'DADOS BRUTOS'!GK$3:GK$500)))</f>
        <v/>
      </c>
      <c r="JL37" s="122">
        <f>IF(OR(JL$4="",$B37=""),0,SUMIF('DADOS BRUTOS'!$A$3:$A$500,$B37,'DADOS BRUTOS'!GL$3:GL$500)+IF($C37="",0,SUMIF('DADOS BRUTOS'!$A$3:$A$500,$C37,'DADOS BRUTOS'!GL$3:GL$500)))</f>
        <v/>
      </c>
      <c r="JM37" s="122">
        <f>IF(OR(JM$4="",$B37=""),0,SUMIF('DADOS BRUTOS'!$A$3:$A$500,$B37,'DADOS BRUTOS'!GM$3:GM$500)+IF($C37="",0,SUMIF('DADOS BRUTOS'!$A$3:$A$500,$C37,'DADOS BRUTOS'!GM$3:GM$500)))</f>
        <v/>
      </c>
      <c r="JN37" s="122">
        <f>IF(OR(JN$4="",$B37=""),0,SUMIF('DADOS BRUTOS'!$A$3:$A$500,$B37,'DADOS BRUTOS'!GN$3:GN$500)+IF($C37="",0,SUMIF('DADOS BRUTOS'!$A$3:$A$500,$C37,'DADOS BRUTOS'!GN$3:GN$500)))</f>
        <v/>
      </c>
      <c r="JO37" s="122">
        <f>IF(OR(JO$4="",$B37=""),0,SUMIF('DADOS BRUTOS'!$A$3:$A$500,$B37,'DADOS BRUTOS'!GO$3:GO$500)+IF($C37="",0,SUMIF('DADOS BRUTOS'!$A$3:$A$500,$C37,'DADOS BRUTOS'!GO$3:GO$500)))</f>
        <v/>
      </c>
      <c r="JP37" s="122">
        <f>IF(OR(JP$4="",$B37=""),0,SUMIF('DADOS BRUTOS'!$A$3:$A$500,$B37,'DADOS BRUTOS'!GP$3:GP$500)+IF($C37="",0,SUMIF('DADOS BRUTOS'!$A$3:$A$500,$C37,'DADOS BRUTOS'!GP$3:GP$500)))</f>
        <v/>
      </c>
      <c r="JQ37" s="122">
        <f>IF(OR(JQ$4="",$B37=""),0,SUMIF('DADOS BRUTOS'!$A$3:$A$500,$B37,'DADOS BRUTOS'!GQ$3:GQ$500)+IF($C37="",0,SUMIF('DADOS BRUTOS'!$A$3:$A$500,$C37,'DADOS BRUTOS'!GQ$3:GQ$500)))</f>
        <v/>
      </c>
      <c r="JR37" s="122">
        <f>IF(OR(JR$4="",$B37=""),0,SUMIF('DADOS BRUTOS'!$A$3:$A$500,$B37,'DADOS BRUTOS'!GR$3:GR$500)+IF($C37="",0,SUMIF('DADOS BRUTOS'!$A$3:$A$500,$C37,'DADOS BRUTOS'!GR$3:GR$500)))</f>
        <v/>
      </c>
      <c r="JS37" s="122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2">
        <f>IF(OR(CB$4="",$B38=""),0,SUMIF('DADOS BRUTOS'!$A$3:$A$500,$B38,'DADOS BRUTOS'!B$3:B$500)+IF($C38="",0,SUMIF('DADOS BRUTOS'!$A$3:$A$500,$C38,'DADOS BRUTOS'!B$3:B$500)))</f>
        <v/>
      </c>
      <c r="CC38" s="122">
        <f>IF(OR(CC$4="",$B38=""),0,SUMIF('DADOS BRUTOS'!$A$3:$A$500,$B38,'DADOS BRUTOS'!C$3:C$500)+IF($C38="",0,SUMIF('DADOS BRUTOS'!$A$3:$A$500,$C38,'DADOS BRUTOS'!C$3:C$500)))</f>
        <v/>
      </c>
      <c r="CD38" s="122">
        <f>IF(OR(CD$4="",$B38=""),0,SUMIF('DADOS BRUTOS'!$A$3:$A$500,$B38,'DADOS BRUTOS'!D$3:D$500)+IF($C38="",0,SUMIF('DADOS BRUTOS'!$A$3:$A$500,$C38,'DADOS BRUTOS'!D$3:D$500)))</f>
        <v/>
      </c>
      <c r="CE38" s="122">
        <f>IF(OR(CE$4="",$B38=""),0,SUMIF('DADOS BRUTOS'!$A$3:$A$500,$B38,'DADOS BRUTOS'!E$3:E$500)+IF($C38="",0,SUMIF('DADOS BRUTOS'!$A$3:$A$500,$C38,'DADOS BRUTOS'!E$3:E$500)))</f>
        <v/>
      </c>
      <c r="CF38" s="122">
        <f>IF(OR(CF$4="",$B38=""),0,SUMIF('DADOS BRUTOS'!$A$3:$A$500,$B38,'DADOS BRUTOS'!F$3:F$500)+IF($C38="",0,SUMIF('DADOS BRUTOS'!$A$3:$A$500,$C38,'DADOS BRUTOS'!F$3:F$500)))</f>
        <v/>
      </c>
      <c r="CG38" s="122">
        <f>IF(OR(CG$4="",$B38=""),0,SUMIF('DADOS BRUTOS'!$A$3:$A$500,$B38,'DADOS BRUTOS'!G$3:G$500)+IF($C38="",0,SUMIF('DADOS BRUTOS'!$A$3:$A$500,$C38,'DADOS BRUTOS'!G$3:G$500)))</f>
        <v/>
      </c>
      <c r="CH38" s="122">
        <f>IF(OR(CH$4="",$B38=""),0,SUMIF('DADOS BRUTOS'!$A$3:$A$500,$B38,'DADOS BRUTOS'!H$3:H$500)+IF($C38="",0,SUMIF('DADOS BRUTOS'!$A$3:$A$500,$C38,'DADOS BRUTOS'!H$3:H$500)))</f>
        <v/>
      </c>
      <c r="CI38" s="122">
        <f>IF(OR(CI$4="",$B38=""),0,SUMIF('DADOS BRUTOS'!$A$3:$A$500,$B38,'DADOS BRUTOS'!I$3:I$500)+IF($C38="",0,SUMIF('DADOS BRUTOS'!$A$3:$A$500,$C38,'DADOS BRUTOS'!I$3:I$500)))</f>
        <v/>
      </c>
      <c r="CJ38" s="122">
        <f>IF(OR(CJ$4="",$B38=""),0,SUMIF('DADOS BRUTOS'!$A$3:$A$500,$B38,'DADOS BRUTOS'!J$3:J$500)+IF($C38="",0,SUMIF('DADOS BRUTOS'!$A$3:$A$500,$C38,'DADOS BRUTOS'!J$3:J$500)))</f>
        <v/>
      </c>
      <c r="CK38" s="122">
        <f>IF(OR(CK$4="",$B38=""),0,SUMIF('DADOS BRUTOS'!$A$3:$A$500,$B38,'DADOS BRUTOS'!K$3:K$500)+IF($C38="",0,SUMIF('DADOS BRUTOS'!$A$3:$A$500,$C38,'DADOS BRUTOS'!K$3:K$500)))</f>
        <v/>
      </c>
      <c r="CL38" s="122">
        <f>IF(OR(CL$4="",$B38=""),0,SUMIF('DADOS BRUTOS'!$A$3:$A$500,$B38,'DADOS BRUTOS'!L$3:L$500)+IF($C38="",0,SUMIF('DADOS BRUTOS'!$A$3:$A$500,$C38,'DADOS BRUTOS'!L$3:L$500)))</f>
        <v/>
      </c>
      <c r="CM38" s="122">
        <f>IF(OR(CM$4="",$B38=""),0,SUMIF('DADOS BRUTOS'!$A$3:$A$500,$B38,'DADOS BRUTOS'!M$3:M$500)+IF($C38="",0,SUMIF('DADOS BRUTOS'!$A$3:$A$500,$C38,'DADOS BRUTOS'!M$3:M$500)))</f>
        <v/>
      </c>
      <c r="CN38" s="122">
        <f>IF(OR(CN$4="",$B38=""),0,SUMIF('DADOS BRUTOS'!$A$3:$A$500,$B38,'DADOS BRUTOS'!N$3:N$500)+IF($C38="",0,SUMIF('DADOS BRUTOS'!$A$3:$A$500,$C38,'DADOS BRUTOS'!N$3:N$500)))</f>
        <v/>
      </c>
      <c r="CO38" s="122">
        <f>IF(OR(CO$4="",$B38=""),0,SUMIF('DADOS BRUTOS'!$A$3:$A$500,$B38,'DADOS BRUTOS'!O$3:O$500)+IF($C38="",0,SUMIF('DADOS BRUTOS'!$A$3:$A$500,$C38,'DADOS BRUTOS'!O$3:O$500)))</f>
        <v/>
      </c>
      <c r="CP38" s="122">
        <f>IF(OR(CP$4="",$B38=""),0,SUMIF('DADOS BRUTOS'!$A$3:$A$500,$B38,'DADOS BRUTOS'!P$3:P$500)+IF($C38="",0,SUMIF('DADOS BRUTOS'!$A$3:$A$500,$C38,'DADOS BRUTOS'!P$3:P$500)))</f>
        <v/>
      </c>
      <c r="CQ38" s="122">
        <f>IF(OR(CQ$4="",$B38=""),0,SUMIF('DADOS BRUTOS'!$A$3:$A$500,$B38,'DADOS BRUTOS'!Q$3:Q$500)+IF($C38="",0,SUMIF('DADOS BRUTOS'!$A$3:$A$500,$C38,'DADOS BRUTOS'!Q$3:Q$500)))</f>
        <v/>
      </c>
      <c r="CR38" s="122">
        <f>IF(OR(CR$4="",$B38=""),0,SUMIF('DADOS BRUTOS'!$A$3:$A$500,$B38,'DADOS BRUTOS'!R$3:R$500)+IF($C38="",0,SUMIF('DADOS BRUTOS'!$A$3:$A$500,$C38,'DADOS BRUTOS'!R$3:R$500)))</f>
        <v/>
      </c>
      <c r="CS38" s="122">
        <f>IF(OR(CS$4="",$B38=""),0,SUMIF('DADOS BRUTOS'!$A$3:$A$500,$B38,'DADOS BRUTOS'!S$3:S$500)+IF($C38="",0,SUMIF('DADOS BRUTOS'!$A$3:$A$500,$C38,'DADOS BRUTOS'!S$3:S$500)))</f>
        <v/>
      </c>
      <c r="CT38" s="122">
        <f>IF(OR(CT$4="",$B38=""),0,SUMIF('DADOS BRUTOS'!$A$3:$A$500,$B38,'DADOS BRUTOS'!T$3:T$500)+IF($C38="",0,SUMIF('DADOS BRUTOS'!$A$3:$A$500,$C38,'DADOS BRUTOS'!T$3:T$500)))</f>
        <v/>
      </c>
      <c r="CU38" s="122">
        <f>IF(OR(CU$4="",$B38=""),0,SUMIF('DADOS BRUTOS'!$A$3:$A$500,$B38,'DADOS BRUTOS'!U$3:U$500)+IF($C38="",0,SUMIF('DADOS BRUTOS'!$A$3:$A$500,$C38,'DADOS BRUTOS'!U$3:U$500)))</f>
        <v/>
      </c>
      <c r="CV38" s="122">
        <f>IF(OR(CV$4="",$B38=""),0,SUMIF('DADOS BRUTOS'!$A$3:$A$500,$B38,'DADOS BRUTOS'!V$3:V$500)+IF($C38="",0,SUMIF('DADOS BRUTOS'!$A$3:$A$500,$C38,'DADOS BRUTOS'!V$3:V$500)))</f>
        <v/>
      </c>
      <c r="CW38" s="122">
        <f>IF(OR(CW$4="",$B38=""),0,SUMIF('DADOS BRUTOS'!$A$3:$A$500,$B38,'DADOS BRUTOS'!W$3:W$500)+IF($C38="",0,SUMIF('DADOS BRUTOS'!$A$3:$A$500,$C38,'DADOS BRUTOS'!W$3:W$500)))</f>
        <v/>
      </c>
      <c r="CX38" s="122">
        <f>IF(OR(CX$4="",$B38=""),0,SUMIF('DADOS BRUTOS'!$A$3:$A$500,$B38,'DADOS BRUTOS'!X$3:X$500)+IF($C38="",0,SUMIF('DADOS BRUTOS'!$A$3:$A$500,$C38,'DADOS BRUTOS'!X$3:X$500)))</f>
        <v/>
      </c>
      <c r="CY38" s="122">
        <f>IF(OR(CY$4="",$B38=""),0,SUMIF('DADOS BRUTOS'!$A$3:$A$500,$B38,'DADOS BRUTOS'!Y$3:Y$500)+IF($C38="",0,SUMIF('DADOS BRUTOS'!$A$3:$A$500,$C38,'DADOS BRUTOS'!Y$3:Y$500)))</f>
        <v/>
      </c>
      <c r="CZ38" s="122">
        <f>IF(OR(CZ$4="",$B38=""),0,SUMIF('DADOS BRUTOS'!$A$3:$A$500,$B38,'DADOS BRUTOS'!Z$3:Z$500)+IF($C38="",0,SUMIF('DADOS BRUTOS'!$A$3:$A$500,$C38,'DADOS BRUTOS'!Z$3:Z$500)))</f>
        <v/>
      </c>
      <c r="DA38" s="122">
        <f>IF(OR(DA$4="",$B38=""),0,SUMIF('DADOS BRUTOS'!$A$3:$A$500,$B38,'DADOS BRUTOS'!AA$3:AA$500)+IF($C38="",0,SUMIF('DADOS BRUTOS'!$A$3:$A$500,$C38,'DADOS BRUTOS'!AA$3:AA$500)))</f>
        <v/>
      </c>
      <c r="DB38" s="122">
        <f>IF(OR(DB$4="",$B38=""),0,SUMIF('DADOS BRUTOS'!$A$3:$A$500,$B38,'DADOS BRUTOS'!AB$3:AB$500)+IF($C38="",0,SUMIF('DADOS BRUTOS'!$A$3:$A$500,$C38,'DADOS BRUTOS'!AB$3:AB$500)))</f>
        <v/>
      </c>
      <c r="DC38" s="122">
        <f>IF(OR(DC$4="",$B38=""),0,SUMIF('DADOS BRUTOS'!$A$3:$A$500,$B38,'DADOS BRUTOS'!AC$3:AC$500)+IF($C38="",0,SUMIF('DADOS BRUTOS'!$A$3:$A$500,$C38,'DADOS BRUTOS'!AC$3:AC$500)))</f>
        <v/>
      </c>
      <c r="DD38" s="122">
        <f>IF(OR(DD$4="",$B38=""),0,SUMIF('DADOS BRUTOS'!$A$3:$A$500,$B38,'DADOS BRUTOS'!AD$3:AD$500)+IF($C38="",0,SUMIF('DADOS BRUTOS'!$A$3:$A$500,$C38,'DADOS BRUTOS'!AD$3:AD$500)))</f>
        <v/>
      </c>
      <c r="DE38" s="122">
        <f>IF(OR(DE$4="",$B38=""),0,SUMIF('DADOS BRUTOS'!$A$3:$A$500,$B38,'DADOS BRUTOS'!AE$3:AE$500)+IF($C38="",0,SUMIF('DADOS BRUTOS'!$A$3:$A$500,$C38,'DADOS BRUTOS'!AE$3:AE$500)))</f>
        <v/>
      </c>
      <c r="DF38" s="122">
        <f>IF(OR(DF$4="",$B38=""),0,SUMIF('DADOS BRUTOS'!$A$3:$A$500,$B38,'DADOS BRUTOS'!AF$3:AF$500)+IF($C38="",0,SUMIF('DADOS BRUTOS'!$A$3:$A$500,$C38,'DADOS BRUTOS'!AF$3:AF$500)))</f>
        <v/>
      </c>
      <c r="DG38" s="122">
        <f>IF(OR(DG$4="",$B38=""),0,SUMIF('DADOS BRUTOS'!$A$3:$A$500,$B38,'DADOS BRUTOS'!AG$3:AG$500)+IF($C38="",0,SUMIF('DADOS BRUTOS'!$A$3:$A$500,$C38,'DADOS BRUTOS'!AG$3:AG$500)))</f>
        <v/>
      </c>
      <c r="DH38" s="122">
        <f>IF(OR(DH$4="",$B38=""),0,SUMIF('DADOS BRUTOS'!$A$3:$A$500,$B38,'DADOS BRUTOS'!AH$3:AH$500)+IF($C38="",0,SUMIF('DADOS BRUTOS'!$A$3:$A$500,$C38,'DADOS BRUTOS'!AH$3:AH$500)))</f>
        <v/>
      </c>
      <c r="DI38" s="122">
        <f>IF(OR(DI$4="",$B38=""),0,SUMIF('DADOS BRUTOS'!$A$3:$A$500,$B38,'DADOS BRUTOS'!AI$3:AI$500)+IF($C38="",0,SUMIF('DADOS BRUTOS'!$A$3:$A$500,$C38,'DADOS BRUTOS'!AI$3:AI$500)))</f>
        <v/>
      </c>
      <c r="DJ38" s="122">
        <f>IF(OR(DJ$4="",$B38=""),0,SUMIF('DADOS BRUTOS'!$A$3:$A$500,$B38,'DADOS BRUTOS'!AJ$3:AJ$500)+IF($C38="",0,SUMIF('DADOS BRUTOS'!$A$3:$A$500,$C38,'DADOS BRUTOS'!AJ$3:AJ$500)))</f>
        <v/>
      </c>
      <c r="DK38" s="122">
        <f>IF(OR(DK$4="",$B38=""),0,SUMIF('DADOS BRUTOS'!$A$3:$A$500,$B38,'DADOS BRUTOS'!AK$3:AK$500)+IF($C38="",0,SUMIF('DADOS BRUTOS'!$A$3:$A$500,$C38,'DADOS BRUTOS'!AK$3:AK$500)))</f>
        <v/>
      </c>
      <c r="DL38" s="122">
        <f>IF(OR(DL$4="",$B38=""),0,SUMIF('DADOS BRUTOS'!$A$3:$A$500,$B38,'DADOS BRUTOS'!AL$3:AL$500)+IF($C38="",0,SUMIF('DADOS BRUTOS'!$A$3:$A$500,$C38,'DADOS BRUTOS'!AL$3:AL$500)))</f>
        <v/>
      </c>
      <c r="DM38" s="122">
        <f>IF(OR(DM$4="",$B38=""),0,SUMIF('DADOS BRUTOS'!$A$3:$A$500,$B38,'DADOS BRUTOS'!AM$3:AM$500)+IF($C38="",0,SUMIF('DADOS BRUTOS'!$A$3:$A$500,$C38,'DADOS BRUTOS'!AM$3:AM$500)))</f>
        <v/>
      </c>
      <c r="DN38" s="122">
        <f>IF(OR(DN$4="",$B38=""),0,SUMIF('DADOS BRUTOS'!$A$3:$A$500,$B38,'DADOS BRUTOS'!AN$3:AN$500)+IF($C38="",0,SUMIF('DADOS BRUTOS'!$A$3:$A$500,$C38,'DADOS BRUTOS'!AN$3:AN$500)))</f>
        <v/>
      </c>
      <c r="DO38" s="122">
        <f>IF(OR(DO$4="",$B38=""),0,SUMIF('DADOS BRUTOS'!$A$3:$A$500,$B38,'DADOS BRUTOS'!AO$3:AO$500)+IF($C38="",0,SUMIF('DADOS BRUTOS'!$A$3:$A$500,$C38,'DADOS BRUTOS'!AO$3:AO$500)))</f>
        <v/>
      </c>
      <c r="DP38" s="122">
        <f>IF(OR(DP$4="",$B38=""),0,SUMIF('DADOS BRUTOS'!$A$3:$A$500,$B38,'DADOS BRUTOS'!AP$3:AP$500)+IF($C38="",0,SUMIF('DADOS BRUTOS'!$A$3:$A$500,$C38,'DADOS BRUTOS'!AP$3:AP$500)))</f>
        <v/>
      </c>
      <c r="DQ38" s="122">
        <f>IF(OR(DQ$4="",$B38=""),0,SUMIF('DADOS BRUTOS'!$A$3:$A$500,$B38,'DADOS BRUTOS'!AQ$3:AQ$500)+IF($C38="",0,SUMIF('DADOS BRUTOS'!$A$3:$A$500,$C38,'DADOS BRUTOS'!AQ$3:AQ$500)))</f>
        <v/>
      </c>
      <c r="DR38" s="122">
        <f>IF(OR(DR$4="",$B38=""),0,SUMIF('DADOS BRUTOS'!$A$3:$A$500,$B38,'DADOS BRUTOS'!AR$3:AR$500)+IF($C38="",0,SUMIF('DADOS BRUTOS'!$A$3:$A$500,$C38,'DADOS BRUTOS'!AR$3:AR$500)))</f>
        <v/>
      </c>
      <c r="DS38" s="122">
        <f>IF(OR(DS$4="",$B38=""),0,SUMIF('DADOS BRUTOS'!$A$3:$A$500,$B38,'DADOS BRUTOS'!AS$3:AS$500)+IF($C38="",0,SUMIF('DADOS BRUTOS'!$A$3:$A$500,$C38,'DADOS BRUTOS'!AS$3:AS$500)))</f>
        <v/>
      </c>
      <c r="DT38" s="122">
        <f>IF(OR(DT$4="",$B38=""),0,SUMIF('DADOS BRUTOS'!$A$3:$A$500,$B38,'DADOS BRUTOS'!AT$3:AT$500)+IF($C38="",0,SUMIF('DADOS BRUTOS'!$A$3:$A$500,$C38,'DADOS BRUTOS'!AT$3:AT$500)))</f>
        <v/>
      </c>
      <c r="DU38" s="122">
        <f>IF(OR(DU$4="",$B38=""),0,SUMIF('DADOS BRUTOS'!$A$3:$A$500,$B38,'DADOS BRUTOS'!AU$3:AU$500)+IF($C38="",0,SUMIF('DADOS BRUTOS'!$A$3:$A$500,$C38,'DADOS BRUTOS'!AU$3:AU$500)))</f>
        <v/>
      </c>
      <c r="DV38" s="122">
        <f>IF(OR(DV$4="",$B38=""),0,SUMIF('DADOS BRUTOS'!$A$3:$A$500,$B38,'DADOS BRUTOS'!AV$3:AV$500)+IF($C38="",0,SUMIF('DADOS BRUTOS'!$A$3:$A$500,$C38,'DADOS BRUTOS'!AV$3:AV$500)))</f>
        <v/>
      </c>
      <c r="DW38" s="122">
        <f>IF(OR(DW$4="",$B38=""),0,SUMIF('DADOS BRUTOS'!$A$3:$A$500,$B38,'DADOS BRUTOS'!AW$3:AW$500)+IF($C38="",0,SUMIF('DADOS BRUTOS'!$A$3:$A$500,$C38,'DADOS BRUTOS'!AW$3:AW$500)))</f>
        <v/>
      </c>
      <c r="DX38" s="122">
        <f>IF(OR(DX$4="",$B38=""),0,SUMIF('DADOS BRUTOS'!$A$3:$A$500,$B38,'DADOS BRUTOS'!AX$3:AX$500)+IF($C38="",0,SUMIF('DADOS BRUTOS'!$A$3:$A$500,$C38,'DADOS BRUTOS'!AX$3:AX$500)))</f>
        <v/>
      </c>
      <c r="DY38" s="122">
        <f>IF(OR(DY$4="",$B38=""),0,SUMIF('DADOS BRUTOS'!$A$3:$A$500,$B38,'DADOS BRUTOS'!AY$3:AY$500)+IF($C38="",0,SUMIF('DADOS BRUTOS'!$A$3:$A$500,$C38,'DADOS BRUTOS'!AY$3:AY$500)))</f>
        <v/>
      </c>
      <c r="DZ38" s="122">
        <f>IF(OR(DZ$4="",$B38=""),0,SUMIF('DADOS BRUTOS'!$A$3:$A$500,$B38,'DADOS BRUTOS'!AZ$3:AZ$500)+IF($C38="",0,SUMIF('DADOS BRUTOS'!$A$3:$A$500,$C38,'DADOS BRUTOS'!AZ$3:AZ$500)))</f>
        <v/>
      </c>
      <c r="EA38" s="122">
        <f>IF(OR(EA$4="",$B38=""),0,SUMIF('DADOS BRUTOS'!$A$3:$A$500,$B38,'DADOS BRUTOS'!BA$3:BA$500)+IF($C38="",0,SUMIF('DADOS BRUTOS'!$A$3:$A$500,$C38,'DADOS BRUTOS'!BA$3:BA$500)))</f>
        <v/>
      </c>
      <c r="EB38" s="122">
        <f>IF(OR(EB$4="",$B38=""),0,SUMIF('DADOS BRUTOS'!$A$3:$A$500,$B38,'DADOS BRUTOS'!BB$3:BB$500)+IF($C38="",0,SUMIF('DADOS BRUTOS'!$A$3:$A$500,$C38,'DADOS BRUTOS'!BB$3:BB$500)))</f>
        <v/>
      </c>
      <c r="EC38" s="122">
        <f>IF(OR(EC$4="",$B38=""),0,SUMIF('DADOS BRUTOS'!$A$3:$A$500,$B38,'DADOS BRUTOS'!BC$3:BC$500)+IF($C38="",0,SUMIF('DADOS BRUTOS'!$A$3:$A$500,$C38,'DADOS BRUTOS'!BC$3:BC$500)))</f>
        <v/>
      </c>
      <c r="ED38" s="122">
        <f>IF(OR(ED$4="",$B38=""),0,SUMIF('DADOS BRUTOS'!$A$3:$A$500,$B38,'DADOS BRUTOS'!BD$3:BD$500)+IF($C38="",0,SUMIF('DADOS BRUTOS'!$A$3:$A$500,$C38,'DADOS BRUTOS'!BD$3:BD$500)))</f>
        <v/>
      </c>
      <c r="EE38" s="122">
        <f>IF(OR(EE$4="",$B38=""),0,SUMIF('DADOS BRUTOS'!$A$3:$A$500,$B38,'DADOS BRUTOS'!BE$3:BE$500)+IF($C38="",0,SUMIF('DADOS BRUTOS'!$A$3:$A$500,$C38,'DADOS BRUTOS'!BE$3:BE$500)))</f>
        <v/>
      </c>
      <c r="EF38" s="122">
        <f>IF(OR(EF$4="",$B38=""),0,SUMIF('DADOS BRUTOS'!$A$3:$A$500,$B38,'DADOS BRUTOS'!BF$3:BF$500)+IF($C38="",0,SUMIF('DADOS BRUTOS'!$A$3:$A$500,$C38,'DADOS BRUTOS'!BF$3:BF$500)))</f>
        <v/>
      </c>
      <c r="EG38" s="122">
        <f>IF(OR(EG$4="",$B38=""),0,SUMIF('DADOS BRUTOS'!$A$3:$A$500,$B38,'DADOS BRUTOS'!BG$3:BG$500)+IF($C38="",0,SUMIF('DADOS BRUTOS'!$A$3:$A$500,$C38,'DADOS BRUTOS'!BG$3:BG$500)))</f>
        <v/>
      </c>
      <c r="EH38" s="122">
        <f>IF(OR(EH$4="",$B38=""),0,SUMIF('DADOS BRUTOS'!$A$3:$A$500,$B38,'DADOS BRUTOS'!BH$3:BH$500)+IF($C38="",0,SUMIF('DADOS BRUTOS'!$A$3:$A$500,$C38,'DADOS BRUTOS'!BH$3:BH$500)))</f>
        <v/>
      </c>
      <c r="EI38" s="122">
        <f>IF(OR(EI$4="",$B38=""),0,SUMIF('DADOS BRUTOS'!$A$3:$A$500,$B38,'DADOS BRUTOS'!BI$3:BI$500)+IF($C38="",0,SUMIF('DADOS BRUTOS'!$A$3:$A$500,$C38,'DADOS BRUTOS'!BI$3:BI$500)))</f>
        <v/>
      </c>
      <c r="EJ38" s="122">
        <f>IF(OR(EJ$4="",$B38=""),0,SUMIF('DADOS BRUTOS'!$A$3:$A$500,$B38,'DADOS BRUTOS'!BJ$3:BJ$500)+IF($C38="",0,SUMIF('DADOS BRUTOS'!$A$3:$A$500,$C38,'DADOS BRUTOS'!BJ$3:BJ$500)))</f>
        <v/>
      </c>
      <c r="EK38" s="122">
        <f>IF(OR(EK$4="",$B38=""),0,SUMIF('DADOS BRUTOS'!$A$3:$A$500,$B38,'DADOS BRUTOS'!BK$3:BK$500)+IF($C38="",0,SUMIF('DADOS BRUTOS'!$A$3:$A$500,$C38,'DADOS BRUTOS'!BK$3:BK$500)))</f>
        <v/>
      </c>
      <c r="EL38" s="122">
        <f>IF(OR(EL$4="",$B38=""),0,SUMIF('DADOS BRUTOS'!$A$3:$A$500,$B38,'DADOS BRUTOS'!BL$3:BL$500)+IF($C38="",0,SUMIF('DADOS BRUTOS'!$A$3:$A$500,$C38,'DADOS BRUTOS'!BL$3:BL$500)))</f>
        <v/>
      </c>
      <c r="EM38" s="122">
        <f>IF(OR(EM$4="",$B38=""),0,SUMIF('DADOS BRUTOS'!$A$3:$A$500,$B38,'DADOS BRUTOS'!BM$3:BM$500)+IF($C38="",0,SUMIF('DADOS BRUTOS'!$A$3:$A$500,$C38,'DADOS BRUTOS'!BM$3:BM$500)))</f>
        <v/>
      </c>
      <c r="EN38" s="122">
        <f>IF(OR(EN$4="",$B38=""),0,SUMIF('DADOS BRUTOS'!$A$3:$A$500,$B38,'DADOS BRUTOS'!BN$3:BN$500)+IF($C38="",0,SUMIF('DADOS BRUTOS'!$A$3:$A$500,$C38,'DADOS BRUTOS'!BN$3:BN$500)))</f>
        <v/>
      </c>
      <c r="EO38" s="122">
        <f>IF(OR(EO$4="",$B38=""),0,SUMIF('DADOS BRUTOS'!$A$3:$A$500,$B38,'DADOS BRUTOS'!BO$3:BO$500)+IF($C38="",0,SUMIF('DADOS BRUTOS'!$A$3:$A$500,$C38,'DADOS BRUTOS'!BO$3:BO$500)))</f>
        <v/>
      </c>
      <c r="EP38" s="122">
        <f>IF(OR(EP$4="",$B38=""),0,SUMIF('DADOS BRUTOS'!$A$3:$A$500,$B38,'DADOS BRUTOS'!BP$3:BP$500)+IF($C38="",0,SUMIF('DADOS BRUTOS'!$A$3:$A$500,$C38,'DADOS BRUTOS'!BP$3:BP$500)))</f>
        <v/>
      </c>
      <c r="EQ38" s="122">
        <f>IF(OR(EQ$4="",$B38=""),0,SUMIF('DADOS BRUTOS'!$A$3:$A$500,$B38,'DADOS BRUTOS'!BQ$3:BQ$500)+IF($C38="",0,SUMIF('DADOS BRUTOS'!$A$3:$A$500,$C38,'DADOS BRUTOS'!BQ$3:BQ$500)))</f>
        <v/>
      </c>
      <c r="ER38" s="122">
        <f>IF(OR(ER$4="",$B38=""),0,SUMIF('DADOS BRUTOS'!$A$3:$A$500,$B38,'DADOS BRUTOS'!BR$3:BR$500)+IF($C38="",0,SUMIF('DADOS BRUTOS'!$A$3:$A$500,$C38,'DADOS BRUTOS'!BR$3:BR$500)))</f>
        <v/>
      </c>
      <c r="ES38" s="122">
        <f>IF(OR(ES$4="",$B38=""),0,SUMIF('DADOS BRUTOS'!$A$3:$A$500,$B38,'DADOS BRUTOS'!BS$3:BS$500)+IF($C38="",0,SUMIF('DADOS BRUTOS'!$A$3:$A$500,$C38,'DADOS BRUTOS'!BS$3:BS$500)))</f>
        <v/>
      </c>
      <c r="ET38" s="122">
        <f>IF(OR(ET$4="",$B38=""),0,SUMIF('DADOS BRUTOS'!$A$3:$A$500,$B38,'DADOS BRUTOS'!BT$3:BT$500)+IF($C38="",0,SUMIF('DADOS BRUTOS'!$A$3:$A$500,$C38,'DADOS BRUTOS'!BT$3:BT$500)))</f>
        <v/>
      </c>
      <c r="EU38" s="122">
        <f>IF(OR(EU$4="",$B38=""),0,SUMIF('DADOS BRUTOS'!$A$3:$A$500,$B38,'DADOS BRUTOS'!BU$3:BU$500)+IF($C38="",0,SUMIF('DADOS BRUTOS'!$A$3:$A$500,$C38,'DADOS BRUTOS'!BU$3:BU$500)))</f>
        <v/>
      </c>
      <c r="EV38" s="122">
        <f>IF(OR(EV$4="",$B38=""),0,SUMIF('DADOS BRUTOS'!$A$3:$A$500,$B38,'DADOS BRUTOS'!BV$3:BV$500)+IF($C38="",0,SUMIF('DADOS BRUTOS'!$A$3:$A$500,$C38,'DADOS BRUTOS'!BV$3:BV$500)))</f>
        <v/>
      </c>
      <c r="EW38" s="122">
        <f>IF(OR(EW$4="",$B38=""),0,SUMIF('DADOS BRUTOS'!$A$3:$A$500,$B38,'DADOS BRUTOS'!BW$3:BW$500)+IF($C38="",0,SUMIF('DADOS BRUTOS'!$A$3:$A$500,$C38,'DADOS BRUTOS'!BW$3:BW$500)))</f>
        <v/>
      </c>
      <c r="EX38" s="122">
        <f>IF(OR(EX$4="",$B38=""),0,SUMIF('DADOS BRUTOS'!$A$3:$A$500,$B38,'DADOS BRUTOS'!BX$3:BX$500)+IF($C38="",0,SUMIF('DADOS BRUTOS'!$A$3:$A$500,$C38,'DADOS BRUTOS'!BX$3:BX$500)))</f>
        <v/>
      </c>
      <c r="EY38" s="122">
        <f>IF(OR(EY$4="",$B38=""),0,SUMIF('DADOS BRUTOS'!$A$3:$A$500,$B38,'DADOS BRUTOS'!BY$3:BY$500)+IF($C38="",0,SUMIF('DADOS BRUTOS'!$A$3:$A$500,$C38,'DADOS BRUTOS'!BY$3:BY$500)))</f>
        <v/>
      </c>
      <c r="EZ38" s="122">
        <f>IF(OR(EZ$4="",$B38=""),0,SUMIF('DADOS BRUTOS'!$A$3:$A$500,$B38,'DADOS BRUTOS'!BZ$3:BZ$500)+IF($C38="",0,SUMIF('DADOS BRUTOS'!$A$3:$A$500,$C38,'DADOS BRUTOS'!BZ$3:BZ$500)))</f>
        <v/>
      </c>
      <c r="FA38" s="122">
        <f>IF(OR(FA$4="",$B38=""),0,SUMIF('DADOS BRUTOS'!$A$3:$A$500,$B38,'DADOS BRUTOS'!CA$3:CA$500)+IF($C38="",0,SUMIF('DADOS BRUTOS'!$A$3:$A$500,$C38,'DADOS BRUTOS'!CA$3:CA$500)))</f>
        <v/>
      </c>
      <c r="FB38" s="122">
        <f>IF(OR(FB$4="",$B38=""),0,SUMIF('DADOS BRUTOS'!$A$3:$A$500,$B38,'DADOS BRUTOS'!CB$3:CB$500)+IF($C38="",0,SUMIF('DADOS BRUTOS'!$A$3:$A$500,$C38,'DADOS BRUTOS'!CB$3:CB$500)))</f>
        <v/>
      </c>
      <c r="FC38" s="122">
        <f>IF(OR(FC$4="",$B38=""),0,SUMIF('DADOS BRUTOS'!$A$3:$A$500,$B38,'DADOS BRUTOS'!CC$3:CC$500)+IF($C38="",0,SUMIF('DADOS BRUTOS'!$A$3:$A$500,$C38,'DADOS BRUTOS'!CC$3:CC$500)))</f>
        <v/>
      </c>
      <c r="FD38" s="122">
        <f>IF(OR(FD$4="",$B38=""),0,SUMIF('DADOS BRUTOS'!$A$3:$A$500,$B38,'DADOS BRUTOS'!CD$3:CD$500)+IF($C38="",0,SUMIF('DADOS BRUTOS'!$A$3:$A$500,$C38,'DADOS BRUTOS'!CD$3:CD$500)))</f>
        <v/>
      </c>
      <c r="FE38" s="122">
        <f>IF(OR(FE$4="",$B38=""),0,SUMIF('DADOS BRUTOS'!$A$3:$A$500,$B38,'DADOS BRUTOS'!CE$3:CE$500)+IF($C38="",0,SUMIF('DADOS BRUTOS'!$A$3:$A$500,$C38,'DADOS BRUTOS'!CE$3:CE$500)))</f>
        <v/>
      </c>
      <c r="FF38" s="122">
        <f>IF(OR(FF$4="",$B38=""),0,SUMIF('DADOS BRUTOS'!$A$3:$A$500,$B38,'DADOS BRUTOS'!CF$3:CF$500)+IF($C38="",0,SUMIF('DADOS BRUTOS'!$A$3:$A$500,$C38,'DADOS BRUTOS'!CF$3:CF$500)))</f>
        <v/>
      </c>
      <c r="FG38" s="122">
        <f>IF(OR(FG$4="",$B38=""),0,SUMIF('DADOS BRUTOS'!$A$3:$A$500,$B38,'DADOS BRUTOS'!CG$3:CG$500)+IF($C38="",0,SUMIF('DADOS BRUTOS'!$A$3:$A$500,$C38,'DADOS BRUTOS'!CG$3:CG$500)))</f>
        <v/>
      </c>
      <c r="FH38" s="122">
        <f>IF(OR(FH$4="",$B38=""),0,SUMIF('DADOS BRUTOS'!$A$3:$A$500,$B38,'DADOS BRUTOS'!CH$3:CH$500)+IF($C38="",0,SUMIF('DADOS BRUTOS'!$A$3:$A$500,$C38,'DADOS BRUTOS'!CH$3:CH$500)))</f>
        <v/>
      </c>
      <c r="FI38" s="122">
        <f>IF(OR(FI$4="",$B38=""),0,SUMIF('DADOS BRUTOS'!$A$3:$A$500,$B38,'DADOS BRUTOS'!CI$3:CI$500)+IF($C38="",0,SUMIF('DADOS BRUTOS'!$A$3:$A$500,$C38,'DADOS BRUTOS'!CI$3:CI$500)))</f>
        <v/>
      </c>
      <c r="FJ38" s="122">
        <f>IF(OR(FJ$4="",$B38=""),0,SUMIF('DADOS BRUTOS'!$A$3:$A$500,$B38,'DADOS BRUTOS'!CJ$3:CJ$500)+IF($C38="",0,SUMIF('DADOS BRUTOS'!$A$3:$A$500,$C38,'DADOS BRUTOS'!CJ$3:CJ$500)))</f>
        <v/>
      </c>
      <c r="FK38" s="122">
        <f>IF(OR(FK$4="",$B38=""),0,SUMIF('DADOS BRUTOS'!$A$3:$A$500,$B38,'DADOS BRUTOS'!CK$3:CK$500)+IF($C38="",0,SUMIF('DADOS BRUTOS'!$A$3:$A$500,$C38,'DADOS BRUTOS'!CK$3:CK$500)))</f>
        <v/>
      </c>
      <c r="FL38" s="122">
        <f>IF(OR(FL$4="",$B38=""),0,SUMIF('DADOS BRUTOS'!$A$3:$A$500,$B38,'DADOS BRUTOS'!CL$3:CL$500)+IF($C38="",0,SUMIF('DADOS BRUTOS'!$A$3:$A$500,$C38,'DADOS BRUTOS'!CL$3:CL$500)))</f>
        <v/>
      </c>
      <c r="FM38" s="122">
        <f>IF(OR(FM$4="",$B38=""),0,SUMIF('DADOS BRUTOS'!$A$3:$A$500,$B38,'DADOS BRUTOS'!CM$3:CM$500)+IF($C38="",0,SUMIF('DADOS BRUTOS'!$A$3:$A$500,$C38,'DADOS BRUTOS'!CM$3:CM$500)))</f>
        <v/>
      </c>
      <c r="FN38" s="122">
        <f>IF(OR(FN$4="",$B38=""),0,SUMIF('DADOS BRUTOS'!$A$3:$A$500,$B38,'DADOS BRUTOS'!CN$3:CN$500)+IF($C38="",0,SUMIF('DADOS BRUTOS'!$A$3:$A$500,$C38,'DADOS BRUTOS'!CN$3:CN$500)))</f>
        <v/>
      </c>
      <c r="FO38" s="122">
        <f>IF(OR(FO$4="",$B38=""),0,SUMIF('DADOS BRUTOS'!$A$3:$A$500,$B38,'DADOS BRUTOS'!CO$3:CO$500)+IF($C38="",0,SUMIF('DADOS BRUTOS'!$A$3:$A$500,$C38,'DADOS BRUTOS'!CO$3:CO$500)))</f>
        <v/>
      </c>
      <c r="FP38" s="122">
        <f>IF(OR(FP$4="",$B38=""),0,SUMIF('DADOS BRUTOS'!$A$3:$A$500,$B38,'DADOS BRUTOS'!CP$3:CP$500)+IF($C38="",0,SUMIF('DADOS BRUTOS'!$A$3:$A$500,$C38,'DADOS BRUTOS'!CP$3:CP$500)))</f>
        <v/>
      </c>
      <c r="FQ38" s="122">
        <f>IF(OR(FQ$4="",$B38=""),0,SUMIF('DADOS BRUTOS'!$A$3:$A$500,$B38,'DADOS BRUTOS'!CQ$3:CQ$500)+IF($C38="",0,SUMIF('DADOS BRUTOS'!$A$3:$A$500,$C38,'DADOS BRUTOS'!CQ$3:CQ$500)))</f>
        <v/>
      </c>
      <c r="FR38" s="122">
        <f>IF(OR(FR$4="",$B38=""),0,SUMIF('DADOS BRUTOS'!$A$3:$A$500,$B38,'DADOS BRUTOS'!CR$3:CR$500)+IF($C38="",0,SUMIF('DADOS BRUTOS'!$A$3:$A$500,$C38,'DADOS BRUTOS'!CR$3:CR$500)))</f>
        <v/>
      </c>
      <c r="FS38" s="122">
        <f>IF(OR(FS$4="",$B38=""),0,SUMIF('DADOS BRUTOS'!$A$3:$A$500,$B38,'DADOS BRUTOS'!CS$3:CS$500)+IF($C38="",0,SUMIF('DADOS BRUTOS'!$A$3:$A$500,$C38,'DADOS BRUTOS'!CS$3:CS$500)))</f>
        <v/>
      </c>
      <c r="FT38" s="122">
        <f>IF(OR(FT$4="",$B38=""),0,SUMIF('DADOS BRUTOS'!$A$3:$A$500,$B38,'DADOS BRUTOS'!CT$3:CT$500)+IF($C38="",0,SUMIF('DADOS BRUTOS'!$A$3:$A$500,$C38,'DADOS BRUTOS'!CT$3:CT$500)))</f>
        <v/>
      </c>
      <c r="FU38" s="122">
        <f>IF(OR(FU$4="",$B38=""),0,SUMIF('DADOS BRUTOS'!$A$3:$A$500,$B38,'DADOS BRUTOS'!CU$3:CU$500)+IF($C38="",0,SUMIF('DADOS BRUTOS'!$A$3:$A$500,$C38,'DADOS BRUTOS'!CU$3:CU$500)))</f>
        <v/>
      </c>
      <c r="FV38" s="122">
        <f>IF(OR(FV$4="",$B38=""),0,SUMIF('DADOS BRUTOS'!$A$3:$A$500,$B38,'DADOS BRUTOS'!CV$3:CV$500)+IF($C38="",0,SUMIF('DADOS BRUTOS'!$A$3:$A$500,$C38,'DADOS BRUTOS'!CV$3:CV$500)))</f>
        <v/>
      </c>
      <c r="FW38" s="122">
        <f>IF(OR(FW$4="",$B38=""),0,SUMIF('DADOS BRUTOS'!$A$3:$A$500,$B38,'DADOS BRUTOS'!CW$3:CW$500)+IF($C38="",0,SUMIF('DADOS BRUTOS'!$A$3:$A$500,$C38,'DADOS BRUTOS'!CW$3:CW$500)))</f>
        <v/>
      </c>
      <c r="FX38" s="122">
        <f>IF(OR(FX$4="",$B38=""),0,SUMIF('DADOS BRUTOS'!$A$3:$A$500,$B38,'DADOS BRUTOS'!CX$3:CX$500)+IF($C38="",0,SUMIF('DADOS BRUTOS'!$A$3:$A$500,$C38,'DADOS BRUTOS'!CX$3:CX$500)))</f>
        <v/>
      </c>
      <c r="FY38" s="122">
        <f>IF(OR(FY$4="",$B38=""),0,SUMIF('DADOS BRUTOS'!$A$3:$A$500,$B38,'DADOS BRUTOS'!CY$3:CY$500)+IF($C38="",0,SUMIF('DADOS BRUTOS'!$A$3:$A$500,$C38,'DADOS BRUTOS'!CY$3:CY$500)))</f>
        <v/>
      </c>
      <c r="FZ38" s="122">
        <f>IF(OR(FZ$4="",$B38=""),0,SUMIF('DADOS BRUTOS'!$A$3:$A$500,$B38,'DADOS BRUTOS'!CZ$3:CZ$500)+IF($C38="",0,SUMIF('DADOS BRUTOS'!$A$3:$A$500,$C38,'DADOS BRUTOS'!CZ$3:CZ$500)))</f>
        <v/>
      </c>
      <c r="GA38" s="122">
        <f>IF(OR(GA$4="",$B38=""),0,SUMIF('DADOS BRUTOS'!$A$3:$A$500,$B38,'DADOS BRUTOS'!DA$3:DA$500)+IF($C38="",0,SUMIF('DADOS BRUTOS'!$A$3:$A$500,$C38,'DADOS BRUTOS'!DA$3:DA$500)))</f>
        <v/>
      </c>
      <c r="GB38" s="122">
        <f>IF(OR(GB$4="",$B38=""),0,SUMIF('DADOS BRUTOS'!$A$3:$A$500,$B38,'DADOS BRUTOS'!DB$3:DB$500)+IF($C38="",0,SUMIF('DADOS BRUTOS'!$A$3:$A$500,$C38,'DADOS BRUTOS'!DB$3:DB$500)))</f>
        <v/>
      </c>
      <c r="GC38" s="122">
        <f>IF(OR(GC$4="",$B38=""),0,SUMIF('DADOS BRUTOS'!$A$3:$A$500,$B38,'DADOS BRUTOS'!DC$3:DC$500)+IF($C38="",0,SUMIF('DADOS BRUTOS'!$A$3:$A$500,$C38,'DADOS BRUTOS'!DC$3:DC$500)))</f>
        <v/>
      </c>
      <c r="GD38" s="122">
        <f>IF(OR(GD$4="",$B38=""),0,SUMIF('DADOS BRUTOS'!$A$3:$A$500,$B38,'DADOS BRUTOS'!DD$3:DD$500)+IF($C38="",0,SUMIF('DADOS BRUTOS'!$A$3:$A$500,$C38,'DADOS BRUTOS'!DD$3:DD$500)))</f>
        <v/>
      </c>
      <c r="GE38" s="122">
        <f>IF(OR(GE$4="",$B38=""),0,SUMIF('DADOS BRUTOS'!$A$3:$A$500,$B38,'DADOS BRUTOS'!DE$3:DE$500)+IF($C38="",0,SUMIF('DADOS BRUTOS'!$A$3:$A$500,$C38,'DADOS BRUTOS'!DE$3:DE$500)))</f>
        <v/>
      </c>
      <c r="GF38" s="122">
        <f>IF(OR(GF$4="",$B38=""),0,SUMIF('DADOS BRUTOS'!$A$3:$A$500,$B38,'DADOS BRUTOS'!DF$3:DF$500)+IF($C38="",0,SUMIF('DADOS BRUTOS'!$A$3:$A$500,$C38,'DADOS BRUTOS'!DF$3:DF$500)))</f>
        <v/>
      </c>
      <c r="GG38" s="122">
        <f>IF(OR(GG$4="",$B38=""),0,SUMIF('DADOS BRUTOS'!$A$3:$A$500,$B38,'DADOS BRUTOS'!DG$3:DG$500)+IF($C38="",0,SUMIF('DADOS BRUTOS'!$A$3:$A$500,$C38,'DADOS BRUTOS'!DG$3:DG$500)))</f>
        <v/>
      </c>
      <c r="GH38" s="122">
        <f>IF(OR(GH$4="",$B38=""),0,SUMIF('DADOS BRUTOS'!$A$3:$A$500,$B38,'DADOS BRUTOS'!DH$3:DH$500)+IF($C38="",0,SUMIF('DADOS BRUTOS'!$A$3:$A$500,$C38,'DADOS BRUTOS'!DH$3:DH$500)))</f>
        <v/>
      </c>
      <c r="GI38" s="122">
        <f>IF(OR(GI$4="",$B38=""),0,SUMIF('DADOS BRUTOS'!$A$3:$A$500,$B38,'DADOS BRUTOS'!DI$3:DI$500)+IF($C38="",0,SUMIF('DADOS BRUTOS'!$A$3:$A$500,$C38,'DADOS BRUTOS'!DI$3:DI$500)))</f>
        <v/>
      </c>
      <c r="GJ38" s="122">
        <f>IF(OR(GJ$4="",$B38=""),0,SUMIF('DADOS BRUTOS'!$A$3:$A$500,$B38,'DADOS BRUTOS'!DJ$3:DJ$500)+IF($C38="",0,SUMIF('DADOS BRUTOS'!$A$3:$A$500,$C38,'DADOS BRUTOS'!DJ$3:DJ$500)))</f>
        <v/>
      </c>
      <c r="GK38" s="122">
        <f>IF(OR(GK$4="",$B38=""),0,SUMIF('DADOS BRUTOS'!$A$3:$A$500,$B38,'DADOS BRUTOS'!DK$3:DK$500)+IF($C38="",0,SUMIF('DADOS BRUTOS'!$A$3:$A$500,$C38,'DADOS BRUTOS'!DK$3:DK$500)))</f>
        <v/>
      </c>
      <c r="GL38" s="122">
        <f>IF(OR(GL$4="",$B38=""),0,SUMIF('DADOS BRUTOS'!$A$3:$A$500,$B38,'DADOS BRUTOS'!DL$3:DL$500)+IF($C38="",0,SUMIF('DADOS BRUTOS'!$A$3:$A$500,$C38,'DADOS BRUTOS'!DL$3:DL$500)))</f>
        <v/>
      </c>
      <c r="GM38" s="122">
        <f>IF(OR(GM$4="",$B38=""),0,SUMIF('DADOS BRUTOS'!$A$3:$A$500,$B38,'DADOS BRUTOS'!DM$3:DM$500)+IF($C38="",0,SUMIF('DADOS BRUTOS'!$A$3:$A$500,$C38,'DADOS BRUTOS'!DM$3:DM$500)))</f>
        <v/>
      </c>
      <c r="GN38" s="122">
        <f>IF(OR(GN$4="",$B38=""),0,SUMIF('DADOS BRUTOS'!$A$3:$A$500,$B38,'DADOS BRUTOS'!DN$3:DN$500)+IF($C38="",0,SUMIF('DADOS BRUTOS'!$A$3:$A$500,$C38,'DADOS BRUTOS'!DN$3:DN$500)))</f>
        <v/>
      </c>
      <c r="GO38" s="122">
        <f>IF(OR(GO$4="",$B38=""),0,SUMIF('DADOS BRUTOS'!$A$3:$A$500,$B38,'DADOS BRUTOS'!DO$3:DO$500)+IF($C38="",0,SUMIF('DADOS BRUTOS'!$A$3:$A$500,$C38,'DADOS BRUTOS'!DO$3:DO$500)))</f>
        <v/>
      </c>
      <c r="GP38" s="122">
        <f>IF(OR(GP$4="",$B38=""),0,SUMIF('DADOS BRUTOS'!$A$3:$A$500,$B38,'DADOS BRUTOS'!DP$3:DP$500)+IF($C38="",0,SUMIF('DADOS BRUTOS'!$A$3:$A$500,$C38,'DADOS BRUTOS'!DP$3:DP$500)))</f>
        <v/>
      </c>
      <c r="GQ38" s="122">
        <f>IF(OR(GQ$4="",$B38=""),0,SUMIF('DADOS BRUTOS'!$A$3:$A$500,$B38,'DADOS BRUTOS'!DQ$3:DQ$500)+IF($C38="",0,SUMIF('DADOS BRUTOS'!$A$3:$A$500,$C38,'DADOS BRUTOS'!DQ$3:DQ$500)))</f>
        <v/>
      </c>
      <c r="GR38" s="122">
        <f>IF(OR(GR$4="",$B38=""),0,SUMIF('DADOS BRUTOS'!$A$3:$A$500,$B38,'DADOS BRUTOS'!DR$3:DR$500)+IF($C38="",0,SUMIF('DADOS BRUTOS'!$A$3:$A$500,$C38,'DADOS BRUTOS'!DR$3:DR$500)))</f>
        <v/>
      </c>
      <c r="GS38" s="122">
        <f>IF(OR(GS$4="",$B38=""),0,SUMIF('DADOS BRUTOS'!$A$3:$A$500,$B38,'DADOS BRUTOS'!DS$3:DS$500)+IF($C38="",0,SUMIF('DADOS BRUTOS'!$A$3:$A$500,$C38,'DADOS BRUTOS'!DS$3:DS$500)))</f>
        <v/>
      </c>
      <c r="GT38" s="122">
        <f>IF(OR(GT$4="",$B38=""),0,SUMIF('DADOS BRUTOS'!$A$3:$A$500,$B38,'DADOS BRUTOS'!DT$3:DT$500)+IF($C38="",0,SUMIF('DADOS BRUTOS'!$A$3:$A$500,$C38,'DADOS BRUTOS'!DT$3:DT$500)))</f>
        <v/>
      </c>
      <c r="GU38" s="122">
        <f>IF(OR(GU$4="",$B38=""),0,SUMIF('DADOS BRUTOS'!$A$3:$A$500,$B38,'DADOS BRUTOS'!DU$3:DU$500)+IF($C38="",0,SUMIF('DADOS BRUTOS'!$A$3:$A$500,$C38,'DADOS BRUTOS'!DU$3:DU$500)))</f>
        <v/>
      </c>
      <c r="GV38" s="122">
        <f>IF(OR(GV$4="",$B38=""),0,SUMIF('DADOS BRUTOS'!$A$3:$A$500,$B38,'DADOS BRUTOS'!DV$3:DV$500)+IF($C38="",0,SUMIF('DADOS BRUTOS'!$A$3:$A$500,$C38,'DADOS BRUTOS'!DV$3:DV$500)))</f>
        <v/>
      </c>
      <c r="GW38" s="122">
        <f>IF(OR(GW$4="",$B38=""),0,SUMIF('DADOS BRUTOS'!$A$3:$A$500,$B38,'DADOS BRUTOS'!DW$3:DW$500)+IF($C38="",0,SUMIF('DADOS BRUTOS'!$A$3:$A$500,$C38,'DADOS BRUTOS'!DW$3:DW$500)))</f>
        <v/>
      </c>
      <c r="GX38" s="122">
        <f>IF(OR(GX$4="",$B38=""),0,SUMIF('DADOS BRUTOS'!$A$3:$A$500,$B38,'DADOS BRUTOS'!DX$3:DX$500)+IF($C38="",0,SUMIF('DADOS BRUTOS'!$A$3:$A$500,$C38,'DADOS BRUTOS'!DX$3:DX$500)))</f>
        <v/>
      </c>
      <c r="GY38" s="122">
        <f>IF(OR(GY$4="",$B38=""),0,SUMIF('DADOS BRUTOS'!$A$3:$A$500,$B38,'DADOS BRUTOS'!DY$3:DY$500)+IF($C38="",0,SUMIF('DADOS BRUTOS'!$A$3:$A$500,$C38,'DADOS BRUTOS'!DY$3:DY$500)))</f>
        <v/>
      </c>
      <c r="GZ38" s="122">
        <f>IF(OR(GZ$4="",$B38=""),0,SUMIF('DADOS BRUTOS'!$A$3:$A$500,$B38,'DADOS BRUTOS'!DZ$3:DZ$500)+IF($C38="",0,SUMIF('DADOS BRUTOS'!$A$3:$A$500,$C38,'DADOS BRUTOS'!DZ$3:DZ$500)))</f>
        <v/>
      </c>
      <c r="HA38" s="122">
        <f>IF(OR(HA$4="",$B38=""),0,SUMIF('DADOS BRUTOS'!$A$3:$A$500,$B38,'DADOS BRUTOS'!EA$3:EA$500)+IF($C38="",0,SUMIF('DADOS BRUTOS'!$A$3:$A$500,$C38,'DADOS BRUTOS'!EA$3:EA$500)))</f>
        <v/>
      </c>
      <c r="HB38" s="122">
        <f>IF(OR(HB$4="",$B38=""),0,SUMIF('DADOS BRUTOS'!$A$3:$A$500,$B38,'DADOS BRUTOS'!EB$3:EB$500)+IF($C38="",0,SUMIF('DADOS BRUTOS'!$A$3:$A$500,$C38,'DADOS BRUTOS'!EB$3:EB$500)))</f>
        <v/>
      </c>
      <c r="HC38" s="122">
        <f>IF(OR(HC$4="",$B38=""),0,SUMIF('DADOS BRUTOS'!$A$3:$A$500,$B38,'DADOS BRUTOS'!EC$3:EC$500)+IF($C38="",0,SUMIF('DADOS BRUTOS'!$A$3:$A$500,$C38,'DADOS BRUTOS'!EC$3:EC$500)))</f>
        <v/>
      </c>
      <c r="HD38" s="122">
        <f>IF(OR(HD$4="",$B38=""),0,SUMIF('DADOS BRUTOS'!$A$3:$A$500,$B38,'DADOS BRUTOS'!ED$3:ED$500)+IF($C38="",0,SUMIF('DADOS BRUTOS'!$A$3:$A$500,$C38,'DADOS BRUTOS'!ED$3:ED$500)))</f>
        <v/>
      </c>
      <c r="HE38" s="122">
        <f>IF(OR(HE$4="",$B38=""),0,SUMIF('DADOS BRUTOS'!$A$3:$A$500,$B38,'DADOS BRUTOS'!EE$3:EE$500)+IF($C38="",0,SUMIF('DADOS BRUTOS'!$A$3:$A$500,$C38,'DADOS BRUTOS'!EE$3:EE$500)))</f>
        <v/>
      </c>
      <c r="HF38" s="122">
        <f>IF(OR(HF$4="",$B38=""),0,SUMIF('DADOS BRUTOS'!$A$3:$A$500,$B38,'DADOS BRUTOS'!EF$3:EF$500)+IF($C38="",0,SUMIF('DADOS BRUTOS'!$A$3:$A$500,$C38,'DADOS BRUTOS'!EF$3:EF$500)))</f>
        <v/>
      </c>
      <c r="HG38" s="122">
        <f>IF(OR(HG$4="",$B38=""),0,SUMIF('DADOS BRUTOS'!$A$3:$A$500,$B38,'DADOS BRUTOS'!EG$3:EG$500)+IF($C38="",0,SUMIF('DADOS BRUTOS'!$A$3:$A$500,$C38,'DADOS BRUTOS'!EG$3:EG$500)))</f>
        <v/>
      </c>
      <c r="HH38" s="122">
        <f>IF(OR(HH$4="",$B38=""),0,SUMIF('DADOS BRUTOS'!$A$3:$A$500,$B38,'DADOS BRUTOS'!EH$3:EH$500)+IF($C38="",0,SUMIF('DADOS BRUTOS'!$A$3:$A$500,$C38,'DADOS BRUTOS'!EH$3:EH$500)))</f>
        <v/>
      </c>
      <c r="HI38" s="122">
        <f>IF(OR(HI$4="",$B38=""),0,SUMIF('DADOS BRUTOS'!$A$3:$A$500,$B38,'DADOS BRUTOS'!EI$3:EI$500)+IF($C38="",0,SUMIF('DADOS BRUTOS'!$A$3:$A$500,$C38,'DADOS BRUTOS'!EI$3:EI$500)))</f>
        <v/>
      </c>
      <c r="HJ38" s="122">
        <f>IF(OR(HJ$4="",$B38=""),0,SUMIF('DADOS BRUTOS'!$A$3:$A$500,$B38,'DADOS BRUTOS'!EJ$3:EJ$500)+IF($C38="",0,SUMIF('DADOS BRUTOS'!$A$3:$A$500,$C38,'DADOS BRUTOS'!EJ$3:EJ$500)))</f>
        <v/>
      </c>
      <c r="HK38" s="122">
        <f>IF(OR(HK$4="",$B38=""),0,SUMIF('DADOS BRUTOS'!$A$3:$A$500,$B38,'DADOS BRUTOS'!EK$3:EK$500)+IF($C38="",0,SUMIF('DADOS BRUTOS'!$A$3:$A$500,$C38,'DADOS BRUTOS'!EK$3:EK$500)))</f>
        <v/>
      </c>
      <c r="HL38" s="122">
        <f>IF(OR(HL$4="",$B38=""),0,SUMIF('DADOS BRUTOS'!$A$3:$A$500,$B38,'DADOS BRUTOS'!EL$3:EL$500)+IF($C38="",0,SUMIF('DADOS BRUTOS'!$A$3:$A$500,$C38,'DADOS BRUTOS'!EL$3:EL$500)))</f>
        <v/>
      </c>
      <c r="HM38" s="122">
        <f>IF(OR(HM$4="",$B38=""),0,SUMIF('DADOS BRUTOS'!$A$3:$A$500,$B38,'DADOS BRUTOS'!EM$3:EM$500)+IF($C38="",0,SUMIF('DADOS BRUTOS'!$A$3:$A$500,$C38,'DADOS BRUTOS'!EM$3:EM$500)))</f>
        <v/>
      </c>
      <c r="HN38" s="122">
        <f>IF(OR(HN$4="",$B38=""),0,SUMIF('DADOS BRUTOS'!$A$3:$A$500,$B38,'DADOS BRUTOS'!EN$3:EN$500)+IF($C38="",0,SUMIF('DADOS BRUTOS'!$A$3:$A$500,$C38,'DADOS BRUTOS'!EN$3:EN$500)))</f>
        <v/>
      </c>
      <c r="HO38" s="122">
        <f>IF(OR(HO$4="",$B38=""),0,SUMIF('DADOS BRUTOS'!$A$3:$A$500,$B38,'DADOS BRUTOS'!EO$3:EO$500)+IF($C38="",0,SUMIF('DADOS BRUTOS'!$A$3:$A$500,$C38,'DADOS BRUTOS'!EO$3:EO$500)))</f>
        <v/>
      </c>
      <c r="HP38" s="122">
        <f>IF(OR(HP$4="",$B38=""),0,SUMIF('DADOS BRUTOS'!$A$3:$A$500,$B38,'DADOS BRUTOS'!EP$3:EP$500)+IF($C38="",0,SUMIF('DADOS BRUTOS'!$A$3:$A$500,$C38,'DADOS BRUTOS'!EP$3:EP$500)))</f>
        <v/>
      </c>
      <c r="HQ38" s="122">
        <f>IF(OR(HQ$4="",$B38=""),0,SUMIF('DADOS BRUTOS'!$A$3:$A$500,$B38,'DADOS BRUTOS'!EQ$3:EQ$500)+IF($C38="",0,SUMIF('DADOS BRUTOS'!$A$3:$A$500,$C38,'DADOS BRUTOS'!EQ$3:EQ$500)))</f>
        <v/>
      </c>
      <c r="HR38" s="122">
        <f>IF(OR(HR$4="",$B38=""),0,SUMIF('DADOS BRUTOS'!$A$3:$A$500,$B38,'DADOS BRUTOS'!ER$3:ER$500)+IF($C38="",0,SUMIF('DADOS BRUTOS'!$A$3:$A$500,$C38,'DADOS BRUTOS'!ER$3:ER$500)))</f>
        <v/>
      </c>
      <c r="HS38" s="122">
        <f>IF(OR(HS$4="",$B38=""),0,SUMIF('DADOS BRUTOS'!$A$3:$A$500,$B38,'DADOS BRUTOS'!ES$3:ES$500)+IF($C38="",0,SUMIF('DADOS BRUTOS'!$A$3:$A$500,$C38,'DADOS BRUTOS'!ES$3:ES$500)))</f>
        <v/>
      </c>
      <c r="HT38" s="122">
        <f>IF(OR(HT$4="",$B38=""),0,SUMIF('DADOS BRUTOS'!$A$3:$A$500,$B38,'DADOS BRUTOS'!ET$3:ET$500)+IF($C38="",0,SUMIF('DADOS BRUTOS'!$A$3:$A$500,$C38,'DADOS BRUTOS'!ET$3:ET$500)))</f>
        <v/>
      </c>
      <c r="HU38" s="122">
        <f>IF(OR(HU$4="",$B38=""),0,SUMIF('DADOS BRUTOS'!$A$3:$A$500,$B38,'DADOS BRUTOS'!EU$3:EU$500)+IF($C38="",0,SUMIF('DADOS BRUTOS'!$A$3:$A$500,$C38,'DADOS BRUTOS'!EU$3:EU$500)))</f>
        <v/>
      </c>
      <c r="HV38" s="122">
        <f>IF(OR(HV$4="",$B38=""),0,SUMIF('DADOS BRUTOS'!$A$3:$A$500,$B38,'DADOS BRUTOS'!EV$3:EV$500)+IF($C38="",0,SUMIF('DADOS BRUTOS'!$A$3:$A$500,$C38,'DADOS BRUTOS'!EV$3:EV$500)))</f>
        <v/>
      </c>
      <c r="HW38" s="122">
        <f>IF(OR(HW$4="",$B38=""),0,SUMIF('DADOS BRUTOS'!$A$3:$A$500,$B38,'DADOS BRUTOS'!EW$3:EW$500)+IF($C38="",0,SUMIF('DADOS BRUTOS'!$A$3:$A$500,$C38,'DADOS BRUTOS'!EW$3:EW$500)))</f>
        <v/>
      </c>
      <c r="HX38" s="122">
        <f>IF(OR(HX$4="",$B38=""),0,SUMIF('DADOS BRUTOS'!$A$3:$A$500,$B38,'DADOS BRUTOS'!EX$3:EX$500)+IF($C38="",0,SUMIF('DADOS BRUTOS'!$A$3:$A$500,$C38,'DADOS BRUTOS'!EX$3:EX$500)))</f>
        <v/>
      </c>
      <c r="HY38" s="122">
        <f>IF(OR(HY$4="",$B38=""),0,SUMIF('DADOS BRUTOS'!$A$3:$A$500,$B38,'DADOS BRUTOS'!EY$3:EY$500)+IF($C38="",0,SUMIF('DADOS BRUTOS'!$A$3:$A$500,$C38,'DADOS BRUTOS'!EY$3:EY$500)))</f>
        <v/>
      </c>
      <c r="HZ38" s="122">
        <f>IF(OR(HZ$4="",$B38=""),0,SUMIF('DADOS BRUTOS'!$A$3:$A$500,$B38,'DADOS BRUTOS'!EZ$3:EZ$500)+IF($C38="",0,SUMIF('DADOS BRUTOS'!$A$3:$A$500,$C38,'DADOS BRUTOS'!EZ$3:EZ$500)))</f>
        <v/>
      </c>
      <c r="IA38" s="122">
        <f>IF(OR(IA$4="",$B38=""),0,SUMIF('DADOS BRUTOS'!$A$3:$A$500,$B38,'DADOS BRUTOS'!FA$3:FA$500)+IF($C38="",0,SUMIF('DADOS BRUTOS'!$A$3:$A$500,$C38,'DADOS BRUTOS'!FA$3:FA$500)))</f>
        <v/>
      </c>
      <c r="IB38" s="122">
        <f>IF(OR(IB$4="",$B38=""),0,SUMIF('DADOS BRUTOS'!$A$3:$A$500,$B38,'DADOS BRUTOS'!FB$3:FB$500)+IF($C38="",0,SUMIF('DADOS BRUTOS'!$A$3:$A$500,$C38,'DADOS BRUTOS'!FB$3:FB$500)))</f>
        <v/>
      </c>
      <c r="IC38" s="122">
        <f>IF(OR(IC$4="",$B38=""),0,SUMIF('DADOS BRUTOS'!$A$3:$A$500,$B38,'DADOS BRUTOS'!FC$3:FC$500)+IF($C38="",0,SUMIF('DADOS BRUTOS'!$A$3:$A$500,$C38,'DADOS BRUTOS'!FC$3:FC$500)))</f>
        <v/>
      </c>
      <c r="ID38" s="122">
        <f>IF(OR(ID$4="",$B38=""),0,SUMIF('DADOS BRUTOS'!$A$3:$A$500,$B38,'DADOS BRUTOS'!FD$3:FD$500)+IF($C38="",0,SUMIF('DADOS BRUTOS'!$A$3:$A$500,$C38,'DADOS BRUTOS'!FD$3:FD$500)))</f>
        <v/>
      </c>
      <c r="IE38" s="122">
        <f>IF(OR(IE$4="",$B38=""),0,SUMIF('DADOS BRUTOS'!$A$3:$A$500,$B38,'DADOS BRUTOS'!FE$3:FE$500)+IF($C38="",0,SUMIF('DADOS BRUTOS'!$A$3:$A$500,$C38,'DADOS BRUTOS'!FE$3:FE$500)))</f>
        <v/>
      </c>
      <c r="IF38" s="122">
        <f>IF(OR(IF$4="",$B38=""),0,SUMIF('DADOS BRUTOS'!$A$3:$A$500,$B38,'DADOS BRUTOS'!FF$3:FF$500)+IF($C38="",0,SUMIF('DADOS BRUTOS'!$A$3:$A$500,$C38,'DADOS BRUTOS'!FF$3:FF$500)))</f>
        <v/>
      </c>
      <c r="IG38" s="122">
        <f>IF(OR(IG$4="",$B38=""),0,SUMIF('DADOS BRUTOS'!$A$3:$A$500,$B38,'DADOS BRUTOS'!FG$3:FG$500)+IF($C38="",0,SUMIF('DADOS BRUTOS'!$A$3:$A$500,$C38,'DADOS BRUTOS'!FG$3:FG$500)))</f>
        <v/>
      </c>
      <c r="IH38" s="122">
        <f>IF(OR(IH$4="",$B38=""),0,SUMIF('DADOS BRUTOS'!$A$3:$A$500,$B38,'DADOS BRUTOS'!FH$3:FH$500)+IF($C38="",0,SUMIF('DADOS BRUTOS'!$A$3:$A$500,$C38,'DADOS BRUTOS'!FH$3:FH$500)))</f>
        <v/>
      </c>
      <c r="II38" s="122">
        <f>IF(OR(II$4="",$B38=""),0,SUMIF('DADOS BRUTOS'!$A$3:$A$500,$B38,'DADOS BRUTOS'!FI$3:FI$500)+IF($C38="",0,SUMIF('DADOS BRUTOS'!$A$3:$A$500,$C38,'DADOS BRUTOS'!FI$3:FI$500)))</f>
        <v/>
      </c>
      <c r="IJ38" s="122">
        <f>IF(OR(IJ$4="",$B38=""),0,SUMIF('DADOS BRUTOS'!$A$3:$A$500,$B38,'DADOS BRUTOS'!FJ$3:FJ$500)+IF($C38="",0,SUMIF('DADOS BRUTOS'!$A$3:$A$500,$C38,'DADOS BRUTOS'!FJ$3:FJ$500)))</f>
        <v/>
      </c>
      <c r="IK38" s="122">
        <f>IF(OR(IK$4="",$B38=""),0,SUMIF('DADOS BRUTOS'!$A$3:$A$500,$B38,'DADOS BRUTOS'!FK$3:FK$500)+IF($C38="",0,SUMIF('DADOS BRUTOS'!$A$3:$A$500,$C38,'DADOS BRUTOS'!FK$3:FK$500)))</f>
        <v/>
      </c>
      <c r="IL38" s="122">
        <f>IF(OR(IL$4="",$B38=""),0,SUMIF('DADOS BRUTOS'!$A$3:$A$500,$B38,'DADOS BRUTOS'!FL$3:FL$500)+IF($C38="",0,SUMIF('DADOS BRUTOS'!$A$3:$A$500,$C38,'DADOS BRUTOS'!FL$3:FL$500)))</f>
        <v/>
      </c>
      <c r="IM38" s="122">
        <f>IF(OR(IM$4="",$B38=""),0,SUMIF('DADOS BRUTOS'!$A$3:$A$500,$B38,'DADOS BRUTOS'!FM$3:FM$500)+IF($C38="",0,SUMIF('DADOS BRUTOS'!$A$3:$A$500,$C38,'DADOS BRUTOS'!FM$3:FM$500)))</f>
        <v/>
      </c>
      <c r="IN38" s="122">
        <f>IF(OR(IN$4="",$B38=""),0,SUMIF('DADOS BRUTOS'!$A$3:$A$500,$B38,'DADOS BRUTOS'!FN$3:FN$500)+IF($C38="",0,SUMIF('DADOS BRUTOS'!$A$3:$A$500,$C38,'DADOS BRUTOS'!FN$3:FN$500)))</f>
        <v/>
      </c>
      <c r="IO38" s="122">
        <f>IF(OR(IO$4="",$B38=""),0,SUMIF('DADOS BRUTOS'!$A$3:$A$500,$B38,'DADOS BRUTOS'!FO$3:FO$500)+IF($C38="",0,SUMIF('DADOS BRUTOS'!$A$3:$A$500,$C38,'DADOS BRUTOS'!FO$3:FO$500)))</f>
        <v/>
      </c>
      <c r="IP38" s="122">
        <f>IF(OR(IP$4="",$B38=""),0,SUMIF('DADOS BRUTOS'!$A$3:$A$500,$B38,'DADOS BRUTOS'!FP$3:FP$500)+IF($C38="",0,SUMIF('DADOS BRUTOS'!$A$3:$A$500,$C38,'DADOS BRUTOS'!FP$3:FP$500)))</f>
        <v/>
      </c>
      <c r="IQ38" s="122">
        <f>IF(OR(IQ$4="",$B38=""),0,SUMIF('DADOS BRUTOS'!$A$3:$A$500,$B38,'DADOS BRUTOS'!FQ$3:FQ$500)+IF($C38="",0,SUMIF('DADOS BRUTOS'!$A$3:$A$500,$C38,'DADOS BRUTOS'!FQ$3:FQ$500)))</f>
        <v/>
      </c>
      <c r="IR38" s="122">
        <f>IF(OR(IR$4="",$B38=""),0,SUMIF('DADOS BRUTOS'!$A$3:$A$500,$B38,'DADOS BRUTOS'!FR$3:FR$500)+IF($C38="",0,SUMIF('DADOS BRUTOS'!$A$3:$A$500,$C38,'DADOS BRUTOS'!FR$3:FR$500)))</f>
        <v/>
      </c>
      <c r="IS38" s="122">
        <f>IF(OR(IS$4="",$B38=""),0,SUMIF('DADOS BRUTOS'!$A$3:$A$500,$B38,'DADOS BRUTOS'!FS$3:FS$500)+IF($C38="",0,SUMIF('DADOS BRUTOS'!$A$3:$A$500,$C38,'DADOS BRUTOS'!FS$3:FS$500)))</f>
        <v/>
      </c>
      <c r="IT38" s="122">
        <f>IF(OR(IT$4="",$B38=""),0,SUMIF('DADOS BRUTOS'!$A$3:$A$500,$B38,'DADOS BRUTOS'!FT$3:FT$500)+IF($C38="",0,SUMIF('DADOS BRUTOS'!$A$3:$A$500,$C38,'DADOS BRUTOS'!FT$3:FT$500)))</f>
        <v/>
      </c>
      <c r="IU38" s="122">
        <f>IF(OR(IU$4="",$B38=""),0,SUMIF('DADOS BRUTOS'!$A$3:$A$500,$B38,'DADOS BRUTOS'!FU$3:FU$500)+IF($C38="",0,SUMIF('DADOS BRUTOS'!$A$3:$A$500,$C38,'DADOS BRUTOS'!FU$3:FU$500)))</f>
        <v/>
      </c>
      <c r="IV38" s="122">
        <f>IF(OR(IV$4="",$B38=""),0,SUMIF('DADOS BRUTOS'!$A$3:$A$500,$B38,'DADOS BRUTOS'!FV$3:FV$500)+IF($C38="",0,SUMIF('DADOS BRUTOS'!$A$3:$A$500,$C38,'DADOS BRUTOS'!FV$3:FV$500)))</f>
        <v/>
      </c>
      <c r="IW38" s="122">
        <f>IF(OR(IW$4="",$B38=""),0,SUMIF('DADOS BRUTOS'!$A$3:$A$500,$B38,'DADOS BRUTOS'!FW$3:FW$500)+IF($C38="",0,SUMIF('DADOS BRUTOS'!$A$3:$A$500,$C38,'DADOS BRUTOS'!FW$3:FW$500)))</f>
        <v/>
      </c>
      <c r="IX38" s="122">
        <f>IF(OR(IX$4="",$B38=""),0,SUMIF('DADOS BRUTOS'!$A$3:$A$500,$B38,'DADOS BRUTOS'!FX$3:FX$500)+IF($C38="",0,SUMIF('DADOS BRUTOS'!$A$3:$A$500,$C38,'DADOS BRUTOS'!FX$3:FX$500)))</f>
        <v/>
      </c>
      <c r="IY38" s="122">
        <f>IF(OR(IY$4="",$B38=""),0,SUMIF('DADOS BRUTOS'!$A$3:$A$500,$B38,'DADOS BRUTOS'!FY$3:FY$500)+IF($C38="",0,SUMIF('DADOS BRUTOS'!$A$3:$A$500,$C38,'DADOS BRUTOS'!FY$3:FY$500)))</f>
        <v/>
      </c>
      <c r="IZ38" s="122">
        <f>IF(OR(IZ$4="",$B38=""),0,SUMIF('DADOS BRUTOS'!$A$3:$A$500,$B38,'DADOS BRUTOS'!FZ$3:FZ$500)+IF($C38="",0,SUMIF('DADOS BRUTOS'!$A$3:$A$500,$C38,'DADOS BRUTOS'!FZ$3:FZ$500)))</f>
        <v/>
      </c>
      <c r="JA38" s="122">
        <f>IF(OR(JA$4="",$B38=""),0,SUMIF('DADOS BRUTOS'!$A$3:$A$500,$B38,'DADOS BRUTOS'!GA$3:GA$500)+IF($C38="",0,SUMIF('DADOS BRUTOS'!$A$3:$A$500,$C38,'DADOS BRUTOS'!GA$3:GA$500)))</f>
        <v/>
      </c>
      <c r="JB38" s="122">
        <f>IF(OR(JB$4="",$B38=""),0,SUMIF('DADOS BRUTOS'!$A$3:$A$500,$B38,'DADOS BRUTOS'!GB$3:GB$500)+IF($C38="",0,SUMIF('DADOS BRUTOS'!$A$3:$A$500,$C38,'DADOS BRUTOS'!GB$3:GB$500)))</f>
        <v/>
      </c>
      <c r="JC38" s="122">
        <f>IF(OR(JC$4="",$B38=""),0,SUMIF('DADOS BRUTOS'!$A$3:$A$500,$B38,'DADOS BRUTOS'!GC$3:GC$500)+IF($C38="",0,SUMIF('DADOS BRUTOS'!$A$3:$A$500,$C38,'DADOS BRUTOS'!GC$3:GC$500)))</f>
        <v/>
      </c>
      <c r="JD38" s="122">
        <f>IF(OR(JD$4="",$B38=""),0,SUMIF('DADOS BRUTOS'!$A$3:$A$500,$B38,'DADOS BRUTOS'!GD$3:GD$500)+IF($C38="",0,SUMIF('DADOS BRUTOS'!$A$3:$A$500,$C38,'DADOS BRUTOS'!GD$3:GD$500)))</f>
        <v/>
      </c>
      <c r="JE38" s="122">
        <f>IF(OR(JE$4="",$B38=""),0,SUMIF('DADOS BRUTOS'!$A$3:$A$500,$B38,'DADOS BRUTOS'!GE$3:GE$500)+IF($C38="",0,SUMIF('DADOS BRUTOS'!$A$3:$A$500,$C38,'DADOS BRUTOS'!GE$3:GE$500)))</f>
        <v/>
      </c>
      <c r="JF38" s="122">
        <f>IF(OR(JF$4="",$B38=""),0,SUMIF('DADOS BRUTOS'!$A$3:$A$500,$B38,'DADOS BRUTOS'!GF$3:GF$500)+IF($C38="",0,SUMIF('DADOS BRUTOS'!$A$3:$A$500,$C38,'DADOS BRUTOS'!GF$3:GF$500)))</f>
        <v/>
      </c>
      <c r="JG38" s="122">
        <f>IF(OR(JG$4="",$B38=""),0,SUMIF('DADOS BRUTOS'!$A$3:$A$500,$B38,'DADOS BRUTOS'!GG$3:GG$500)+IF($C38="",0,SUMIF('DADOS BRUTOS'!$A$3:$A$500,$C38,'DADOS BRUTOS'!GG$3:GG$500)))</f>
        <v/>
      </c>
      <c r="JH38" s="122">
        <f>IF(OR(JH$4="",$B38=""),0,SUMIF('DADOS BRUTOS'!$A$3:$A$500,$B38,'DADOS BRUTOS'!GH$3:GH$500)+IF($C38="",0,SUMIF('DADOS BRUTOS'!$A$3:$A$500,$C38,'DADOS BRUTOS'!GH$3:GH$500)))</f>
        <v/>
      </c>
      <c r="JI38" s="122">
        <f>IF(OR(JI$4="",$B38=""),0,SUMIF('DADOS BRUTOS'!$A$3:$A$500,$B38,'DADOS BRUTOS'!GI$3:GI$500)+IF($C38="",0,SUMIF('DADOS BRUTOS'!$A$3:$A$500,$C38,'DADOS BRUTOS'!GI$3:GI$500)))</f>
        <v/>
      </c>
      <c r="JJ38" s="122">
        <f>IF(OR(JJ$4="",$B38=""),0,SUMIF('DADOS BRUTOS'!$A$3:$A$500,$B38,'DADOS BRUTOS'!GJ$3:GJ$500)+IF($C38="",0,SUMIF('DADOS BRUTOS'!$A$3:$A$500,$C38,'DADOS BRUTOS'!GJ$3:GJ$500)))</f>
        <v/>
      </c>
      <c r="JK38" s="122">
        <f>IF(OR(JK$4="",$B38=""),0,SUMIF('DADOS BRUTOS'!$A$3:$A$500,$B38,'DADOS BRUTOS'!GK$3:GK$500)+IF($C38="",0,SUMIF('DADOS BRUTOS'!$A$3:$A$500,$C38,'DADOS BRUTOS'!GK$3:GK$500)))</f>
        <v/>
      </c>
      <c r="JL38" s="122">
        <f>IF(OR(JL$4="",$B38=""),0,SUMIF('DADOS BRUTOS'!$A$3:$A$500,$B38,'DADOS BRUTOS'!GL$3:GL$500)+IF($C38="",0,SUMIF('DADOS BRUTOS'!$A$3:$A$500,$C38,'DADOS BRUTOS'!GL$3:GL$500)))</f>
        <v/>
      </c>
      <c r="JM38" s="122">
        <f>IF(OR(JM$4="",$B38=""),0,SUMIF('DADOS BRUTOS'!$A$3:$A$500,$B38,'DADOS BRUTOS'!GM$3:GM$500)+IF($C38="",0,SUMIF('DADOS BRUTOS'!$A$3:$A$500,$C38,'DADOS BRUTOS'!GM$3:GM$500)))</f>
        <v/>
      </c>
      <c r="JN38" s="122">
        <f>IF(OR(JN$4="",$B38=""),0,SUMIF('DADOS BRUTOS'!$A$3:$A$500,$B38,'DADOS BRUTOS'!GN$3:GN$500)+IF($C38="",0,SUMIF('DADOS BRUTOS'!$A$3:$A$500,$C38,'DADOS BRUTOS'!GN$3:GN$500)))</f>
        <v/>
      </c>
      <c r="JO38" s="122">
        <f>IF(OR(JO$4="",$B38=""),0,SUMIF('DADOS BRUTOS'!$A$3:$A$500,$B38,'DADOS BRUTOS'!GO$3:GO$500)+IF($C38="",0,SUMIF('DADOS BRUTOS'!$A$3:$A$500,$C38,'DADOS BRUTOS'!GO$3:GO$500)))</f>
        <v/>
      </c>
      <c r="JP38" s="122">
        <f>IF(OR(JP$4="",$B38=""),0,SUMIF('DADOS BRUTOS'!$A$3:$A$500,$B38,'DADOS BRUTOS'!GP$3:GP$500)+IF($C38="",0,SUMIF('DADOS BRUTOS'!$A$3:$A$500,$C38,'DADOS BRUTOS'!GP$3:GP$500)))</f>
        <v/>
      </c>
      <c r="JQ38" s="122">
        <f>IF(OR(JQ$4="",$B38=""),0,SUMIF('DADOS BRUTOS'!$A$3:$A$500,$B38,'DADOS BRUTOS'!GQ$3:GQ$500)+IF($C38="",0,SUMIF('DADOS BRUTOS'!$A$3:$A$500,$C38,'DADOS BRUTOS'!GQ$3:GQ$500)))</f>
        <v/>
      </c>
      <c r="JR38" s="122">
        <f>IF(OR(JR$4="",$B38=""),0,SUMIF('DADOS BRUTOS'!$A$3:$A$500,$B38,'DADOS BRUTOS'!GR$3:GR$500)+IF($C38="",0,SUMIF('DADOS BRUTOS'!$A$3:$A$500,$C38,'DADOS BRUTOS'!GR$3:GR$500)))</f>
        <v/>
      </c>
      <c r="JS38" s="122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2">
        <f>IF(OR(CB$4="",$B39=""),0,SUMIF('DADOS BRUTOS'!$A$3:$A$500,$B39,'DADOS BRUTOS'!B$3:B$500)+IF($C39="",0,SUMIF('DADOS BRUTOS'!$A$3:$A$500,$C39,'DADOS BRUTOS'!B$3:B$500)))</f>
        <v/>
      </c>
      <c r="CC39" s="122">
        <f>IF(OR(CC$4="",$B39=""),0,SUMIF('DADOS BRUTOS'!$A$3:$A$500,$B39,'DADOS BRUTOS'!C$3:C$500)+IF($C39="",0,SUMIF('DADOS BRUTOS'!$A$3:$A$500,$C39,'DADOS BRUTOS'!C$3:C$500)))</f>
        <v/>
      </c>
      <c r="CD39" s="122">
        <f>IF(OR(CD$4="",$B39=""),0,SUMIF('DADOS BRUTOS'!$A$3:$A$500,$B39,'DADOS BRUTOS'!D$3:D$500)+IF($C39="",0,SUMIF('DADOS BRUTOS'!$A$3:$A$500,$C39,'DADOS BRUTOS'!D$3:D$500)))</f>
        <v/>
      </c>
      <c r="CE39" s="122">
        <f>IF(OR(CE$4="",$B39=""),0,SUMIF('DADOS BRUTOS'!$A$3:$A$500,$B39,'DADOS BRUTOS'!E$3:E$500)+IF($C39="",0,SUMIF('DADOS BRUTOS'!$A$3:$A$500,$C39,'DADOS BRUTOS'!E$3:E$500)))</f>
        <v/>
      </c>
      <c r="CF39" s="122">
        <f>IF(OR(CF$4="",$B39=""),0,SUMIF('DADOS BRUTOS'!$A$3:$A$500,$B39,'DADOS BRUTOS'!F$3:F$500)+IF($C39="",0,SUMIF('DADOS BRUTOS'!$A$3:$A$500,$C39,'DADOS BRUTOS'!F$3:F$500)))</f>
        <v/>
      </c>
      <c r="CG39" s="122">
        <f>IF(OR(CG$4="",$B39=""),0,SUMIF('DADOS BRUTOS'!$A$3:$A$500,$B39,'DADOS BRUTOS'!G$3:G$500)+IF($C39="",0,SUMIF('DADOS BRUTOS'!$A$3:$A$500,$C39,'DADOS BRUTOS'!G$3:G$500)))</f>
        <v/>
      </c>
      <c r="CH39" s="122">
        <f>IF(OR(CH$4="",$B39=""),0,SUMIF('DADOS BRUTOS'!$A$3:$A$500,$B39,'DADOS BRUTOS'!H$3:H$500)+IF($C39="",0,SUMIF('DADOS BRUTOS'!$A$3:$A$500,$C39,'DADOS BRUTOS'!H$3:H$500)))</f>
        <v/>
      </c>
      <c r="CI39" s="122">
        <f>IF(OR(CI$4="",$B39=""),0,SUMIF('DADOS BRUTOS'!$A$3:$A$500,$B39,'DADOS BRUTOS'!I$3:I$500)+IF($C39="",0,SUMIF('DADOS BRUTOS'!$A$3:$A$500,$C39,'DADOS BRUTOS'!I$3:I$500)))</f>
        <v/>
      </c>
      <c r="CJ39" s="122">
        <f>IF(OR(CJ$4="",$B39=""),0,SUMIF('DADOS BRUTOS'!$A$3:$A$500,$B39,'DADOS BRUTOS'!J$3:J$500)+IF($C39="",0,SUMIF('DADOS BRUTOS'!$A$3:$A$500,$C39,'DADOS BRUTOS'!J$3:J$500)))</f>
        <v/>
      </c>
      <c r="CK39" s="122">
        <f>IF(OR(CK$4="",$B39=""),0,SUMIF('DADOS BRUTOS'!$A$3:$A$500,$B39,'DADOS BRUTOS'!K$3:K$500)+IF($C39="",0,SUMIF('DADOS BRUTOS'!$A$3:$A$500,$C39,'DADOS BRUTOS'!K$3:K$500)))</f>
        <v/>
      </c>
      <c r="CL39" s="122">
        <f>IF(OR(CL$4="",$B39=""),0,SUMIF('DADOS BRUTOS'!$A$3:$A$500,$B39,'DADOS BRUTOS'!L$3:L$500)+IF($C39="",0,SUMIF('DADOS BRUTOS'!$A$3:$A$500,$C39,'DADOS BRUTOS'!L$3:L$500)))</f>
        <v/>
      </c>
      <c r="CM39" s="122">
        <f>IF(OR(CM$4="",$B39=""),0,SUMIF('DADOS BRUTOS'!$A$3:$A$500,$B39,'DADOS BRUTOS'!M$3:M$500)+IF($C39="",0,SUMIF('DADOS BRUTOS'!$A$3:$A$500,$C39,'DADOS BRUTOS'!M$3:M$500)))</f>
        <v/>
      </c>
      <c r="CN39" s="122">
        <f>IF(OR(CN$4="",$B39=""),0,SUMIF('DADOS BRUTOS'!$A$3:$A$500,$B39,'DADOS BRUTOS'!N$3:N$500)+IF($C39="",0,SUMIF('DADOS BRUTOS'!$A$3:$A$500,$C39,'DADOS BRUTOS'!N$3:N$500)))</f>
        <v/>
      </c>
      <c r="CO39" s="122">
        <f>IF(OR(CO$4="",$B39=""),0,SUMIF('DADOS BRUTOS'!$A$3:$A$500,$B39,'DADOS BRUTOS'!O$3:O$500)+IF($C39="",0,SUMIF('DADOS BRUTOS'!$A$3:$A$500,$C39,'DADOS BRUTOS'!O$3:O$500)))</f>
        <v/>
      </c>
      <c r="CP39" s="122">
        <f>IF(OR(CP$4="",$B39=""),0,SUMIF('DADOS BRUTOS'!$A$3:$A$500,$B39,'DADOS BRUTOS'!P$3:P$500)+IF($C39="",0,SUMIF('DADOS BRUTOS'!$A$3:$A$500,$C39,'DADOS BRUTOS'!P$3:P$500)))</f>
        <v/>
      </c>
      <c r="CQ39" s="122">
        <f>IF(OR(CQ$4="",$B39=""),0,SUMIF('DADOS BRUTOS'!$A$3:$A$500,$B39,'DADOS BRUTOS'!Q$3:Q$500)+IF($C39="",0,SUMIF('DADOS BRUTOS'!$A$3:$A$500,$C39,'DADOS BRUTOS'!Q$3:Q$500)))</f>
        <v/>
      </c>
      <c r="CR39" s="122">
        <f>IF(OR(CR$4="",$B39=""),0,SUMIF('DADOS BRUTOS'!$A$3:$A$500,$B39,'DADOS BRUTOS'!R$3:R$500)+IF($C39="",0,SUMIF('DADOS BRUTOS'!$A$3:$A$500,$C39,'DADOS BRUTOS'!R$3:R$500)))</f>
        <v/>
      </c>
      <c r="CS39" s="122">
        <f>IF(OR(CS$4="",$B39=""),0,SUMIF('DADOS BRUTOS'!$A$3:$A$500,$B39,'DADOS BRUTOS'!S$3:S$500)+IF($C39="",0,SUMIF('DADOS BRUTOS'!$A$3:$A$500,$C39,'DADOS BRUTOS'!S$3:S$500)))</f>
        <v/>
      </c>
      <c r="CT39" s="122">
        <f>IF(OR(CT$4="",$B39=""),0,SUMIF('DADOS BRUTOS'!$A$3:$A$500,$B39,'DADOS BRUTOS'!T$3:T$500)+IF($C39="",0,SUMIF('DADOS BRUTOS'!$A$3:$A$500,$C39,'DADOS BRUTOS'!T$3:T$500)))</f>
        <v/>
      </c>
      <c r="CU39" s="122">
        <f>IF(OR(CU$4="",$B39=""),0,SUMIF('DADOS BRUTOS'!$A$3:$A$500,$B39,'DADOS BRUTOS'!U$3:U$500)+IF($C39="",0,SUMIF('DADOS BRUTOS'!$A$3:$A$500,$C39,'DADOS BRUTOS'!U$3:U$500)))</f>
        <v/>
      </c>
      <c r="CV39" s="122">
        <f>IF(OR(CV$4="",$B39=""),0,SUMIF('DADOS BRUTOS'!$A$3:$A$500,$B39,'DADOS BRUTOS'!V$3:V$500)+IF($C39="",0,SUMIF('DADOS BRUTOS'!$A$3:$A$500,$C39,'DADOS BRUTOS'!V$3:V$500)))</f>
        <v/>
      </c>
      <c r="CW39" s="122">
        <f>IF(OR(CW$4="",$B39=""),0,SUMIF('DADOS BRUTOS'!$A$3:$A$500,$B39,'DADOS BRUTOS'!W$3:W$500)+IF($C39="",0,SUMIF('DADOS BRUTOS'!$A$3:$A$500,$C39,'DADOS BRUTOS'!W$3:W$500)))</f>
        <v/>
      </c>
      <c r="CX39" s="122">
        <f>IF(OR(CX$4="",$B39=""),0,SUMIF('DADOS BRUTOS'!$A$3:$A$500,$B39,'DADOS BRUTOS'!X$3:X$500)+IF($C39="",0,SUMIF('DADOS BRUTOS'!$A$3:$A$500,$C39,'DADOS BRUTOS'!X$3:X$500)))</f>
        <v/>
      </c>
      <c r="CY39" s="122">
        <f>IF(OR(CY$4="",$B39=""),0,SUMIF('DADOS BRUTOS'!$A$3:$A$500,$B39,'DADOS BRUTOS'!Y$3:Y$500)+IF($C39="",0,SUMIF('DADOS BRUTOS'!$A$3:$A$500,$C39,'DADOS BRUTOS'!Y$3:Y$500)))</f>
        <v/>
      </c>
      <c r="CZ39" s="122">
        <f>IF(OR(CZ$4="",$B39=""),0,SUMIF('DADOS BRUTOS'!$A$3:$A$500,$B39,'DADOS BRUTOS'!Z$3:Z$500)+IF($C39="",0,SUMIF('DADOS BRUTOS'!$A$3:$A$500,$C39,'DADOS BRUTOS'!Z$3:Z$500)))</f>
        <v/>
      </c>
      <c r="DA39" s="122">
        <f>IF(OR(DA$4="",$B39=""),0,SUMIF('DADOS BRUTOS'!$A$3:$A$500,$B39,'DADOS BRUTOS'!AA$3:AA$500)+IF($C39="",0,SUMIF('DADOS BRUTOS'!$A$3:$A$500,$C39,'DADOS BRUTOS'!AA$3:AA$500)))</f>
        <v/>
      </c>
      <c r="DB39" s="122">
        <f>IF(OR(DB$4="",$B39=""),0,SUMIF('DADOS BRUTOS'!$A$3:$A$500,$B39,'DADOS BRUTOS'!AB$3:AB$500)+IF($C39="",0,SUMIF('DADOS BRUTOS'!$A$3:$A$500,$C39,'DADOS BRUTOS'!AB$3:AB$500)))</f>
        <v/>
      </c>
      <c r="DC39" s="122">
        <f>IF(OR(DC$4="",$B39=""),0,SUMIF('DADOS BRUTOS'!$A$3:$A$500,$B39,'DADOS BRUTOS'!AC$3:AC$500)+IF($C39="",0,SUMIF('DADOS BRUTOS'!$A$3:$A$500,$C39,'DADOS BRUTOS'!AC$3:AC$500)))</f>
        <v/>
      </c>
      <c r="DD39" s="122">
        <f>IF(OR(DD$4="",$B39=""),0,SUMIF('DADOS BRUTOS'!$A$3:$A$500,$B39,'DADOS BRUTOS'!AD$3:AD$500)+IF($C39="",0,SUMIF('DADOS BRUTOS'!$A$3:$A$500,$C39,'DADOS BRUTOS'!AD$3:AD$500)))</f>
        <v/>
      </c>
      <c r="DE39" s="122">
        <f>IF(OR(DE$4="",$B39=""),0,SUMIF('DADOS BRUTOS'!$A$3:$A$500,$B39,'DADOS BRUTOS'!AE$3:AE$500)+IF($C39="",0,SUMIF('DADOS BRUTOS'!$A$3:$A$500,$C39,'DADOS BRUTOS'!AE$3:AE$500)))</f>
        <v/>
      </c>
      <c r="DF39" s="122">
        <f>IF(OR(DF$4="",$B39=""),0,SUMIF('DADOS BRUTOS'!$A$3:$A$500,$B39,'DADOS BRUTOS'!AF$3:AF$500)+IF($C39="",0,SUMIF('DADOS BRUTOS'!$A$3:$A$500,$C39,'DADOS BRUTOS'!AF$3:AF$500)))</f>
        <v/>
      </c>
      <c r="DG39" s="122">
        <f>IF(OR(DG$4="",$B39=""),0,SUMIF('DADOS BRUTOS'!$A$3:$A$500,$B39,'DADOS BRUTOS'!AG$3:AG$500)+IF($C39="",0,SUMIF('DADOS BRUTOS'!$A$3:$A$500,$C39,'DADOS BRUTOS'!AG$3:AG$500)))</f>
        <v/>
      </c>
      <c r="DH39" s="122">
        <f>IF(OR(DH$4="",$B39=""),0,SUMIF('DADOS BRUTOS'!$A$3:$A$500,$B39,'DADOS BRUTOS'!AH$3:AH$500)+IF($C39="",0,SUMIF('DADOS BRUTOS'!$A$3:$A$500,$C39,'DADOS BRUTOS'!AH$3:AH$500)))</f>
        <v/>
      </c>
      <c r="DI39" s="122">
        <f>IF(OR(DI$4="",$B39=""),0,SUMIF('DADOS BRUTOS'!$A$3:$A$500,$B39,'DADOS BRUTOS'!AI$3:AI$500)+IF($C39="",0,SUMIF('DADOS BRUTOS'!$A$3:$A$500,$C39,'DADOS BRUTOS'!AI$3:AI$500)))</f>
        <v/>
      </c>
      <c r="DJ39" s="122">
        <f>IF(OR(DJ$4="",$B39=""),0,SUMIF('DADOS BRUTOS'!$A$3:$A$500,$B39,'DADOS BRUTOS'!AJ$3:AJ$500)+IF($C39="",0,SUMIF('DADOS BRUTOS'!$A$3:$A$500,$C39,'DADOS BRUTOS'!AJ$3:AJ$500)))</f>
        <v/>
      </c>
      <c r="DK39" s="122">
        <f>IF(OR(DK$4="",$B39=""),0,SUMIF('DADOS BRUTOS'!$A$3:$A$500,$B39,'DADOS BRUTOS'!AK$3:AK$500)+IF($C39="",0,SUMIF('DADOS BRUTOS'!$A$3:$A$500,$C39,'DADOS BRUTOS'!AK$3:AK$500)))</f>
        <v/>
      </c>
      <c r="DL39" s="122">
        <f>IF(OR(DL$4="",$B39=""),0,SUMIF('DADOS BRUTOS'!$A$3:$A$500,$B39,'DADOS BRUTOS'!AL$3:AL$500)+IF($C39="",0,SUMIF('DADOS BRUTOS'!$A$3:$A$500,$C39,'DADOS BRUTOS'!AL$3:AL$500)))</f>
        <v/>
      </c>
      <c r="DM39" s="122">
        <f>IF(OR(DM$4="",$B39=""),0,SUMIF('DADOS BRUTOS'!$A$3:$A$500,$B39,'DADOS BRUTOS'!AM$3:AM$500)+IF($C39="",0,SUMIF('DADOS BRUTOS'!$A$3:$A$500,$C39,'DADOS BRUTOS'!AM$3:AM$500)))</f>
        <v/>
      </c>
      <c r="DN39" s="122">
        <f>IF(OR(DN$4="",$B39=""),0,SUMIF('DADOS BRUTOS'!$A$3:$A$500,$B39,'DADOS BRUTOS'!AN$3:AN$500)+IF($C39="",0,SUMIF('DADOS BRUTOS'!$A$3:$A$500,$C39,'DADOS BRUTOS'!AN$3:AN$500)))</f>
        <v/>
      </c>
      <c r="DO39" s="122">
        <f>IF(OR(DO$4="",$B39=""),0,SUMIF('DADOS BRUTOS'!$A$3:$A$500,$B39,'DADOS BRUTOS'!AO$3:AO$500)+IF($C39="",0,SUMIF('DADOS BRUTOS'!$A$3:$A$500,$C39,'DADOS BRUTOS'!AO$3:AO$500)))</f>
        <v/>
      </c>
      <c r="DP39" s="122">
        <f>IF(OR(DP$4="",$B39=""),0,SUMIF('DADOS BRUTOS'!$A$3:$A$500,$B39,'DADOS BRUTOS'!AP$3:AP$500)+IF($C39="",0,SUMIF('DADOS BRUTOS'!$A$3:$A$500,$C39,'DADOS BRUTOS'!AP$3:AP$500)))</f>
        <v/>
      </c>
      <c r="DQ39" s="122">
        <f>IF(OR(DQ$4="",$B39=""),0,SUMIF('DADOS BRUTOS'!$A$3:$A$500,$B39,'DADOS BRUTOS'!AQ$3:AQ$500)+IF($C39="",0,SUMIF('DADOS BRUTOS'!$A$3:$A$500,$C39,'DADOS BRUTOS'!AQ$3:AQ$500)))</f>
        <v/>
      </c>
      <c r="DR39" s="122">
        <f>IF(OR(DR$4="",$B39=""),0,SUMIF('DADOS BRUTOS'!$A$3:$A$500,$B39,'DADOS BRUTOS'!AR$3:AR$500)+IF($C39="",0,SUMIF('DADOS BRUTOS'!$A$3:$A$500,$C39,'DADOS BRUTOS'!AR$3:AR$500)))</f>
        <v/>
      </c>
      <c r="DS39" s="122">
        <f>IF(OR(DS$4="",$B39=""),0,SUMIF('DADOS BRUTOS'!$A$3:$A$500,$B39,'DADOS BRUTOS'!AS$3:AS$500)+IF($C39="",0,SUMIF('DADOS BRUTOS'!$A$3:$A$500,$C39,'DADOS BRUTOS'!AS$3:AS$500)))</f>
        <v/>
      </c>
      <c r="DT39" s="122">
        <f>IF(OR(DT$4="",$B39=""),0,SUMIF('DADOS BRUTOS'!$A$3:$A$500,$B39,'DADOS BRUTOS'!AT$3:AT$500)+IF($C39="",0,SUMIF('DADOS BRUTOS'!$A$3:$A$500,$C39,'DADOS BRUTOS'!AT$3:AT$500)))</f>
        <v/>
      </c>
      <c r="DU39" s="122">
        <f>IF(OR(DU$4="",$B39=""),0,SUMIF('DADOS BRUTOS'!$A$3:$A$500,$B39,'DADOS BRUTOS'!AU$3:AU$500)+IF($C39="",0,SUMIF('DADOS BRUTOS'!$A$3:$A$500,$C39,'DADOS BRUTOS'!AU$3:AU$500)))</f>
        <v/>
      </c>
      <c r="DV39" s="122">
        <f>IF(OR(DV$4="",$B39=""),0,SUMIF('DADOS BRUTOS'!$A$3:$A$500,$B39,'DADOS BRUTOS'!AV$3:AV$500)+IF($C39="",0,SUMIF('DADOS BRUTOS'!$A$3:$A$500,$C39,'DADOS BRUTOS'!AV$3:AV$500)))</f>
        <v/>
      </c>
      <c r="DW39" s="122">
        <f>IF(OR(DW$4="",$B39=""),0,SUMIF('DADOS BRUTOS'!$A$3:$A$500,$B39,'DADOS BRUTOS'!AW$3:AW$500)+IF($C39="",0,SUMIF('DADOS BRUTOS'!$A$3:$A$500,$C39,'DADOS BRUTOS'!AW$3:AW$500)))</f>
        <v/>
      </c>
      <c r="DX39" s="122">
        <f>IF(OR(DX$4="",$B39=""),0,SUMIF('DADOS BRUTOS'!$A$3:$A$500,$B39,'DADOS BRUTOS'!AX$3:AX$500)+IF($C39="",0,SUMIF('DADOS BRUTOS'!$A$3:$A$500,$C39,'DADOS BRUTOS'!AX$3:AX$500)))</f>
        <v/>
      </c>
      <c r="DY39" s="122">
        <f>IF(OR(DY$4="",$B39=""),0,SUMIF('DADOS BRUTOS'!$A$3:$A$500,$B39,'DADOS BRUTOS'!AY$3:AY$500)+IF($C39="",0,SUMIF('DADOS BRUTOS'!$A$3:$A$500,$C39,'DADOS BRUTOS'!AY$3:AY$500)))</f>
        <v/>
      </c>
      <c r="DZ39" s="122">
        <f>IF(OR(DZ$4="",$B39=""),0,SUMIF('DADOS BRUTOS'!$A$3:$A$500,$B39,'DADOS BRUTOS'!AZ$3:AZ$500)+IF($C39="",0,SUMIF('DADOS BRUTOS'!$A$3:$A$500,$C39,'DADOS BRUTOS'!AZ$3:AZ$500)))</f>
        <v/>
      </c>
      <c r="EA39" s="122">
        <f>IF(OR(EA$4="",$B39=""),0,SUMIF('DADOS BRUTOS'!$A$3:$A$500,$B39,'DADOS BRUTOS'!BA$3:BA$500)+IF($C39="",0,SUMIF('DADOS BRUTOS'!$A$3:$A$500,$C39,'DADOS BRUTOS'!BA$3:BA$500)))</f>
        <v/>
      </c>
      <c r="EB39" s="122">
        <f>IF(OR(EB$4="",$B39=""),0,SUMIF('DADOS BRUTOS'!$A$3:$A$500,$B39,'DADOS BRUTOS'!BB$3:BB$500)+IF($C39="",0,SUMIF('DADOS BRUTOS'!$A$3:$A$500,$C39,'DADOS BRUTOS'!BB$3:BB$500)))</f>
        <v/>
      </c>
      <c r="EC39" s="122">
        <f>IF(OR(EC$4="",$B39=""),0,SUMIF('DADOS BRUTOS'!$A$3:$A$500,$B39,'DADOS BRUTOS'!BC$3:BC$500)+IF($C39="",0,SUMIF('DADOS BRUTOS'!$A$3:$A$500,$C39,'DADOS BRUTOS'!BC$3:BC$500)))</f>
        <v/>
      </c>
      <c r="ED39" s="122">
        <f>IF(OR(ED$4="",$B39=""),0,SUMIF('DADOS BRUTOS'!$A$3:$A$500,$B39,'DADOS BRUTOS'!BD$3:BD$500)+IF($C39="",0,SUMIF('DADOS BRUTOS'!$A$3:$A$500,$C39,'DADOS BRUTOS'!BD$3:BD$500)))</f>
        <v/>
      </c>
      <c r="EE39" s="122">
        <f>IF(OR(EE$4="",$B39=""),0,SUMIF('DADOS BRUTOS'!$A$3:$A$500,$B39,'DADOS BRUTOS'!BE$3:BE$500)+IF($C39="",0,SUMIF('DADOS BRUTOS'!$A$3:$A$500,$C39,'DADOS BRUTOS'!BE$3:BE$500)))</f>
        <v/>
      </c>
      <c r="EF39" s="122">
        <f>IF(OR(EF$4="",$B39=""),0,SUMIF('DADOS BRUTOS'!$A$3:$A$500,$B39,'DADOS BRUTOS'!BF$3:BF$500)+IF($C39="",0,SUMIF('DADOS BRUTOS'!$A$3:$A$500,$C39,'DADOS BRUTOS'!BF$3:BF$500)))</f>
        <v/>
      </c>
      <c r="EG39" s="122">
        <f>IF(OR(EG$4="",$B39=""),0,SUMIF('DADOS BRUTOS'!$A$3:$A$500,$B39,'DADOS BRUTOS'!BG$3:BG$500)+IF($C39="",0,SUMIF('DADOS BRUTOS'!$A$3:$A$500,$C39,'DADOS BRUTOS'!BG$3:BG$500)))</f>
        <v/>
      </c>
      <c r="EH39" s="122">
        <f>IF(OR(EH$4="",$B39=""),0,SUMIF('DADOS BRUTOS'!$A$3:$A$500,$B39,'DADOS BRUTOS'!BH$3:BH$500)+IF($C39="",0,SUMIF('DADOS BRUTOS'!$A$3:$A$500,$C39,'DADOS BRUTOS'!BH$3:BH$500)))</f>
        <v/>
      </c>
      <c r="EI39" s="122">
        <f>IF(OR(EI$4="",$B39=""),0,SUMIF('DADOS BRUTOS'!$A$3:$A$500,$B39,'DADOS BRUTOS'!BI$3:BI$500)+IF($C39="",0,SUMIF('DADOS BRUTOS'!$A$3:$A$500,$C39,'DADOS BRUTOS'!BI$3:BI$500)))</f>
        <v/>
      </c>
      <c r="EJ39" s="122">
        <f>IF(OR(EJ$4="",$B39=""),0,SUMIF('DADOS BRUTOS'!$A$3:$A$500,$B39,'DADOS BRUTOS'!BJ$3:BJ$500)+IF($C39="",0,SUMIF('DADOS BRUTOS'!$A$3:$A$500,$C39,'DADOS BRUTOS'!BJ$3:BJ$500)))</f>
        <v/>
      </c>
      <c r="EK39" s="122">
        <f>IF(OR(EK$4="",$B39=""),0,SUMIF('DADOS BRUTOS'!$A$3:$A$500,$B39,'DADOS BRUTOS'!BK$3:BK$500)+IF($C39="",0,SUMIF('DADOS BRUTOS'!$A$3:$A$500,$C39,'DADOS BRUTOS'!BK$3:BK$500)))</f>
        <v/>
      </c>
      <c r="EL39" s="122">
        <f>IF(OR(EL$4="",$B39=""),0,SUMIF('DADOS BRUTOS'!$A$3:$A$500,$B39,'DADOS BRUTOS'!BL$3:BL$500)+IF($C39="",0,SUMIF('DADOS BRUTOS'!$A$3:$A$500,$C39,'DADOS BRUTOS'!BL$3:BL$500)))</f>
        <v/>
      </c>
      <c r="EM39" s="122">
        <f>IF(OR(EM$4="",$B39=""),0,SUMIF('DADOS BRUTOS'!$A$3:$A$500,$B39,'DADOS BRUTOS'!BM$3:BM$500)+IF($C39="",0,SUMIF('DADOS BRUTOS'!$A$3:$A$500,$C39,'DADOS BRUTOS'!BM$3:BM$500)))</f>
        <v/>
      </c>
      <c r="EN39" s="122">
        <f>IF(OR(EN$4="",$B39=""),0,SUMIF('DADOS BRUTOS'!$A$3:$A$500,$B39,'DADOS BRUTOS'!BN$3:BN$500)+IF($C39="",0,SUMIF('DADOS BRUTOS'!$A$3:$A$500,$C39,'DADOS BRUTOS'!BN$3:BN$500)))</f>
        <v/>
      </c>
      <c r="EO39" s="122">
        <f>IF(OR(EO$4="",$B39=""),0,SUMIF('DADOS BRUTOS'!$A$3:$A$500,$B39,'DADOS BRUTOS'!BO$3:BO$500)+IF($C39="",0,SUMIF('DADOS BRUTOS'!$A$3:$A$500,$C39,'DADOS BRUTOS'!BO$3:BO$500)))</f>
        <v/>
      </c>
      <c r="EP39" s="122">
        <f>IF(OR(EP$4="",$B39=""),0,SUMIF('DADOS BRUTOS'!$A$3:$A$500,$B39,'DADOS BRUTOS'!BP$3:BP$500)+IF($C39="",0,SUMIF('DADOS BRUTOS'!$A$3:$A$500,$C39,'DADOS BRUTOS'!BP$3:BP$500)))</f>
        <v/>
      </c>
      <c r="EQ39" s="122">
        <f>IF(OR(EQ$4="",$B39=""),0,SUMIF('DADOS BRUTOS'!$A$3:$A$500,$B39,'DADOS BRUTOS'!BQ$3:BQ$500)+IF($C39="",0,SUMIF('DADOS BRUTOS'!$A$3:$A$500,$C39,'DADOS BRUTOS'!BQ$3:BQ$500)))</f>
        <v/>
      </c>
      <c r="ER39" s="122">
        <f>IF(OR(ER$4="",$B39=""),0,SUMIF('DADOS BRUTOS'!$A$3:$A$500,$B39,'DADOS BRUTOS'!BR$3:BR$500)+IF($C39="",0,SUMIF('DADOS BRUTOS'!$A$3:$A$500,$C39,'DADOS BRUTOS'!BR$3:BR$500)))</f>
        <v/>
      </c>
      <c r="ES39" s="122">
        <f>IF(OR(ES$4="",$B39=""),0,SUMIF('DADOS BRUTOS'!$A$3:$A$500,$B39,'DADOS BRUTOS'!BS$3:BS$500)+IF($C39="",0,SUMIF('DADOS BRUTOS'!$A$3:$A$500,$C39,'DADOS BRUTOS'!BS$3:BS$500)))</f>
        <v/>
      </c>
      <c r="ET39" s="122">
        <f>IF(OR(ET$4="",$B39=""),0,SUMIF('DADOS BRUTOS'!$A$3:$A$500,$B39,'DADOS BRUTOS'!BT$3:BT$500)+IF($C39="",0,SUMIF('DADOS BRUTOS'!$A$3:$A$500,$C39,'DADOS BRUTOS'!BT$3:BT$500)))</f>
        <v/>
      </c>
      <c r="EU39" s="122">
        <f>IF(OR(EU$4="",$B39=""),0,SUMIF('DADOS BRUTOS'!$A$3:$A$500,$B39,'DADOS BRUTOS'!BU$3:BU$500)+IF($C39="",0,SUMIF('DADOS BRUTOS'!$A$3:$A$500,$C39,'DADOS BRUTOS'!BU$3:BU$500)))</f>
        <v/>
      </c>
      <c r="EV39" s="122">
        <f>IF(OR(EV$4="",$B39=""),0,SUMIF('DADOS BRUTOS'!$A$3:$A$500,$B39,'DADOS BRUTOS'!BV$3:BV$500)+IF($C39="",0,SUMIF('DADOS BRUTOS'!$A$3:$A$500,$C39,'DADOS BRUTOS'!BV$3:BV$500)))</f>
        <v/>
      </c>
      <c r="EW39" s="122">
        <f>IF(OR(EW$4="",$B39=""),0,SUMIF('DADOS BRUTOS'!$A$3:$A$500,$B39,'DADOS BRUTOS'!BW$3:BW$500)+IF($C39="",0,SUMIF('DADOS BRUTOS'!$A$3:$A$500,$C39,'DADOS BRUTOS'!BW$3:BW$500)))</f>
        <v/>
      </c>
      <c r="EX39" s="122">
        <f>IF(OR(EX$4="",$B39=""),0,SUMIF('DADOS BRUTOS'!$A$3:$A$500,$B39,'DADOS BRUTOS'!BX$3:BX$500)+IF($C39="",0,SUMIF('DADOS BRUTOS'!$A$3:$A$500,$C39,'DADOS BRUTOS'!BX$3:BX$500)))</f>
        <v/>
      </c>
      <c r="EY39" s="122">
        <f>IF(OR(EY$4="",$B39=""),0,SUMIF('DADOS BRUTOS'!$A$3:$A$500,$B39,'DADOS BRUTOS'!BY$3:BY$500)+IF($C39="",0,SUMIF('DADOS BRUTOS'!$A$3:$A$500,$C39,'DADOS BRUTOS'!BY$3:BY$500)))</f>
        <v/>
      </c>
      <c r="EZ39" s="122">
        <f>IF(OR(EZ$4="",$B39=""),0,SUMIF('DADOS BRUTOS'!$A$3:$A$500,$B39,'DADOS BRUTOS'!BZ$3:BZ$500)+IF($C39="",0,SUMIF('DADOS BRUTOS'!$A$3:$A$500,$C39,'DADOS BRUTOS'!BZ$3:BZ$500)))</f>
        <v/>
      </c>
      <c r="FA39" s="122">
        <f>IF(OR(FA$4="",$B39=""),0,SUMIF('DADOS BRUTOS'!$A$3:$A$500,$B39,'DADOS BRUTOS'!CA$3:CA$500)+IF($C39="",0,SUMIF('DADOS BRUTOS'!$A$3:$A$500,$C39,'DADOS BRUTOS'!CA$3:CA$500)))</f>
        <v/>
      </c>
      <c r="FB39" s="122">
        <f>IF(OR(FB$4="",$B39=""),0,SUMIF('DADOS BRUTOS'!$A$3:$A$500,$B39,'DADOS BRUTOS'!CB$3:CB$500)+IF($C39="",0,SUMIF('DADOS BRUTOS'!$A$3:$A$500,$C39,'DADOS BRUTOS'!CB$3:CB$500)))</f>
        <v/>
      </c>
      <c r="FC39" s="122">
        <f>IF(OR(FC$4="",$B39=""),0,SUMIF('DADOS BRUTOS'!$A$3:$A$500,$B39,'DADOS BRUTOS'!CC$3:CC$500)+IF($C39="",0,SUMIF('DADOS BRUTOS'!$A$3:$A$500,$C39,'DADOS BRUTOS'!CC$3:CC$500)))</f>
        <v/>
      </c>
      <c r="FD39" s="122">
        <f>IF(OR(FD$4="",$B39=""),0,SUMIF('DADOS BRUTOS'!$A$3:$A$500,$B39,'DADOS BRUTOS'!CD$3:CD$500)+IF($C39="",0,SUMIF('DADOS BRUTOS'!$A$3:$A$500,$C39,'DADOS BRUTOS'!CD$3:CD$500)))</f>
        <v/>
      </c>
      <c r="FE39" s="122">
        <f>IF(OR(FE$4="",$B39=""),0,SUMIF('DADOS BRUTOS'!$A$3:$A$500,$B39,'DADOS BRUTOS'!CE$3:CE$500)+IF($C39="",0,SUMIF('DADOS BRUTOS'!$A$3:$A$500,$C39,'DADOS BRUTOS'!CE$3:CE$500)))</f>
        <v/>
      </c>
      <c r="FF39" s="122">
        <f>IF(OR(FF$4="",$B39=""),0,SUMIF('DADOS BRUTOS'!$A$3:$A$500,$B39,'DADOS BRUTOS'!CF$3:CF$500)+IF($C39="",0,SUMIF('DADOS BRUTOS'!$A$3:$A$500,$C39,'DADOS BRUTOS'!CF$3:CF$500)))</f>
        <v/>
      </c>
      <c r="FG39" s="122">
        <f>IF(OR(FG$4="",$B39=""),0,SUMIF('DADOS BRUTOS'!$A$3:$A$500,$B39,'DADOS BRUTOS'!CG$3:CG$500)+IF($C39="",0,SUMIF('DADOS BRUTOS'!$A$3:$A$500,$C39,'DADOS BRUTOS'!CG$3:CG$500)))</f>
        <v/>
      </c>
      <c r="FH39" s="122">
        <f>IF(OR(FH$4="",$B39=""),0,SUMIF('DADOS BRUTOS'!$A$3:$A$500,$B39,'DADOS BRUTOS'!CH$3:CH$500)+IF($C39="",0,SUMIF('DADOS BRUTOS'!$A$3:$A$500,$C39,'DADOS BRUTOS'!CH$3:CH$500)))</f>
        <v/>
      </c>
      <c r="FI39" s="122">
        <f>IF(OR(FI$4="",$B39=""),0,SUMIF('DADOS BRUTOS'!$A$3:$A$500,$B39,'DADOS BRUTOS'!CI$3:CI$500)+IF($C39="",0,SUMIF('DADOS BRUTOS'!$A$3:$A$500,$C39,'DADOS BRUTOS'!CI$3:CI$500)))</f>
        <v/>
      </c>
      <c r="FJ39" s="122">
        <f>IF(OR(FJ$4="",$B39=""),0,SUMIF('DADOS BRUTOS'!$A$3:$A$500,$B39,'DADOS BRUTOS'!CJ$3:CJ$500)+IF($C39="",0,SUMIF('DADOS BRUTOS'!$A$3:$A$500,$C39,'DADOS BRUTOS'!CJ$3:CJ$500)))</f>
        <v/>
      </c>
      <c r="FK39" s="122">
        <f>IF(OR(FK$4="",$B39=""),0,SUMIF('DADOS BRUTOS'!$A$3:$A$500,$B39,'DADOS BRUTOS'!CK$3:CK$500)+IF($C39="",0,SUMIF('DADOS BRUTOS'!$A$3:$A$500,$C39,'DADOS BRUTOS'!CK$3:CK$500)))</f>
        <v/>
      </c>
      <c r="FL39" s="122">
        <f>IF(OR(FL$4="",$B39=""),0,SUMIF('DADOS BRUTOS'!$A$3:$A$500,$B39,'DADOS BRUTOS'!CL$3:CL$500)+IF($C39="",0,SUMIF('DADOS BRUTOS'!$A$3:$A$500,$C39,'DADOS BRUTOS'!CL$3:CL$500)))</f>
        <v/>
      </c>
      <c r="FM39" s="122">
        <f>IF(OR(FM$4="",$B39=""),0,SUMIF('DADOS BRUTOS'!$A$3:$A$500,$B39,'DADOS BRUTOS'!CM$3:CM$500)+IF($C39="",0,SUMIF('DADOS BRUTOS'!$A$3:$A$500,$C39,'DADOS BRUTOS'!CM$3:CM$500)))</f>
        <v/>
      </c>
      <c r="FN39" s="122">
        <f>IF(OR(FN$4="",$B39=""),0,SUMIF('DADOS BRUTOS'!$A$3:$A$500,$B39,'DADOS BRUTOS'!CN$3:CN$500)+IF($C39="",0,SUMIF('DADOS BRUTOS'!$A$3:$A$500,$C39,'DADOS BRUTOS'!CN$3:CN$500)))</f>
        <v/>
      </c>
      <c r="FO39" s="122">
        <f>IF(OR(FO$4="",$B39=""),0,SUMIF('DADOS BRUTOS'!$A$3:$A$500,$B39,'DADOS BRUTOS'!CO$3:CO$500)+IF($C39="",0,SUMIF('DADOS BRUTOS'!$A$3:$A$500,$C39,'DADOS BRUTOS'!CO$3:CO$500)))</f>
        <v/>
      </c>
      <c r="FP39" s="122">
        <f>IF(OR(FP$4="",$B39=""),0,SUMIF('DADOS BRUTOS'!$A$3:$A$500,$B39,'DADOS BRUTOS'!CP$3:CP$500)+IF($C39="",0,SUMIF('DADOS BRUTOS'!$A$3:$A$500,$C39,'DADOS BRUTOS'!CP$3:CP$500)))</f>
        <v/>
      </c>
      <c r="FQ39" s="122">
        <f>IF(OR(FQ$4="",$B39=""),0,SUMIF('DADOS BRUTOS'!$A$3:$A$500,$B39,'DADOS BRUTOS'!CQ$3:CQ$500)+IF($C39="",0,SUMIF('DADOS BRUTOS'!$A$3:$A$500,$C39,'DADOS BRUTOS'!CQ$3:CQ$500)))</f>
        <v/>
      </c>
      <c r="FR39" s="122">
        <f>IF(OR(FR$4="",$B39=""),0,SUMIF('DADOS BRUTOS'!$A$3:$A$500,$B39,'DADOS BRUTOS'!CR$3:CR$500)+IF($C39="",0,SUMIF('DADOS BRUTOS'!$A$3:$A$500,$C39,'DADOS BRUTOS'!CR$3:CR$500)))</f>
        <v/>
      </c>
      <c r="FS39" s="122">
        <f>IF(OR(FS$4="",$B39=""),0,SUMIF('DADOS BRUTOS'!$A$3:$A$500,$B39,'DADOS BRUTOS'!CS$3:CS$500)+IF($C39="",0,SUMIF('DADOS BRUTOS'!$A$3:$A$500,$C39,'DADOS BRUTOS'!CS$3:CS$500)))</f>
        <v/>
      </c>
      <c r="FT39" s="122">
        <f>IF(OR(FT$4="",$B39=""),0,SUMIF('DADOS BRUTOS'!$A$3:$A$500,$B39,'DADOS BRUTOS'!CT$3:CT$500)+IF($C39="",0,SUMIF('DADOS BRUTOS'!$A$3:$A$500,$C39,'DADOS BRUTOS'!CT$3:CT$500)))</f>
        <v/>
      </c>
      <c r="FU39" s="122">
        <f>IF(OR(FU$4="",$B39=""),0,SUMIF('DADOS BRUTOS'!$A$3:$A$500,$B39,'DADOS BRUTOS'!CU$3:CU$500)+IF($C39="",0,SUMIF('DADOS BRUTOS'!$A$3:$A$500,$C39,'DADOS BRUTOS'!CU$3:CU$500)))</f>
        <v/>
      </c>
      <c r="FV39" s="122">
        <f>IF(OR(FV$4="",$B39=""),0,SUMIF('DADOS BRUTOS'!$A$3:$A$500,$B39,'DADOS BRUTOS'!CV$3:CV$500)+IF($C39="",0,SUMIF('DADOS BRUTOS'!$A$3:$A$500,$C39,'DADOS BRUTOS'!CV$3:CV$500)))</f>
        <v/>
      </c>
      <c r="FW39" s="122">
        <f>IF(OR(FW$4="",$B39=""),0,SUMIF('DADOS BRUTOS'!$A$3:$A$500,$B39,'DADOS BRUTOS'!CW$3:CW$500)+IF($C39="",0,SUMIF('DADOS BRUTOS'!$A$3:$A$500,$C39,'DADOS BRUTOS'!CW$3:CW$500)))</f>
        <v/>
      </c>
      <c r="FX39" s="122">
        <f>IF(OR(FX$4="",$B39=""),0,SUMIF('DADOS BRUTOS'!$A$3:$A$500,$B39,'DADOS BRUTOS'!CX$3:CX$500)+IF($C39="",0,SUMIF('DADOS BRUTOS'!$A$3:$A$500,$C39,'DADOS BRUTOS'!CX$3:CX$500)))</f>
        <v/>
      </c>
      <c r="FY39" s="122">
        <f>IF(OR(FY$4="",$B39=""),0,SUMIF('DADOS BRUTOS'!$A$3:$A$500,$B39,'DADOS BRUTOS'!CY$3:CY$500)+IF($C39="",0,SUMIF('DADOS BRUTOS'!$A$3:$A$500,$C39,'DADOS BRUTOS'!CY$3:CY$500)))</f>
        <v/>
      </c>
      <c r="FZ39" s="122">
        <f>IF(OR(FZ$4="",$B39=""),0,SUMIF('DADOS BRUTOS'!$A$3:$A$500,$B39,'DADOS BRUTOS'!CZ$3:CZ$500)+IF($C39="",0,SUMIF('DADOS BRUTOS'!$A$3:$A$500,$C39,'DADOS BRUTOS'!CZ$3:CZ$500)))</f>
        <v/>
      </c>
      <c r="GA39" s="122">
        <f>IF(OR(GA$4="",$B39=""),0,SUMIF('DADOS BRUTOS'!$A$3:$A$500,$B39,'DADOS BRUTOS'!DA$3:DA$500)+IF($C39="",0,SUMIF('DADOS BRUTOS'!$A$3:$A$500,$C39,'DADOS BRUTOS'!DA$3:DA$500)))</f>
        <v/>
      </c>
      <c r="GB39" s="122">
        <f>IF(OR(GB$4="",$B39=""),0,SUMIF('DADOS BRUTOS'!$A$3:$A$500,$B39,'DADOS BRUTOS'!DB$3:DB$500)+IF($C39="",0,SUMIF('DADOS BRUTOS'!$A$3:$A$500,$C39,'DADOS BRUTOS'!DB$3:DB$500)))</f>
        <v/>
      </c>
      <c r="GC39" s="122">
        <f>IF(OR(GC$4="",$B39=""),0,SUMIF('DADOS BRUTOS'!$A$3:$A$500,$B39,'DADOS BRUTOS'!DC$3:DC$500)+IF($C39="",0,SUMIF('DADOS BRUTOS'!$A$3:$A$500,$C39,'DADOS BRUTOS'!DC$3:DC$500)))</f>
        <v/>
      </c>
      <c r="GD39" s="122">
        <f>IF(OR(GD$4="",$B39=""),0,SUMIF('DADOS BRUTOS'!$A$3:$A$500,$B39,'DADOS BRUTOS'!DD$3:DD$500)+IF($C39="",0,SUMIF('DADOS BRUTOS'!$A$3:$A$500,$C39,'DADOS BRUTOS'!DD$3:DD$500)))</f>
        <v/>
      </c>
      <c r="GE39" s="122">
        <f>IF(OR(GE$4="",$B39=""),0,SUMIF('DADOS BRUTOS'!$A$3:$A$500,$B39,'DADOS BRUTOS'!DE$3:DE$500)+IF($C39="",0,SUMIF('DADOS BRUTOS'!$A$3:$A$500,$C39,'DADOS BRUTOS'!DE$3:DE$500)))</f>
        <v/>
      </c>
      <c r="GF39" s="122">
        <f>IF(OR(GF$4="",$B39=""),0,SUMIF('DADOS BRUTOS'!$A$3:$A$500,$B39,'DADOS BRUTOS'!DF$3:DF$500)+IF($C39="",0,SUMIF('DADOS BRUTOS'!$A$3:$A$500,$C39,'DADOS BRUTOS'!DF$3:DF$500)))</f>
        <v/>
      </c>
      <c r="GG39" s="122">
        <f>IF(OR(GG$4="",$B39=""),0,SUMIF('DADOS BRUTOS'!$A$3:$A$500,$B39,'DADOS BRUTOS'!DG$3:DG$500)+IF($C39="",0,SUMIF('DADOS BRUTOS'!$A$3:$A$500,$C39,'DADOS BRUTOS'!DG$3:DG$500)))</f>
        <v/>
      </c>
      <c r="GH39" s="122">
        <f>IF(OR(GH$4="",$B39=""),0,SUMIF('DADOS BRUTOS'!$A$3:$A$500,$B39,'DADOS BRUTOS'!DH$3:DH$500)+IF($C39="",0,SUMIF('DADOS BRUTOS'!$A$3:$A$500,$C39,'DADOS BRUTOS'!DH$3:DH$500)))</f>
        <v/>
      </c>
      <c r="GI39" s="122">
        <f>IF(OR(GI$4="",$B39=""),0,SUMIF('DADOS BRUTOS'!$A$3:$A$500,$B39,'DADOS BRUTOS'!DI$3:DI$500)+IF($C39="",0,SUMIF('DADOS BRUTOS'!$A$3:$A$500,$C39,'DADOS BRUTOS'!DI$3:DI$500)))</f>
        <v/>
      </c>
      <c r="GJ39" s="122">
        <f>IF(OR(GJ$4="",$B39=""),0,SUMIF('DADOS BRUTOS'!$A$3:$A$500,$B39,'DADOS BRUTOS'!DJ$3:DJ$500)+IF($C39="",0,SUMIF('DADOS BRUTOS'!$A$3:$A$500,$C39,'DADOS BRUTOS'!DJ$3:DJ$500)))</f>
        <v/>
      </c>
      <c r="GK39" s="122">
        <f>IF(OR(GK$4="",$B39=""),0,SUMIF('DADOS BRUTOS'!$A$3:$A$500,$B39,'DADOS BRUTOS'!DK$3:DK$500)+IF($C39="",0,SUMIF('DADOS BRUTOS'!$A$3:$A$500,$C39,'DADOS BRUTOS'!DK$3:DK$500)))</f>
        <v/>
      </c>
      <c r="GL39" s="122">
        <f>IF(OR(GL$4="",$B39=""),0,SUMIF('DADOS BRUTOS'!$A$3:$A$500,$B39,'DADOS BRUTOS'!DL$3:DL$500)+IF($C39="",0,SUMIF('DADOS BRUTOS'!$A$3:$A$500,$C39,'DADOS BRUTOS'!DL$3:DL$500)))</f>
        <v/>
      </c>
      <c r="GM39" s="122">
        <f>IF(OR(GM$4="",$B39=""),0,SUMIF('DADOS BRUTOS'!$A$3:$A$500,$B39,'DADOS BRUTOS'!DM$3:DM$500)+IF($C39="",0,SUMIF('DADOS BRUTOS'!$A$3:$A$500,$C39,'DADOS BRUTOS'!DM$3:DM$500)))</f>
        <v/>
      </c>
      <c r="GN39" s="122">
        <f>IF(OR(GN$4="",$B39=""),0,SUMIF('DADOS BRUTOS'!$A$3:$A$500,$B39,'DADOS BRUTOS'!DN$3:DN$500)+IF($C39="",0,SUMIF('DADOS BRUTOS'!$A$3:$A$500,$C39,'DADOS BRUTOS'!DN$3:DN$500)))</f>
        <v/>
      </c>
      <c r="GO39" s="122">
        <f>IF(OR(GO$4="",$B39=""),0,SUMIF('DADOS BRUTOS'!$A$3:$A$500,$B39,'DADOS BRUTOS'!DO$3:DO$500)+IF($C39="",0,SUMIF('DADOS BRUTOS'!$A$3:$A$500,$C39,'DADOS BRUTOS'!DO$3:DO$500)))</f>
        <v/>
      </c>
      <c r="GP39" s="122">
        <f>IF(OR(GP$4="",$B39=""),0,SUMIF('DADOS BRUTOS'!$A$3:$A$500,$B39,'DADOS BRUTOS'!DP$3:DP$500)+IF($C39="",0,SUMIF('DADOS BRUTOS'!$A$3:$A$500,$C39,'DADOS BRUTOS'!DP$3:DP$500)))</f>
        <v/>
      </c>
      <c r="GQ39" s="122">
        <f>IF(OR(GQ$4="",$B39=""),0,SUMIF('DADOS BRUTOS'!$A$3:$A$500,$B39,'DADOS BRUTOS'!DQ$3:DQ$500)+IF($C39="",0,SUMIF('DADOS BRUTOS'!$A$3:$A$500,$C39,'DADOS BRUTOS'!DQ$3:DQ$500)))</f>
        <v/>
      </c>
      <c r="GR39" s="122">
        <f>IF(OR(GR$4="",$B39=""),0,SUMIF('DADOS BRUTOS'!$A$3:$A$500,$B39,'DADOS BRUTOS'!DR$3:DR$500)+IF($C39="",0,SUMIF('DADOS BRUTOS'!$A$3:$A$500,$C39,'DADOS BRUTOS'!DR$3:DR$500)))</f>
        <v/>
      </c>
      <c r="GS39" s="122">
        <f>IF(OR(GS$4="",$B39=""),0,SUMIF('DADOS BRUTOS'!$A$3:$A$500,$B39,'DADOS BRUTOS'!DS$3:DS$500)+IF($C39="",0,SUMIF('DADOS BRUTOS'!$A$3:$A$500,$C39,'DADOS BRUTOS'!DS$3:DS$500)))</f>
        <v/>
      </c>
      <c r="GT39" s="122">
        <f>IF(OR(GT$4="",$B39=""),0,SUMIF('DADOS BRUTOS'!$A$3:$A$500,$B39,'DADOS BRUTOS'!DT$3:DT$500)+IF($C39="",0,SUMIF('DADOS BRUTOS'!$A$3:$A$500,$C39,'DADOS BRUTOS'!DT$3:DT$500)))</f>
        <v/>
      </c>
      <c r="GU39" s="122">
        <f>IF(OR(GU$4="",$B39=""),0,SUMIF('DADOS BRUTOS'!$A$3:$A$500,$B39,'DADOS BRUTOS'!DU$3:DU$500)+IF($C39="",0,SUMIF('DADOS BRUTOS'!$A$3:$A$500,$C39,'DADOS BRUTOS'!DU$3:DU$500)))</f>
        <v/>
      </c>
      <c r="GV39" s="122">
        <f>IF(OR(GV$4="",$B39=""),0,SUMIF('DADOS BRUTOS'!$A$3:$A$500,$B39,'DADOS BRUTOS'!DV$3:DV$500)+IF($C39="",0,SUMIF('DADOS BRUTOS'!$A$3:$A$500,$C39,'DADOS BRUTOS'!DV$3:DV$500)))</f>
        <v/>
      </c>
      <c r="GW39" s="122">
        <f>IF(OR(GW$4="",$B39=""),0,SUMIF('DADOS BRUTOS'!$A$3:$A$500,$B39,'DADOS BRUTOS'!DW$3:DW$500)+IF($C39="",0,SUMIF('DADOS BRUTOS'!$A$3:$A$500,$C39,'DADOS BRUTOS'!DW$3:DW$500)))</f>
        <v/>
      </c>
      <c r="GX39" s="122">
        <f>IF(OR(GX$4="",$B39=""),0,SUMIF('DADOS BRUTOS'!$A$3:$A$500,$B39,'DADOS BRUTOS'!DX$3:DX$500)+IF($C39="",0,SUMIF('DADOS BRUTOS'!$A$3:$A$500,$C39,'DADOS BRUTOS'!DX$3:DX$500)))</f>
        <v/>
      </c>
      <c r="GY39" s="122">
        <f>IF(OR(GY$4="",$B39=""),0,SUMIF('DADOS BRUTOS'!$A$3:$A$500,$B39,'DADOS BRUTOS'!DY$3:DY$500)+IF($C39="",0,SUMIF('DADOS BRUTOS'!$A$3:$A$500,$C39,'DADOS BRUTOS'!DY$3:DY$500)))</f>
        <v/>
      </c>
      <c r="GZ39" s="122">
        <f>IF(OR(GZ$4="",$B39=""),0,SUMIF('DADOS BRUTOS'!$A$3:$A$500,$B39,'DADOS BRUTOS'!DZ$3:DZ$500)+IF($C39="",0,SUMIF('DADOS BRUTOS'!$A$3:$A$500,$C39,'DADOS BRUTOS'!DZ$3:DZ$500)))</f>
        <v/>
      </c>
      <c r="HA39" s="122">
        <f>IF(OR(HA$4="",$B39=""),0,SUMIF('DADOS BRUTOS'!$A$3:$A$500,$B39,'DADOS BRUTOS'!EA$3:EA$500)+IF($C39="",0,SUMIF('DADOS BRUTOS'!$A$3:$A$500,$C39,'DADOS BRUTOS'!EA$3:EA$500)))</f>
        <v/>
      </c>
      <c r="HB39" s="122">
        <f>IF(OR(HB$4="",$B39=""),0,SUMIF('DADOS BRUTOS'!$A$3:$A$500,$B39,'DADOS BRUTOS'!EB$3:EB$500)+IF($C39="",0,SUMIF('DADOS BRUTOS'!$A$3:$A$500,$C39,'DADOS BRUTOS'!EB$3:EB$500)))</f>
        <v/>
      </c>
      <c r="HC39" s="122">
        <f>IF(OR(HC$4="",$B39=""),0,SUMIF('DADOS BRUTOS'!$A$3:$A$500,$B39,'DADOS BRUTOS'!EC$3:EC$500)+IF($C39="",0,SUMIF('DADOS BRUTOS'!$A$3:$A$500,$C39,'DADOS BRUTOS'!EC$3:EC$500)))</f>
        <v/>
      </c>
      <c r="HD39" s="122">
        <f>IF(OR(HD$4="",$B39=""),0,SUMIF('DADOS BRUTOS'!$A$3:$A$500,$B39,'DADOS BRUTOS'!ED$3:ED$500)+IF($C39="",0,SUMIF('DADOS BRUTOS'!$A$3:$A$500,$C39,'DADOS BRUTOS'!ED$3:ED$500)))</f>
        <v/>
      </c>
      <c r="HE39" s="122">
        <f>IF(OR(HE$4="",$B39=""),0,SUMIF('DADOS BRUTOS'!$A$3:$A$500,$B39,'DADOS BRUTOS'!EE$3:EE$500)+IF($C39="",0,SUMIF('DADOS BRUTOS'!$A$3:$A$500,$C39,'DADOS BRUTOS'!EE$3:EE$500)))</f>
        <v/>
      </c>
      <c r="HF39" s="122">
        <f>IF(OR(HF$4="",$B39=""),0,SUMIF('DADOS BRUTOS'!$A$3:$A$500,$B39,'DADOS BRUTOS'!EF$3:EF$500)+IF($C39="",0,SUMIF('DADOS BRUTOS'!$A$3:$A$500,$C39,'DADOS BRUTOS'!EF$3:EF$500)))</f>
        <v/>
      </c>
      <c r="HG39" s="122">
        <f>IF(OR(HG$4="",$B39=""),0,SUMIF('DADOS BRUTOS'!$A$3:$A$500,$B39,'DADOS BRUTOS'!EG$3:EG$500)+IF($C39="",0,SUMIF('DADOS BRUTOS'!$A$3:$A$500,$C39,'DADOS BRUTOS'!EG$3:EG$500)))</f>
        <v/>
      </c>
      <c r="HH39" s="122">
        <f>IF(OR(HH$4="",$B39=""),0,SUMIF('DADOS BRUTOS'!$A$3:$A$500,$B39,'DADOS BRUTOS'!EH$3:EH$500)+IF($C39="",0,SUMIF('DADOS BRUTOS'!$A$3:$A$500,$C39,'DADOS BRUTOS'!EH$3:EH$500)))</f>
        <v/>
      </c>
      <c r="HI39" s="122">
        <f>IF(OR(HI$4="",$B39=""),0,SUMIF('DADOS BRUTOS'!$A$3:$A$500,$B39,'DADOS BRUTOS'!EI$3:EI$500)+IF($C39="",0,SUMIF('DADOS BRUTOS'!$A$3:$A$500,$C39,'DADOS BRUTOS'!EI$3:EI$500)))</f>
        <v/>
      </c>
      <c r="HJ39" s="122">
        <f>IF(OR(HJ$4="",$B39=""),0,SUMIF('DADOS BRUTOS'!$A$3:$A$500,$B39,'DADOS BRUTOS'!EJ$3:EJ$500)+IF($C39="",0,SUMIF('DADOS BRUTOS'!$A$3:$A$500,$C39,'DADOS BRUTOS'!EJ$3:EJ$500)))</f>
        <v/>
      </c>
      <c r="HK39" s="122">
        <f>IF(OR(HK$4="",$B39=""),0,SUMIF('DADOS BRUTOS'!$A$3:$A$500,$B39,'DADOS BRUTOS'!EK$3:EK$500)+IF($C39="",0,SUMIF('DADOS BRUTOS'!$A$3:$A$500,$C39,'DADOS BRUTOS'!EK$3:EK$500)))</f>
        <v/>
      </c>
      <c r="HL39" s="122">
        <f>IF(OR(HL$4="",$B39=""),0,SUMIF('DADOS BRUTOS'!$A$3:$A$500,$B39,'DADOS BRUTOS'!EL$3:EL$500)+IF($C39="",0,SUMIF('DADOS BRUTOS'!$A$3:$A$500,$C39,'DADOS BRUTOS'!EL$3:EL$500)))</f>
        <v/>
      </c>
      <c r="HM39" s="122">
        <f>IF(OR(HM$4="",$B39=""),0,SUMIF('DADOS BRUTOS'!$A$3:$A$500,$B39,'DADOS BRUTOS'!EM$3:EM$500)+IF($C39="",0,SUMIF('DADOS BRUTOS'!$A$3:$A$500,$C39,'DADOS BRUTOS'!EM$3:EM$500)))</f>
        <v/>
      </c>
      <c r="HN39" s="122">
        <f>IF(OR(HN$4="",$B39=""),0,SUMIF('DADOS BRUTOS'!$A$3:$A$500,$B39,'DADOS BRUTOS'!EN$3:EN$500)+IF($C39="",0,SUMIF('DADOS BRUTOS'!$A$3:$A$500,$C39,'DADOS BRUTOS'!EN$3:EN$500)))</f>
        <v/>
      </c>
      <c r="HO39" s="122">
        <f>IF(OR(HO$4="",$B39=""),0,SUMIF('DADOS BRUTOS'!$A$3:$A$500,$B39,'DADOS BRUTOS'!EO$3:EO$500)+IF($C39="",0,SUMIF('DADOS BRUTOS'!$A$3:$A$500,$C39,'DADOS BRUTOS'!EO$3:EO$500)))</f>
        <v/>
      </c>
      <c r="HP39" s="122">
        <f>IF(OR(HP$4="",$B39=""),0,SUMIF('DADOS BRUTOS'!$A$3:$A$500,$B39,'DADOS BRUTOS'!EP$3:EP$500)+IF($C39="",0,SUMIF('DADOS BRUTOS'!$A$3:$A$500,$C39,'DADOS BRUTOS'!EP$3:EP$500)))</f>
        <v/>
      </c>
      <c r="HQ39" s="122">
        <f>IF(OR(HQ$4="",$B39=""),0,SUMIF('DADOS BRUTOS'!$A$3:$A$500,$B39,'DADOS BRUTOS'!EQ$3:EQ$500)+IF($C39="",0,SUMIF('DADOS BRUTOS'!$A$3:$A$500,$C39,'DADOS BRUTOS'!EQ$3:EQ$500)))</f>
        <v/>
      </c>
      <c r="HR39" s="122">
        <f>IF(OR(HR$4="",$B39=""),0,SUMIF('DADOS BRUTOS'!$A$3:$A$500,$B39,'DADOS BRUTOS'!ER$3:ER$500)+IF($C39="",0,SUMIF('DADOS BRUTOS'!$A$3:$A$500,$C39,'DADOS BRUTOS'!ER$3:ER$500)))</f>
        <v/>
      </c>
      <c r="HS39" s="122">
        <f>IF(OR(HS$4="",$B39=""),0,SUMIF('DADOS BRUTOS'!$A$3:$A$500,$B39,'DADOS BRUTOS'!ES$3:ES$500)+IF($C39="",0,SUMIF('DADOS BRUTOS'!$A$3:$A$500,$C39,'DADOS BRUTOS'!ES$3:ES$500)))</f>
        <v/>
      </c>
      <c r="HT39" s="122">
        <f>IF(OR(HT$4="",$B39=""),0,SUMIF('DADOS BRUTOS'!$A$3:$A$500,$B39,'DADOS BRUTOS'!ET$3:ET$500)+IF($C39="",0,SUMIF('DADOS BRUTOS'!$A$3:$A$500,$C39,'DADOS BRUTOS'!ET$3:ET$500)))</f>
        <v/>
      </c>
      <c r="HU39" s="122">
        <f>IF(OR(HU$4="",$B39=""),0,SUMIF('DADOS BRUTOS'!$A$3:$A$500,$B39,'DADOS BRUTOS'!EU$3:EU$500)+IF($C39="",0,SUMIF('DADOS BRUTOS'!$A$3:$A$500,$C39,'DADOS BRUTOS'!EU$3:EU$500)))</f>
        <v/>
      </c>
      <c r="HV39" s="122">
        <f>IF(OR(HV$4="",$B39=""),0,SUMIF('DADOS BRUTOS'!$A$3:$A$500,$B39,'DADOS BRUTOS'!EV$3:EV$500)+IF($C39="",0,SUMIF('DADOS BRUTOS'!$A$3:$A$500,$C39,'DADOS BRUTOS'!EV$3:EV$500)))</f>
        <v/>
      </c>
      <c r="HW39" s="122">
        <f>IF(OR(HW$4="",$B39=""),0,SUMIF('DADOS BRUTOS'!$A$3:$A$500,$B39,'DADOS BRUTOS'!EW$3:EW$500)+IF($C39="",0,SUMIF('DADOS BRUTOS'!$A$3:$A$500,$C39,'DADOS BRUTOS'!EW$3:EW$500)))</f>
        <v/>
      </c>
      <c r="HX39" s="122">
        <f>IF(OR(HX$4="",$B39=""),0,SUMIF('DADOS BRUTOS'!$A$3:$A$500,$B39,'DADOS BRUTOS'!EX$3:EX$500)+IF($C39="",0,SUMIF('DADOS BRUTOS'!$A$3:$A$500,$C39,'DADOS BRUTOS'!EX$3:EX$500)))</f>
        <v/>
      </c>
      <c r="HY39" s="122">
        <f>IF(OR(HY$4="",$B39=""),0,SUMIF('DADOS BRUTOS'!$A$3:$A$500,$B39,'DADOS BRUTOS'!EY$3:EY$500)+IF($C39="",0,SUMIF('DADOS BRUTOS'!$A$3:$A$500,$C39,'DADOS BRUTOS'!EY$3:EY$500)))</f>
        <v/>
      </c>
      <c r="HZ39" s="122">
        <f>IF(OR(HZ$4="",$B39=""),0,SUMIF('DADOS BRUTOS'!$A$3:$A$500,$B39,'DADOS BRUTOS'!EZ$3:EZ$500)+IF($C39="",0,SUMIF('DADOS BRUTOS'!$A$3:$A$500,$C39,'DADOS BRUTOS'!EZ$3:EZ$500)))</f>
        <v/>
      </c>
      <c r="IA39" s="122">
        <f>IF(OR(IA$4="",$B39=""),0,SUMIF('DADOS BRUTOS'!$A$3:$A$500,$B39,'DADOS BRUTOS'!FA$3:FA$500)+IF($C39="",0,SUMIF('DADOS BRUTOS'!$A$3:$A$500,$C39,'DADOS BRUTOS'!FA$3:FA$500)))</f>
        <v/>
      </c>
      <c r="IB39" s="122">
        <f>IF(OR(IB$4="",$B39=""),0,SUMIF('DADOS BRUTOS'!$A$3:$A$500,$B39,'DADOS BRUTOS'!FB$3:FB$500)+IF($C39="",0,SUMIF('DADOS BRUTOS'!$A$3:$A$500,$C39,'DADOS BRUTOS'!FB$3:FB$500)))</f>
        <v/>
      </c>
      <c r="IC39" s="122">
        <f>IF(OR(IC$4="",$B39=""),0,SUMIF('DADOS BRUTOS'!$A$3:$A$500,$B39,'DADOS BRUTOS'!FC$3:FC$500)+IF($C39="",0,SUMIF('DADOS BRUTOS'!$A$3:$A$500,$C39,'DADOS BRUTOS'!FC$3:FC$500)))</f>
        <v/>
      </c>
      <c r="ID39" s="122">
        <f>IF(OR(ID$4="",$B39=""),0,SUMIF('DADOS BRUTOS'!$A$3:$A$500,$B39,'DADOS BRUTOS'!FD$3:FD$500)+IF($C39="",0,SUMIF('DADOS BRUTOS'!$A$3:$A$500,$C39,'DADOS BRUTOS'!FD$3:FD$500)))</f>
        <v/>
      </c>
      <c r="IE39" s="122">
        <f>IF(OR(IE$4="",$B39=""),0,SUMIF('DADOS BRUTOS'!$A$3:$A$500,$B39,'DADOS BRUTOS'!FE$3:FE$500)+IF($C39="",0,SUMIF('DADOS BRUTOS'!$A$3:$A$500,$C39,'DADOS BRUTOS'!FE$3:FE$500)))</f>
        <v/>
      </c>
      <c r="IF39" s="122">
        <f>IF(OR(IF$4="",$B39=""),0,SUMIF('DADOS BRUTOS'!$A$3:$A$500,$B39,'DADOS BRUTOS'!FF$3:FF$500)+IF($C39="",0,SUMIF('DADOS BRUTOS'!$A$3:$A$500,$C39,'DADOS BRUTOS'!FF$3:FF$500)))</f>
        <v/>
      </c>
      <c r="IG39" s="122">
        <f>IF(OR(IG$4="",$B39=""),0,SUMIF('DADOS BRUTOS'!$A$3:$A$500,$B39,'DADOS BRUTOS'!FG$3:FG$500)+IF($C39="",0,SUMIF('DADOS BRUTOS'!$A$3:$A$500,$C39,'DADOS BRUTOS'!FG$3:FG$500)))</f>
        <v/>
      </c>
      <c r="IH39" s="122">
        <f>IF(OR(IH$4="",$B39=""),0,SUMIF('DADOS BRUTOS'!$A$3:$A$500,$B39,'DADOS BRUTOS'!FH$3:FH$500)+IF($C39="",0,SUMIF('DADOS BRUTOS'!$A$3:$A$500,$C39,'DADOS BRUTOS'!FH$3:FH$500)))</f>
        <v/>
      </c>
      <c r="II39" s="122">
        <f>IF(OR(II$4="",$B39=""),0,SUMIF('DADOS BRUTOS'!$A$3:$A$500,$B39,'DADOS BRUTOS'!FI$3:FI$500)+IF($C39="",0,SUMIF('DADOS BRUTOS'!$A$3:$A$500,$C39,'DADOS BRUTOS'!FI$3:FI$500)))</f>
        <v/>
      </c>
      <c r="IJ39" s="122">
        <f>IF(OR(IJ$4="",$B39=""),0,SUMIF('DADOS BRUTOS'!$A$3:$A$500,$B39,'DADOS BRUTOS'!FJ$3:FJ$500)+IF($C39="",0,SUMIF('DADOS BRUTOS'!$A$3:$A$500,$C39,'DADOS BRUTOS'!FJ$3:FJ$500)))</f>
        <v/>
      </c>
      <c r="IK39" s="122">
        <f>IF(OR(IK$4="",$B39=""),0,SUMIF('DADOS BRUTOS'!$A$3:$A$500,$B39,'DADOS BRUTOS'!FK$3:FK$500)+IF($C39="",0,SUMIF('DADOS BRUTOS'!$A$3:$A$500,$C39,'DADOS BRUTOS'!FK$3:FK$500)))</f>
        <v/>
      </c>
      <c r="IL39" s="122">
        <f>IF(OR(IL$4="",$B39=""),0,SUMIF('DADOS BRUTOS'!$A$3:$A$500,$B39,'DADOS BRUTOS'!FL$3:FL$500)+IF($C39="",0,SUMIF('DADOS BRUTOS'!$A$3:$A$500,$C39,'DADOS BRUTOS'!FL$3:FL$500)))</f>
        <v/>
      </c>
      <c r="IM39" s="122">
        <f>IF(OR(IM$4="",$B39=""),0,SUMIF('DADOS BRUTOS'!$A$3:$A$500,$B39,'DADOS BRUTOS'!FM$3:FM$500)+IF($C39="",0,SUMIF('DADOS BRUTOS'!$A$3:$A$500,$C39,'DADOS BRUTOS'!FM$3:FM$500)))</f>
        <v/>
      </c>
      <c r="IN39" s="122">
        <f>IF(OR(IN$4="",$B39=""),0,SUMIF('DADOS BRUTOS'!$A$3:$A$500,$B39,'DADOS BRUTOS'!FN$3:FN$500)+IF($C39="",0,SUMIF('DADOS BRUTOS'!$A$3:$A$500,$C39,'DADOS BRUTOS'!FN$3:FN$500)))</f>
        <v/>
      </c>
      <c r="IO39" s="122">
        <f>IF(OR(IO$4="",$B39=""),0,SUMIF('DADOS BRUTOS'!$A$3:$A$500,$B39,'DADOS BRUTOS'!FO$3:FO$500)+IF($C39="",0,SUMIF('DADOS BRUTOS'!$A$3:$A$500,$C39,'DADOS BRUTOS'!FO$3:FO$500)))</f>
        <v/>
      </c>
      <c r="IP39" s="122">
        <f>IF(OR(IP$4="",$B39=""),0,SUMIF('DADOS BRUTOS'!$A$3:$A$500,$B39,'DADOS BRUTOS'!FP$3:FP$500)+IF($C39="",0,SUMIF('DADOS BRUTOS'!$A$3:$A$500,$C39,'DADOS BRUTOS'!FP$3:FP$500)))</f>
        <v/>
      </c>
      <c r="IQ39" s="122">
        <f>IF(OR(IQ$4="",$B39=""),0,SUMIF('DADOS BRUTOS'!$A$3:$A$500,$B39,'DADOS BRUTOS'!FQ$3:FQ$500)+IF($C39="",0,SUMIF('DADOS BRUTOS'!$A$3:$A$500,$C39,'DADOS BRUTOS'!FQ$3:FQ$500)))</f>
        <v/>
      </c>
      <c r="IR39" s="122">
        <f>IF(OR(IR$4="",$B39=""),0,SUMIF('DADOS BRUTOS'!$A$3:$A$500,$B39,'DADOS BRUTOS'!FR$3:FR$500)+IF($C39="",0,SUMIF('DADOS BRUTOS'!$A$3:$A$500,$C39,'DADOS BRUTOS'!FR$3:FR$500)))</f>
        <v/>
      </c>
      <c r="IS39" s="122">
        <f>IF(OR(IS$4="",$B39=""),0,SUMIF('DADOS BRUTOS'!$A$3:$A$500,$B39,'DADOS BRUTOS'!FS$3:FS$500)+IF($C39="",0,SUMIF('DADOS BRUTOS'!$A$3:$A$500,$C39,'DADOS BRUTOS'!FS$3:FS$500)))</f>
        <v/>
      </c>
      <c r="IT39" s="122">
        <f>IF(OR(IT$4="",$B39=""),0,SUMIF('DADOS BRUTOS'!$A$3:$A$500,$B39,'DADOS BRUTOS'!FT$3:FT$500)+IF($C39="",0,SUMIF('DADOS BRUTOS'!$A$3:$A$500,$C39,'DADOS BRUTOS'!FT$3:FT$500)))</f>
        <v/>
      </c>
      <c r="IU39" s="122">
        <f>IF(OR(IU$4="",$B39=""),0,SUMIF('DADOS BRUTOS'!$A$3:$A$500,$B39,'DADOS BRUTOS'!FU$3:FU$500)+IF($C39="",0,SUMIF('DADOS BRUTOS'!$A$3:$A$500,$C39,'DADOS BRUTOS'!FU$3:FU$500)))</f>
        <v/>
      </c>
      <c r="IV39" s="122">
        <f>IF(OR(IV$4="",$B39=""),0,SUMIF('DADOS BRUTOS'!$A$3:$A$500,$B39,'DADOS BRUTOS'!FV$3:FV$500)+IF($C39="",0,SUMIF('DADOS BRUTOS'!$A$3:$A$500,$C39,'DADOS BRUTOS'!FV$3:FV$500)))</f>
        <v/>
      </c>
      <c r="IW39" s="122">
        <f>IF(OR(IW$4="",$B39=""),0,SUMIF('DADOS BRUTOS'!$A$3:$A$500,$B39,'DADOS BRUTOS'!FW$3:FW$500)+IF($C39="",0,SUMIF('DADOS BRUTOS'!$A$3:$A$500,$C39,'DADOS BRUTOS'!FW$3:FW$500)))</f>
        <v/>
      </c>
      <c r="IX39" s="122">
        <f>IF(OR(IX$4="",$B39=""),0,SUMIF('DADOS BRUTOS'!$A$3:$A$500,$B39,'DADOS BRUTOS'!FX$3:FX$500)+IF($C39="",0,SUMIF('DADOS BRUTOS'!$A$3:$A$500,$C39,'DADOS BRUTOS'!FX$3:FX$500)))</f>
        <v/>
      </c>
      <c r="IY39" s="122">
        <f>IF(OR(IY$4="",$B39=""),0,SUMIF('DADOS BRUTOS'!$A$3:$A$500,$B39,'DADOS BRUTOS'!FY$3:FY$500)+IF($C39="",0,SUMIF('DADOS BRUTOS'!$A$3:$A$500,$C39,'DADOS BRUTOS'!FY$3:FY$500)))</f>
        <v/>
      </c>
      <c r="IZ39" s="122">
        <f>IF(OR(IZ$4="",$B39=""),0,SUMIF('DADOS BRUTOS'!$A$3:$A$500,$B39,'DADOS BRUTOS'!FZ$3:FZ$500)+IF($C39="",0,SUMIF('DADOS BRUTOS'!$A$3:$A$500,$C39,'DADOS BRUTOS'!FZ$3:FZ$500)))</f>
        <v/>
      </c>
      <c r="JA39" s="122">
        <f>IF(OR(JA$4="",$B39=""),0,SUMIF('DADOS BRUTOS'!$A$3:$A$500,$B39,'DADOS BRUTOS'!GA$3:GA$500)+IF($C39="",0,SUMIF('DADOS BRUTOS'!$A$3:$A$500,$C39,'DADOS BRUTOS'!GA$3:GA$500)))</f>
        <v/>
      </c>
      <c r="JB39" s="122">
        <f>IF(OR(JB$4="",$B39=""),0,SUMIF('DADOS BRUTOS'!$A$3:$A$500,$B39,'DADOS BRUTOS'!GB$3:GB$500)+IF($C39="",0,SUMIF('DADOS BRUTOS'!$A$3:$A$500,$C39,'DADOS BRUTOS'!GB$3:GB$500)))</f>
        <v/>
      </c>
      <c r="JC39" s="122">
        <f>IF(OR(JC$4="",$B39=""),0,SUMIF('DADOS BRUTOS'!$A$3:$A$500,$B39,'DADOS BRUTOS'!GC$3:GC$500)+IF($C39="",0,SUMIF('DADOS BRUTOS'!$A$3:$A$500,$C39,'DADOS BRUTOS'!GC$3:GC$500)))</f>
        <v/>
      </c>
      <c r="JD39" s="122">
        <f>IF(OR(JD$4="",$B39=""),0,SUMIF('DADOS BRUTOS'!$A$3:$A$500,$B39,'DADOS BRUTOS'!GD$3:GD$500)+IF($C39="",0,SUMIF('DADOS BRUTOS'!$A$3:$A$500,$C39,'DADOS BRUTOS'!GD$3:GD$500)))</f>
        <v/>
      </c>
      <c r="JE39" s="122">
        <f>IF(OR(JE$4="",$B39=""),0,SUMIF('DADOS BRUTOS'!$A$3:$A$500,$B39,'DADOS BRUTOS'!GE$3:GE$500)+IF($C39="",0,SUMIF('DADOS BRUTOS'!$A$3:$A$500,$C39,'DADOS BRUTOS'!GE$3:GE$500)))</f>
        <v/>
      </c>
      <c r="JF39" s="122">
        <f>IF(OR(JF$4="",$B39=""),0,SUMIF('DADOS BRUTOS'!$A$3:$A$500,$B39,'DADOS BRUTOS'!GF$3:GF$500)+IF($C39="",0,SUMIF('DADOS BRUTOS'!$A$3:$A$500,$C39,'DADOS BRUTOS'!GF$3:GF$500)))</f>
        <v/>
      </c>
      <c r="JG39" s="122">
        <f>IF(OR(JG$4="",$B39=""),0,SUMIF('DADOS BRUTOS'!$A$3:$A$500,$B39,'DADOS BRUTOS'!GG$3:GG$500)+IF($C39="",0,SUMIF('DADOS BRUTOS'!$A$3:$A$500,$C39,'DADOS BRUTOS'!GG$3:GG$500)))</f>
        <v/>
      </c>
      <c r="JH39" s="122">
        <f>IF(OR(JH$4="",$B39=""),0,SUMIF('DADOS BRUTOS'!$A$3:$A$500,$B39,'DADOS BRUTOS'!GH$3:GH$500)+IF($C39="",0,SUMIF('DADOS BRUTOS'!$A$3:$A$500,$C39,'DADOS BRUTOS'!GH$3:GH$500)))</f>
        <v/>
      </c>
      <c r="JI39" s="122">
        <f>IF(OR(JI$4="",$B39=""),0,SUMIF('DADOS BRUTOS'!$A$3:$A$500,$B39,'DADOS BRUTOS'!GI$3:GI$500)+IF($C39="",0,SUMIF('DADOS BRUTOS'!$A$3:$A$500,$C39,'DADOS BRUTOS'!GI$3:GI$500)))</f>
        <v/>
      </c>
      <c r="JJ39" s="122">
        <f>IF(OR(JJ$4="",$B39=""),0,SUMIF('DADOS BRUTOS'!$A$3:$A$500,$B39,'DADOS BRUTOS'!GJ$3:GJ$500)+IF($C39="",0,SUMIF('DADOS BRUTOS'!$A$3:$A$500,$C39,'DADOS BRUTOS'!GJ$3:GJ$500)))</f>
        <v/>
      </c>
      <c r="JK39" s="122">
        <f>IF(OR(JK$4="",$B39=""),0,SUMIF('DADOS BRUTOS'!$A$3:$A$500,$B39,'DADOS BRUTOS'!GK$3:GK$500)+IF($C39="",0,SUMIF('DADOS BRUTOS'!$A$3:$A$500,$C39,'DADOS BRUTOS'!GK$3:GK$500)))</f>
        <v/>
      </c>
      <c r="JL39" s="122">
        <f>IF(OR(JL$4="",$B39=""),0,SUMIF('DADOS BRUTOS'!$A$3:$A$500,$B39,'DADOS BRUTOS'!GL$3:GL$500)+IF($C39="",0,SUMIF('DADOS BRUTOS'!$A$3:$A$500,$C39,'DADOS BRUTOS'!GL$3:GL$500)))</f>
        <v/>
      </c>
      <c r="JM39" s="122">
        <f>IF(OR(JM$4="",$B39=""),0,SUMIF('DADOS BRUTOS'!$A$3:$A$500,$B39,'DADOS BRUTOS'!GM$3:GM$500)+IF($C39="",0,SUMIF('DADOS BRUTOS'!$A$3:$A$500,$C39,'DADOS BRUTOS'!GM$3:GM$500)))</f>
        <v/>
      </c>
      <c r="JN39" s="122">
        <f>IF(OR(JN$4="",$B39=""),0,SUMIF('DADOS BRUTOS'!$A$3:$A$500,$B39,'DADOS BRUTOS'!GN$3:GN$500)+IF($C39="",0,SUMIF('DADOS BRUTOS'!$A$3:$A$500,$C39,'DADOS BRUTOS'!GN$3:GN$500)))</f>
        <v/>
      </c>
      <c r="JO39" s="122">
        <f>IF(OR(JO$4="",$B39=""),0,SUMIF('DADOS BRUTOS'!$A$3:$A$500,$B39,'DADOS BRUTOS'!GO$3:GO$500)+IF($C39="",0,SUMIF('DADOS BRUTOS'!$A$3:$A$500,$C39,'DADOS BRUTOS'!GO$3:GO$500)))</f>
        <v/>
      </c>
      <c r="JP39" s="122">
        <f>IF(OR(JP$4="",$B39=""),0,SUMIF('DADOS BRUTOS'!$A$3:$A$500,$B39,'DADOS BRUTOS'!GP$3:GP$500)+IF($C39="",0,SUMIF('DADOS BRUTOS'!$A$3:$A$500,$C39,'DADOS BRUTOS'!GP$3:GP$500)))</f>
        <v/>
      </c>
      <c r="JQ39" s="122">
        <f>IF(OR(JQ$4="",$B39=""),0,SUMIF('DADOS BRUTOS'!$A$3:$A$500,$B39,'DADOS BRUTOS'!GQ$3:GQ$500)+IF($C39="",0,SUMIF('DADOS BRUTOS'!$A$3:$A$500,$C39,'DADOS BRUTOS'!GQ$3:GQ$500)))</f>
        <v/>
      </c>
      <c r="JR39" s="122">
        <f>IF(OR(JR$4="",$B39=""),0,SUMIF('DADOS BRUTOS'!$A$3:$A$500,$B39,'DADOS BRUTOS'!GR$3:GR$500)+IF($C39="",0,SUMIF('DADOS BRUTOS'!$A$3:$A$500,$C39,'DADOS BRUTOS'!GR$3:GR$500)))</f>
        <v/>
      </c>
      <c r="JS39" s="122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2">
        <f>IF(OR(CB$4="",$B40=""),0,SUMIF('DADOS BRUTOS'!$A$3:$A$500,$B40,'DADOS BRUTOS'!B$3:B$500)+IF($C40="",0,SUMIF('DADOS BRUTOS'!$A$3:$A$500,$C40,'DADOS BRUTOS'!B$3:B$500)))</f>
        <v/>
      </c>
      <c r="CC40" s="122">
        <f>IF(OR(CC$4="",$B40=""),0,SUMIF('DADOS BRUTOS'!$A$3:$A$500,$B40,'DADOS BRUTOS'!C$3:C$500)+IF($C40="",0,SUMIF('DADOS BRUTOS'!$A$3:$A$500,$C40,'DADOS BRUTOS'!C$3:C$500)))</f>
        <v/>
      </c>
      <c r="CD40" s="122">
        <f>IF(OR(CD$4="",$B40=""),0,SUMIF('DADOS BRUTOS'!$A$3:$A$500,$B40,'DADOS BRUTOS'!D$3:D$500)+IF($C40="",0,SUMIF('DADOS BRUTOS'!$A$3:$A$500,$C40,'DADOS BRUTOS'!D$3:D$500)))</f>
        <v/>
      </c>
      <c r="CE40" s="122">
        <f>IF(OR(CE$4="",$B40=""),0,SUMIF('DADOS BRUTOS'!$A$3:$A$500,$B40,'DADOS BRUTOS'!E$3:E$500)+IF($C40="",0,SUMIF('DADOS BRUTOS'!$A$3:$A$500,$C40,'DADOS BRUTOS'!E$3:E$500)))</f>
        <v/>
      </c>
      <c r="CF40" s="122">
        <f>IF(OR(CF$4="",$B40=""),0,SUMIF('DADOS BRUTOS'!$A$3:$A$500,$B40,'DADOS BRUTOS'!F$3:F$500)+IF($C40="",0,SUMIF('DADOS BRUTOS'!$A$3:$A$500,$C40,'DADOS BRUTOS'!F$3:F$500)))</f>
        <v/>
      </c>
      <c r="CG40" s="122">
        <f>IF(OR(CG$4="",$B40=""),0,SUMIF('DADOS BRUTOS'!$A$3:$A$500,$B40,'DADOS BRUTOS'!G$3:G$500)+IF($C40="",0,SUMIF('DADOS BRUTOS'!$A$3:$A$500,$C40,'DADOS BRUTOS'!G$3:G$500)))</f>
        <v/>
      </c>
      <c r="CH40" s="122">
        <f>IF(OR(CH$4="",$B40=""),0,SUMIF('DADOS BRUTOS'!$A$3:$A$500,$B40,'DADOS BRUTOS'!H$3:H$500)+IF($C40="",0,SUMIF('DADOS BRUTOS'!$A$3:$A$500,$C40,'DADOS BRUTOS'!H$3:H$500)))</f>
        <v/>
      </c>
      <c r="CI40" s="122">
        <f>IF(OR(CI$4="",$B40=""),0,SUMIF('DADOS BRUTOS'!$A$3:$A$500,$B40,'DADOS BRUTOS'!I$3:I$500)+IF($C40="",0,SUMIF('DADOS BRUTOS'!$A$3:$A$500,$C40,'DADOS BRUTOS'!I$3:I$500)))</f>
        <v/>
      </c>
      <c r="CJ40" s="122">
        <f>IF(OR(CJ$4="",$B40=""),0,SUMIF('DADOS BRUTOS'!$A$3:$A$500,$B40,'DADOS BRUTOS'!J$3:J$500)+IF($C40="",0,SUMIF('DADOS BRUTOS'!$A$3:$A$500,$C40,'DADOS BRUTOS'!J$3:J$500)))</f>
        <v/>
      </c>
      <c r="CK40" s="122">
        <f>IF(OR(CK$4="",$B40=""),0,SUMIF('DADOS BRUTOS'!$A$3:$A$500,$B40,'DADOS BRUTOS'!K$3:K$500)+IF($C40="",0,SUMIF('DADOS BRUTOS'!$A$3:$A$500,$C40,'DADOS BRUTOS'!K$3:K$500)))</f>
        <v/>
      </c>
      <c r="CL40" s="122">
        <f>IF(OR(CL$4="",$B40=""),0,SUMIF('DADOS BRUTOS'!$A$3:$A$500,$B40,'DADOS BRUTOS'!L$3:L$500)+IF($C40="",0,SUMIF('DADOS BRUTOS'!$A$3:$A$500,$C40,'DADOS BRUTOS'!L$3:L$500)))</f>
        <v/>
      </c>
      <c r="CM40" s="122">
        <f>IF(OR(CM$4="",$B40=""),0,SUMIF('DADOS BRUTOS'!$A$3:$A$500,$B40,'DADOS BRUTOS'!M$3:M$500)+IF($C40="",0,SUMIF('DADOS BRUTOS'!$A$3:$A$500,$C40,'DADOS BRUTOS'!M$3:M$500)))</f>
        <v/>
      </c>
      <c r="CN40" s="122">
        <f>IF(OR(CN$4="",$B40=""),0,SUMIF('DADOS BRUTOS'!$A$3:$A$500,$B40,'DADOS BRUTOS'!N$3:N$500)+IF($C40="",0,SUMIF('DADOS BRUTOS'!$A$3:$A$500,$C40,'DADOS BRUTOS'!N$3:N$500)))</f>
        <v/>
      </c>
      <c r="CO40" s="122">
        <f>IF(OR(CO$4="",$B40=""),0,SUMIF('DADOS BRUTOS'!$A$3:$A$500,$B40,'DADOS BRUTOS'!O$3:O$500)+IF($C40="",0,SUMIF('DADOS BRUTOS'!$A$3:$A$500,$C40,'DADOS BRUTOS'!O$3:O$500)))</f>
        <v/>
      </c>
      <c r="CP40" s="122">
        <f>IF(OR(CP$4="",$B40=""),0,SUMIF('DADOS BRUTOS'!$A$3:$A$500,$B40,'DADOS BRUTOS'!P$3:P$500)+IF($C40="",0,SUMIF('DADOS BRUTOS'!$A$3:$A$500,$C40,'DADOS BRUTOS'!P$3:P$500)))</f>
        <v/>
      </c>
      <c r="CQ40" s="122">
        <f>IF(OR(CQ$4="",$B40=""),0,SUMIF('DADOS BRUTOS'!$A$3:$A$500,$B40,'DADOS BRUTOS'!Q$3:Q$500)+IF($C40="",0,SUMIF('DADOS BRUTOS'!$A$3:$A$500,$C40,'DADOS BRUTOS'!Q$3:Q$500)))</f>
        <v/>
      </c>
      <c r="CR40" s="122">
        <f>IF(OR(CR$4="",$B40=""),0,SUMIF('DADOS BRUTOS'!$A$3:$A$500,$B40,'DADOS BRUTOS'!R$3:R$500)+IF($C40="",0,SUMIF('DADOS BRUTOS'!$A$3:$A$500,$C40,'DADOS BRUTOS'!R$3:R$500)))</f>
        <v/>
      </c>
      <c r="CS40" s="122">
        <f>IF(OR(CS$4="",$B40=""),0,SUMIF('DADOS BRUTOS'!$A$3:$A$500,$B40,'DADOS BRUTOS'!S$3:S$500)+IF($C40="",0,SUMIF('DADOS BRUTOS'!$A$3:$A$500,$C40,'DADOS BRUTOS'!S$3:S$500)))</f>
        <v/>
      </c>
      <c r="CT40" s="122">
        <f>IF(OR(CT$4="",$B40=""),0,SUMIF('DADOS BRUTOS'!$A$3:$A$500,$B40,'DADOS BRUTOS'!T$3:T$500)+IF($C40="",0,SUMIF('DADOS BRUTOS'!$A$3:$A$500,$C40,'DADOS BRUTOS'!T$3:T$500)))</f>
        <v/>
      </c>
      <c r="CU40" s="122">
        <f>IF(OR(CU$4="",$B40=""),0,SUMIF('DADOS BRUTOS'!$A$3:$A$500,$B40,'DADOS BRUTOS'!U$3:U$500)+IF($C40="",0,SUMIF('DADOS BRUTOS'!$A$3:$A$500,$C40,'DADOS BRUTOS'!U$3:U$500)))</f>
        <v/>
      </c>
      <c r="CV40" s="122">
        <f>IF(OR(CV$4="",$B40=""),0,SUMIF('DADOS BRUTOS'!$A$3:$A$500,$B40,'DADOS BRUTOS'!V$3:V$500)+IF($C40="",0,SUMIF('DADOS BRUTOS'!$A$3:$A$500,$C40,'DADOS BRUTOS'!V$3:V$500)))</f>
        <v/>
      </c>
      <c r="CW40" s="122">
        <f>IF(OR(CW$4="",$B40=""),0,SUMIF('DADOS BRUTOS'!$A$3:$A$500,$B40,'DADOS BRUTOS'!W$3:W$500)+IF($C40="",0,SUMIF('DADOS BRUTOS'!$A$3:$A$500,$C40,'DADOS BRUTOS'!W$3:W$500)))</f>
        <v/>
      </c>
      <c r="CX40" s="122">
        <f>IF(OR(CX$4="",$B40=""),0,SUMIF('DADOS BRUTOS'!$A$3:$A$500,$B40,'DADOS BRUTOS'!X$3:X$500)+IF($C40="",0,SUMIF('DADOS BRUTOS'!$A$3:$A$500,$C40,'DADOS BRUTOS'!X$3:X$500)))</f>
        <v/>
      </c>
      <c r="CY40" s="122">
        <f>IF(OR(CY$4="",$B40=""),0,SUMIF('DADOS BRUTOS'!$A$3:$A$500,$B40,'DADOS BRUTOS'!Y$3:Y$500)+IF($C40="",0,SUMIF('DADOS BRUTOS'!$A$3:$A$500,$C40,'DADOS BRUTOS'!Y$3:Y$500)))</f>
        <v/>
      </c>
      <c r="CZ40" s="122">
        <f>IF(OR(CZ$4="",$B40=""),0,SUMIF('DADOS BRUTOS'!$A$3:$A$500,$B40,'DADOS BRUTOS'!Z$3:Z$500)+IF($C40="",0,SUMIF('DADOS BRUTOS'!$A$3:$A$500,$C40,'DADOS BRUTOS'!Z$3:Z$500)))</f>
        <v/>
      </c>
      <c r="DA40" s="122">
        <f>IF(OR(DA$4="",$B40=""),0,SUMIF('DADOS BRUTOS'!$A$3:$A$500,$B40,'DADOS BRUTOS'!AA$3:AA$500)+IF($C40="",0,SUMIF('DADOS BRUTOS'!$A$3:$A$500,$C40,'DADOS BRUTOS'!AA$3:AA$500)))</f>
        <v/>
      </c>
      <c r="DB40" s="122">
        <f>IF(OR(DB$4="",$B40=""),0,SUMIF('DADOS BRUTOS'!$A$3:$A$500,$B40,'DADOS BRUTOS'!AB$3:AB$500)+IF($C40="",0,SUMIF('DADOS BRUTOS'!$A$3:$A$500,$C40,'DADOS BRUTOS'!AB$3:AB$500)))</f>
        <v/>
      </c>
      <c r="DC40" s="122">
        <f>IF(OR(DC$4="",$B40=""),0,SUMIF('DADOS BRUTOS'!$A$3:$A$500,$B40,'DADOS BRUTOS'!AC$3:AC$500)+IF($C40="",0,SUMIF('DADOS BRUTOS'!$A$3:$A$500,$C40,'DADOS BRUTOS'!AC$3:AC$500)))</f>
        <v/>
      </c>
      <c r="DD40" s="122">
        <f>IF(OR(DD$4="",$B40=""),0,SUMIF('DADOS BRUTOS'!$A$3:$A$500,$B40,'DADOS BRUTOS'!AD$3:AD$500)+IF($C40="",0,SUMIF('DADOS BRUTOS'!$A$3:$A$500,$C40,'DADOS BRUTOS'!AD$3:AD$500)))</f>
        <v/>
      </c>
      <c r="DE40" s="122">
        <f>IF(OR(DE$4="",$B40=""),0,SUMIF('DADOS BRUTOS'!$A$3:$A$500,$B40,'DADOS BRUTOS'!AE$3:AE$500)+IF($C40="",0,SUMIF('DADOS BRUTOS'!$A$3:$A$500,$C40,'DADOS BRUTOS'!AE$3:AE$500)))</f>
        <v/>
      </c>
      <c r="DF40" s="122">
        <f>IF(OR(DF$4="",$B40=""),0,SUMIF('DADOS BRUTOS'!$A$3:$A$500,$B40,'DADOS BRUTOS'!AF$3:AF$500)+IF($C40="",0,SUMIF('DADOS BRUTOS'!$A$3:$A$500,$C40,'DADOS BRUTOS'!AF$3:AF$500)))</f>
        <v/>
      </c>
      <c r="DG40" s="122">
        <f>IF(OR(DG$4="",$B40=""),0,SUMIF('DADOS BRUTOS'!$A$3:$A$500,$B40,'DADOS BRUTOS'!AG$3:AG$500)+IF($C40="",0,SUMIF('DADOS BRUTOS'!$A$3:$A$500,$C40,'DADOS BRUTOS'!AG$3:AG$500)))</f>
        <v/>
      </c>
      <c r="DH40" s="122">
        <f>IF(OR(DH$4="",$B40=""),0,SUMIF('DADOS BRUTOS'!$A$3:$A$500,$B40,'DADOS BRUTOS'!AH$3:AH$500)+IF($C40="",0,SUMIF('DADOS BRUTOS'!$A$3:$A$500,$C40,'DADOS BRUTOS'!AH$3:AH$500)))</f>
        <v/>
      </c>
      <c r="DI40" s="122">
        <f>IF(OR(DI$4="",$B40=""),0,SUMIF('DADOS BRUTOS'!$A$3:$A$500,$B40,'DADOS BRUTOS'!AI$3:AI$500)+IF($C40="",0,SUMIF('DADOS BRUTOS'!$A$3:$A$500,$C40,'DADOS BRUTOS'!AI$3:AI$500)))</f>
        <v/>
      </c>
      <c r="DJ40" s="122">
        <f>IF(OR(DJ$4="",$B40=""),0,SUMIF('DADOS BRUTOS'!$A$3:$A$500,$B40,'DADOS BRUTOS'!AJ$3:AJ$500)+IF($C40="",0,SUMIF('DADOS BRUTOS'!$A$3:$A$500,$C40,'DADOS BRUTOS'!AJ$3:AJ$500)))</f>
        <v/>
      </c>
      <c r="DK40" s="122">
        <f>IF(OR(DK$4="",$B40=""),0,SUMIF('DADOS BRUTOS'!$A$3:$A$500,$B40,'DADOS BRUTOS'!AK$3:AK$500)+IF($C40="",0,SUMIF('DADOS BRUTOS'!$A$3:$A$500,$C40,'DADOS BRUTOS'!AK$3:AK$500)))</f>
        <v/>
      </c>
      <c r="DL40" s="122">
        <f>IF(OR(DL$4="",$B40=""),0,SUMIF('DADOS BRUTOS'!$A$3:$A$500,$B40,'DADOS BRUTOS'!AL$3:AL$500)+IF($C40="",0,SUMIF('DADOS BRUTOS'!$A$3:$A$500,$C40,'DADOS BRUTOS'!AL$3:AL$500)))</f>
        <v/>
      </c>
      <c r="DM40" s="122">
        <f>IF(OR(DM$4="",$B40=""),0,SUMIF('DADOS BRUTOS'!$A$3:$A$500,$B40,'DADOS BRUTOS'!AM$3:AM$500)+IF($C40="",0,SUMIF('DADOS BRUTOS'!$A$3:$A$500,$C40,'DADOS BRUTOS'!AM$3:AM$500)))</f>
        <v/>
      </c>
      <c r="DN40" s="122">
        <f>IF(OR(DN$4="",$B40=""),0,SUMIF('DADOS BRUTOS'!$A$3:$A$500,$B40,'DADOS BRUTOS'!AN$3:AN$500)+IF($C40="",0,SUMIF('DADOS BRUTOS'!$A$3:$A$500,$C40,'DADOS BRUTOS'!AN$3:AN$500)))</f>
        <v/>
      </c>
      <c r="DO40" s="122">
        <f>IF(OR(DO$4="",$B40=""),0,SUMIF('DADOS BRUTOS'!$A$3:$A$500,$B40,'DADOS BRUTOS'!AO$3:AO$500)+IF($C40="",0,SUMIF('DADOS BRUTOS'!$A$3:$A$500,$C40,'DADOS BRUTOS'!AO$3:AO$500)))</f>
        <v/>
      </c>
      <c r="DP40" s="122">
        <f>IF(OR(DP$4="",$B40=""),0,SUMIF('DADOS BRUTOS'!$A$3:$A$500,$B40,'DADOS BRUTOS'!AP$3:AP$500)+IF($C40="",0,SUMIF('DADOS BRUTOS'!$A$3:$A$500,$C40,'DADOS BRUTOS'!AP$3:AP$500)))</f>
        <v/>
      </c>
      <c r="DQ40" s="122">
        <f>IF(OR(DQ$4="",$B40=""),0,SUMIF('DADOS BRUTOS'!$A$3:$A$500,$B40,'DADOS BRUTOS'!AQ$3:AQ$500)+IF($C40="",0,SUMIF('DADOS BRUTOS'!$A$3:$A$500,$C40,'DADOS BRUTOS'!AQ$3:AQ$500)))</f>
        <v/>
      </c>
      <c r="DR40" s="122">
        <f>IF(OR(DR$4="",$B40=""),0,SUMIF('DADOS BRUTOS'!$A$3:$A$500,$B40,'DADOS BRUTOS'!AR$3:AR$500)+IF($C40="",0,SUMIF('DADOS BRUTOS'!$A$3:$A$500,$C40,'DADOS BRUTOS'!AR$3:AR$500)))</f>
        <v/>
      </c>
      <c r="DS40" s="122">
        <f>IF(OR(DS$4="",$B40=""),0,SUMIF('DADOS BRUTOS'!$A$3:$A$500,$B40,'DADOS BRUTOS'!AS$3:AS$500)+IF($C40="",0,SUMIF('DADOS BRUTOS'!$A$3:$A$500,$C40,'DADOS BRUTOS'!AS$3:AS$500)))</f>
        <v/>
      </c>
      <c r="DT40" s="122">
        <f>IF(OR(DT$4="",$B40=""),0,SUMIF('DADOS BRUTOS'!$A$3:$A$500,$B40,'DADOS BRUTOS'!AT$3:AT$500)+IF($C40="",0,SUMIF('DADOS BRUTOS'!$A$3:$A$500,$C40,'DADOS BRUTOS'!AT$3:AT$500)))</f>
        <v/>
      </c>
      <c r="DU40" s="122">
        <f>IF(OR(DU$4="",$B40=""),0,SUMIF('DADOS BRUTOS'!$A$3:$A$500,$B40,'DADOS BRUTOS'!AU$3:AU$500)+IF($C40="",0,SUMIF('DADOS BRUTOS'!$A$3:$A$500,$C40,'DADOS BRUTOS'!AU$3:AU$500)))</f>
        <v/>
      </c>
      <c r="DV40" s="122">
        <f>IF(OR(DV$4="",$B40=""),0,SUMIF('DADOS BRUTOS'!$A$3:$A$500,$B40,'DADOS BRUTOS'!AV$3:AV$500)+IF($C40="",0,SUMIF('DADOS BRUTOS'!$A$3:$A$500,$C40,'DADOS BRUTOS'!AV$3:AV$500)))</f>
        <v/>
      </c>
      <c r="DW40" s="122">
        <f>IF(OR(DW$4="",$B40=""),0,SUMIF('DADOS BRUTOS'!$A$3:$A$500,$B40,'DADOS BRUTOS'!AW$3:AW$500)+IF($C40="",0,SUMIF('DADOS BRUTOS'!$A$3:$A$500,$C40,'DADOS BRUTOS'!AW$3:AW$500)))</f>
        <v/>
      </c>
      <c r="DX40" s="122">
        <f>IF(OR(DX$4="",$B40=""),0,SUMIF('DADOS BRUTOS'!$A$3:$A$500,$B40,'DADOS BRUTOS'!AX$3:AX$500)+IF($C40="",0,SUMIF('DADOS BRUTOS'!$A$3:$A$500,$C40,'DADOS BRUTOS'!AX$3:AX$500)))</f>
        <v/>
      </c>
      <c r="DY40" s="122">
        <f>IF(OR(DY$4="",$B40=""),0,SUMIF('DADOS BRUTOS'!$A$3:$A$500,$B40,'DADOS BRUTOS'!AY$3:AY$500)+IF($C40="",0,SUMIF('DADOS BRUTOS'!$A$3:$A$500,$C40,'DADOS BRUTOS'!AY$3:AY$500)))</f>
        <v/>
      </c>
      <c r="DZ40" s="122">
        <f>IF(OR(DZ$4="",$B40=""),0,SUMIF('DADOS BRUTOS'!$A$3:$A$500,$B40,'DADOS BRUTOS'!AZ$3:AZ$500)+IF($C40="",0,SUMIF('DADOS BRUTOS'!$A$3:$A$500,$C40,'DADOS BRUTOS'!AZ$3:AZ$500)))</f>
        <v/>
      </c>
      <c r="EA40" s="122">
        <f>IF(OR(EA$4="",$B40=""),0,SUMIF('DADOS BRUTOS'!$A$3:$A$500,$B40,'DADOS BRUTOS'!BA$3:BA$500)+IF($C40="",0,SUMIF('DADOS BRUTOS'!$A$3:$A$500,$C40,'DADOS BRUTOS'!BA$3:BA$500)))</f>
        <v/>
      </c>
      <c r="EB40" s="122">
        <f>IF(OR(EB$4="",$B40=""),0,SUMIF('DADOS BRUTOS'!$A$3:$A$500,$B40,'DADOS BRUTOS'!BB$3:BB$500)+IF($C40="",0,SUMIF('DADOS BRUTOS'!$A$3:$A$500,$C40,'DADOS BRUTOS'!BB$3:BB$500)))</f>
        <v/>
      </c>
      <c r="EC40" s="122">
        <f>IF(OR(EC$4="",$B40=""),0,SUMIF('DADOS BRUTOS'!$A$3:$A$500,$B40,'DADOS BRUTOS'!BC$3:BC$500)+IF($C40="",0,SUMIF('DADOS BRUTOS'!$A$3:$A$500,$C40,'DADOS BRUTOS'!BC$3:BC$500)))</f>
        <v/>
      </c>
      <c r="ED40" s="122">
        <f>IF(OR(ED$4="",$B40=""),0,SUMIF('DADOS BRUTOS'!$A$3:$A$500,$B40,'DADOS BRUTOS'!BD$3:BD$500)+IF($C40="",0,SUMIF('DADOS BRUTOS'!$A$3:$A$500,$C40,'DADOS BRUTOS'!BD$3:BD$500)))</f>
        <v/>
      </c>
      <c r="EE40" s="122">
        <f>IF(OR(EE$4="",$B40=""),0,SUMIF('DADOS BRUTOS'!$A$3:$A$500,$B40,'DADOS BRUTOS'!BE$3:BE$500)+IF($C40="",0,SUMIF('DADOS BRUTOS'!$A$3:$A$500,$C40,'DADOS BRUTOS'!BE$3:BE$500)))</f>
        <v/>
      </c>
      <c r="EF40" s="122">
        <f>IF(OR(EF$4="",$B40=""),0,SUMIF('DADOS BRUTOS'!$A$3:$A$500,$B40,'DADOS BRUTOS'!BF$3:BF$500)+IF($C40="",0,SUMIF('DADOS BRUTOS'!$A$3:$A$500,$C40,'DADOS BRUTOS'!BF$3:BF$500)))</f>
        <v/>
      </c>
      <c r="EG40" s="122">
        <f>IF(OR(EG$4="",$B40=""),0,SUMIF('DADOS BRUTOS'!$A$3:$A$500,$B40,'DADOS BRUTOS'!BG$3:BG$500)+IF($C40="",0,SUMIF('DADOS BRUTOS'!$A$3:$A$500,$C40,'DADOS BRUTOS'!BG$3:BG$500)))</f>
        <v/>
      </c>
      <c r="EH40" s="122">
        <f>IF(OR(EH$4="",$B40=""),0,SUMIF('DADOS BRUTOS'!$A$3:$A$500,$B40,'DADOS BRUTOS'!BH$3:BH$500)+IF($C40="",0,SUMIF('DADOS BRUTOS'!$A$3:$A$500,$C40,'DADOS BRUTOS'!BH$3:BH$500)))</f>
        <v/>
      </c>
      <c r="EI40" s="122">
        <f>IF(OR(EI$4="",$B40=""),0,SUMIF('DADOS BRUTOS'!$A$3:$A$500,$B40,'DADOS BRUTOS'!BI$3:BI$500)+IF($C40="",0,SUMIF('DADOS BRUTOS'!$A$3:$A$500,$C40,'DADOS BRUTOS'!BI$3:BI$500)))</f>
        <v/>
      </c>
      <c r="EJ40" s="122">
        <f>IF(OR(EJ$4="",$B40=""),0,SUMIF('DADOS BRUTOS'!$A$3:$A$500,$B40,'DADOS BRUTOS'!BJ$3:BJ$500)+IF($C40="",0,SUMIF('DADOS BRUTOS'!$A$3:$A$500,$C40,'DADOS BRUTOS'!BJ$3:BJ$500)))</f>
        <v/>
      </c>
      <c r="EK40" s="122">
        <f>IF(OR(EK$4="",$B40=""),0,SUMIF('DADOS BRUTOS'!$A$3:$A$500,$B40,'DADOS BRUTOS'!BK$3:BK$500)+IF($C40="",0,SUMIF('DADOS BRUTOS'!$A$3:$A$500,$C40,'DADOS BRUTOS'!BK$3:BK$500)))</f>
        <v/>
      </c>
      <c r="EL40" s="122">
        <f>IF(OR(EL$4="",$B40=""),0,SUMIF('DADOS BRUTOS'!$A$3:$A$500,$B40,'DADOS BRUTOS'!BL$3:BL$500)+IF($C40="",0,SUMIF('DADOS BRUTOS'!$A$3:$A$500,$C40,'DADOS BRUTOS'!BL$3:BL$500)))</f>
        <v/>
      </c>
      <c r="EM40" s="122">
        <f>IF(OR(EM$4="",$B40=""),0,SUMIF('DADOS BRUTOS'!$A$3:$A$500,$B40,'DADOS BRUTOS'!BM$3:BM$500)+IF($C40="",0,SUMIF('DADOS BRUTOS'!$A$3:$A$500,$C40,'DADOS BRUTOS'!BM$3:BM$500)))</f>
        <v/>
      </c>
      <c r="EN40" s="122">
        <f>IF(OR(EN$4="",$B40=""),0,SUMIF('DADOS BRUTOS'!$A$3:$A$500,$B40,'DADOS BRUTOS'!BN$3:BN$500)+IF($C40="",0,SUMIF('DADOS BRUTOS'!$A$3:$A$500,$C40,'DADOS BRUTOS'!BN$3:BN$500)))</f>
        <v/>
      </c>
      <c r="EO40" s="122">
        <f>IF(OR(EO$4="",$B40=""),0,SUMIF('DADOS BRUTOS'!$A$3:$A$500,$B40,'DADOS BRUTOS'!BO$3:BO$500)+IF($C40="",0,SUMIF('DADOS BRUTOS'!$A$3:$A$500,$C40,'DADOS BRUTOS'!BO$3:BO$500)))</f>
        <v/>
      </c>
      <c r="EP40" s="122">
        <f>IF(OR(EP$4="",$B40=""),0,SUMIF('DADOS BRUTOS'!$A$3:$A$500,$B40,'DADOS BRUTOS'!BP$3:BP$500)+IF($C40="",0,SUMIF('DADOS BRUTOS'!$A$3:$A$500,$C40,'DADOS BRUTOS'!BP$3:BP$500)))</f>
        <v/>
      </c>
      <c r="EQ40" s="122">
        <f>IF(OR(EQ$4="",$B40=""),0,SUMIF('DADOS BRUTOS'!$A$3:$A$500,$B40,'DADOS BRUTOS'!BQ$3:BQ$500)+IF($C40="",0,SUMIF('DADOS BRUTOS'!$A$3:$A$500,$C40,'DADOS BRUTOS'!BQ$3:BQ$500)))</f>
        <v/>
      </c>
      <c r="ER40" s="122">
        <f>IF(OR(ER$4="",$B40=""),0,SUMIF('DADOS BRUTOS'!$A$3:$A$500,$B40,'DADOS BRUTOS'!BR$3:BR$500)+IF($C40="",0,SUMIF('DADOS BRUTOS'!$A$3:$A$500,$C40,'DADOS BRUTOS'!BR$3:BR$500)))</f>
        <v/>
      </c>
      <c r="ES40" s="122">
        <f>IF(OR(ES$4="",$B40=""),0,SUMIF('DADOS BRUTOS'!$A$3:$A$500,$B40,'DADOS BRUTOS'!BS$3:BS$500)+IF($C40="",0,SUMIF('DADOS BRUTOS'!$A$3:$A$500,$C40,'DADOS BRUTOS'!BS$3:BS$500)))</f>
        <v/>
      </c>
      <c r="ET40" s="122">
        <f>IF(OR(ET$4="",$B40=""),0,SUMIF('DADOS BRUTOS'!$A$3:$A$500,$B40,'DADOS BRUTOS'!BT$3:BT$500)+IF($C40="",0,SUMIF('DADOS BRUTOS'!$A$3:$A$500,$C40,'DADOS BRUTOS'!BT$3:BT$500)))</f>
        <v/>
      </c>
      <c r="EU40" s="122">
        <f>IF(OR(EU$4="",$B40=""),0,SUMIF('DADOS BRUTOS'!$A$3:$A$500,$B40,'DADOS BRUTOS'!BU$3:BU$500)+IF($C40="",0,SUMIF('DADOS BRUTOS'!$A$3:$A$500,$C40,'DADOS BRUTOS'!BU$3:BU$500)))</f>
        <v/>
      </c>
      <c r="EV40" s="122">
        <f>IF(OR(EV$4="",$B40=""),0,SUMIF('DADOS BRUTOS'!$A$3:$A$500,$B40,'DADOS BRUTOS'!BV$3:BV$500)+IF($C40="",0,SUMIF('DADOS BRUTOS'!$A$3:$A$500,$C40,'DADOS BRUTOS'!BV$3:BV$500)))</f>
        <v/>
      </c>
      <c r="EW40" s="122">
        <f>IF(OR(EW$4="",$B40=""),0,SUMIF('DADOS BRUTOS'!$A$3:$A$500,$B40,'DADOS BRUTOS'!BW$3:BW$500)+IF($C40="",0,SUMIF('DADOS BRUTOS'!$A$3:$A$500,$C40,'DADOS BRUTOS'!BW$3:BW$500)))</f>
        <v/>
      </c>
      <c r="EX40" s="122">
        <f>IF(OR(EX$4="",$B40=""),0,SUMIF('DADOS BRUTOS'!$A$3:$A$500,$B40,'DADOS BRUTOS'!BX$3:BX$500)+IF($C40="",0,SUMIF('DADOS BRUTOS'!$A$3:$A$500,$C40,'DADOS BRUTOS'!BX$3:BX$500)))</f>
        <v/>
      </c>
      <c r="EY40" s="122">
        <f>IF(OR(EY$4="",$B40=""),0,SUMIF('DADOS BRUTOS'!$A$3:$A$500,$B40,'DADOS BRUTOS'!BY$3:BY$500)+IF($C40="",0,SUMIF('DADOS BRUTOS'!$A$3:$A$500,$C40,'DADOS BRUTOS'!BY$3:BY$500)))</f>
        <v/>
      </c>
      <c r="EZ40" s="122">
        <f>IF(OR(EZ$4="",$B40=""),0,SUMIF('DADOS BRUTOS'!$A$3:$A$500,$B40,'DADOS BRUTOS'!BZ$3:BZ$500)+IF($C40="",0,SUMIF('DADOS BRUTOS'!$A$3:$A$500,$C40,'DADOS BRUTOS'!BZ$3:BZ$500)))</f>
        <v/>
      </c>
      <c r="FA40" s="122">
        <f>IF(OR(FA$4="",$B40=""),0,SUMIF('DADOS BRUTOS'!$A$3:$A$500,$B40,'DADOS BRUTOS'!CA$3:CA$500)+IF($C40="",0,SUMIF('DADOS BRUTOS'!$A$3:$A$500,$C40,'DADOS BRUTOS'!CA$3:CA$500)))</f>
        <v/>
      </c>
      <c r="FB40" s="122">
        <f>IF(OR(FB$4="",$B40=""),0,SUMIF('DADOS BRUTOS'!$A$3:$A$500,$B40,'DADOS BRUTOS'!CB$3:CB$500)+IF($C40="",0,SUMIF('DADOS BRUTOS'!$A$3:$A$500,$C40,'DADOS BRUTOS'!CB$3:CB$500)))</f>
        <v/>
      </c>
      <c r="FC40" s="122">
        <f>IF(OR(FC$4="",$B40=""),0,SUMIF('DADOS BRUTOS'!$A$3:$A$500,$B40,'DADOS BRUTOS'!CC$3:CC$500)+IF($C40="",0,SUMIF('DADOS BRUTOS'!$A$3:$A$500,$C40,'DADOS BRUTOS'!CC$3:CC$500)))</f>
        <v/>
      </c>
      <c r="FD40" s="122">
        <f>IF(OR(FD$4="",$B40=""),0,SUMIF('DADOS BRUTOS'!$A$3:$A$500,$B40,'DADOS BRUTOS'!CD$3:CD$500)+IF($C40="",0,SUMIF('DADOS BRUTOS'!$A$3:$A$500,$C40,'DADOS BRUTOS'!CD$3:CD$500)))</f>
        <v/>
      </c>
      <c r="FE40" s="122">
        <f>IF(OR(FE$4="",$B40=""),0,SUMIF('DADOS BRUTOS'!$A$3:$A$500,$B40,'DADOS BRUTOS'!CE$3:CE$500)+IF($C40="",0,SUMIF('DADOS BRUTOS'!$A$3:$A$500,$C40,'DADOS BRUTOS'!CE$3:CE$500)))</f>
        <v/>
      </c>
      <c r="FF40" s="122">
        <f>IF(OR(FF$4="",$B40=""),0,SUMIF('DADOS BRUTOS'!$A$3:$A$500,$B40,'DADOS BRUTOS'!CF$3:CF$500)+IF($C40="",0,SUMIF('DADOS BRUTOS'!$A$3:$A$500,$C40,'DADOS BRUTOS'!CF$3:CF$500)))</f>
        <v/>
      </c>
      <c r="FG40" s="122">
        <f>IF(OR(FG$4="",$B40=""),0,SUMIF('DADOS BRUTOS'!$A$3:$A$500,$B40,'DADOS BRUTOS'!CG$3:CG$500)+IF($C40="",0,SUMIF('DADOS BRUTOS'!$A$3:$A$500,$C40,'DADOS BRUTOS'!CG$3:CG$500)))</f>
        <v/>
      </c>
      <c r="FH40" s="122">
        <f>IF(OR(FH$4="",$B40=""),0,SUMIF('DADOS BRUTOS'!$A$3:$A$500,$B40,'DADOS BRUTOS'!CH$3:CH$500)+IF($C40="",0,SUMIF('DADOS BRUTOS'!$A$3:$A$500,$C40,'DADOS BRUTOS'!CH$3:CH$500)))</f>
        <v/>
      </c>
      <c r="FI40" s="122">
        <f>IF(OR(FI$4="",$B40=""),0,SUMIF('DADOS BRUTOS'!$A$3:$A$500,$B40,'DADOS BRUTOS'!CI$3:CI$500)+IF($C40="",0,SUMIF('DADOS BRUTOS'!$A$3:$A$500,$C40,'DADOS BRUTOS'!CI$3:CI$500)))</f>
        <v/>
      </c>
      <c r="FJ40" s="122">
        <f>IF(OR(FJ$4="",$B40=""),0,SUMIF('DADOS BRUTOS'!$A$3:$A$500,$B40,'DADOS BRUTOS'!CJ$3:CJ$500)+IF($C40="",0,SUMIF('DADOS BRUTOS'!$A$3:$A$500,$C40,'DADOS BRUTOS'!CJ$3:CJ$500)))</f>
        <v/>
      </c>
      <c r="FK40" s="122">
        <f>IF(OR(FK$4="",$B40=""),0,SUMIF('DADOS BRUTOS'!$A$3:$A$500,$B40,'DADOS BRUTOS'!CK$3:CK$500)+IF($C40="",0,SUMIF('DADOS BRUTOS'!$A$3:$A$500,$C40,'DADOS BRUTOS'!CK$3:CK$500)))</f>
        <v/>
      </c>
      <c r="FL40" s="122">
        <f>IF(OR(FL$4="",$B40=""),0,SUMIF('DADOS BRUTOS'!$A$3:$A$500,$B40,'DADOS BRUTOS'!CL$3:CL$500)+IF($C40="",0,SUMIF('DADOS BRUTOS'!$A$3:$A$500,$C40,'DADOS BRUTOS'!CL$3:CL$500)))</f>
        <v/>
      </c>
      <c r="FM40" s="122">
        <f>IF(OR(FM$4="",$B40=""),0,SUMIF('DADOS BRUTOS'!$A$3:$A$500,$B40,'DADOS BRUTOS'!CM$3:CM$500)+IF($C40="",0,SUMIF('DADOS BRUTOS'!$A$3:$A$500,$C40,'DADOS BRUTOS'!CM$3:CM$500)))</f>
        <v/>
      </c>
      <c r="FN40" s="122">
        <f>IF(OR(FN$4="",$B40=""),0,SUMIF('DADOS BRUTOS'!$A$3:$A$500,$B40,'DADOS BRUTOS'!CN$3:CN$500)+IF($C40="",0,SUMIF('DADOS BRUTOS'!$A$3:$A$500,$C40,'DADOS BRUTOS'!CN$3:CN$500)))</f>
        <v/>
      </c>
      <c r="FO40" s="122">
        <f>IF(OR(FO$4="",$B40=""),0,SUMIF('DADOS BRUTOS'!$A$3:$A$500,$B40,'DADOS BRUTOS'!CO$3:CO$500)+IF($C40="",0,SUMIF('DADOS BRUTOS'!$A$3:$A$500,$C40,'DADOS BRUTOS'!CO$3:CO$500)))</f>
        <v/>
      </c>
      <c r="FP40" s="122">
        <f>IF(OR(FP$4="",$B40=""),0,SUMIF('DADOS BRUTOS'!$A$3:$A$500,$B40,'DADOS BRUTOS'!CP$3:CP$500)+IF($C40="",0,SUMIF('DADOS BRUTOS'!$A$3:$A$500,$C40,'DADOS BRUTOS'!CP$3:CP$500)))</f>
        <v/>
      </c>
      <c r="FQ40" s="122">
        <f>IF(OR(FQ$4="",$B40=""),0,SUMIF('DADOS BRUTOS'!$A$3:$A$500,$B40,'DADOS BRUTOS'!CQ$3:CQ$500)+IF($C40="",0,SUMIF('DADOS BRUTOS'!$A$3:$A$500,$C40,'DADOS BRUTOS'!CQ$3:CQ$500)))</f>
        <v/>
      </c>
      <c r="FR40" s="122">
        <f>IF(OR(FR$4="",$B40=""),0,SUMIF('DADOS BRUTOS'!$A$3:$A$500,$B40,'DADOS BRUTOS'!CR$3:CR$500)+IF($C40="",0,SUMIF('DADOS BRUTOS'!$A$3:$A$500,$C40,'DADOS BRUTOS'!CR$3:CR$500)))</f>
        <v/>
      </c>
      <c r="FS40" s="122">
        <f>IF(OR(FS$4="",$B40=""),0,SUMIF('DADOS BRUTOS'!$A$3:$A$500,$B40,'DADOS BRUTOS'!CS$3:CS$500)+IF($C40="",0,SUMIF('DADOS BRUTOS'!$A$3:$A$500,$C40,'DADOS BRUTOS'!CS$3:CS$500)))</f>
        <v/>
      </c>
      <c r="FT40" s="122">
        <f>IF(OR(FT$4="",$B40=""),0,SUMIF('DADOS BRUTOS'!$A$3:$A$500,$B40,'DADOS BRUTOS'!CT$3:CT$500)+IF($C40="",0,SUMIF('DADOS BRUTOS'!$A$3:$A$500,$C40,'DADOS BRUTOS'!CT$3:CT$500)))</f>
        <v/>
      </c>
      <c r="FU40" s="122">
        <f>IF(OR(FU$4="",$B40=""),0,SUMIF('DADOS BRUTOS'!$A$3:$A$500,$B40,'DADOS BRUTOS'!CU$3:CU$500)+IF($C40="",0,SUMIF('DADOS BRUTOS'!$A$3:$A$500,$C40,'DADOS BRUTOS'!CU$3:CU$500)))</f>
        <v/>
      </c>
      <c r="FV40" s="122">
        <f>IF(OR(FV$4="",$B40=""),0,SUMIF('DADOS BRUTOS'!$A$3:$A$500,$B40,'DADOS BRUTOS'!CV$3:CV$500)+IF($C40="",0,SUMIF('DADOS BRUTOS'!$A$3:$A$500,$C40,'DADOS BRUTOS'!CV$3:CV$500)))</f>
        <v/>
      </c>
      <c r="FW40" s="122">
        <f>IF(OR(FW$4="",$B40=""),0,SUMIF('DADOS BRUTOS'!$A$3:$A$500,$B40,'DADOS BRUTOS'!CW$3:CW$500)+IF($C40="",0,SUMIF('DADOS BRUTOS'!$A$3:$A$500,$C40,'DADOS BRUTOS'!CW$3:CW$500)))</f>
        <v/>
      </c>
      <c r="FX40" s="122">
        <f>IF(OR(FX$4="",$B40=""),0,SUMIF('DADOS BRUTOS'!$A$3:$A$500,$B40,'DADOS BRUTOS'!CX$3:CX$500)+IF($C40="",0,SUMIF('DADOS BRUTOS'!$A$3:$A$500,$C40,'DADOS BRUTOS'!CX$3:CX$500)))</f>
        <v/>
      </c>
      <c r="FY40" s="122">
        <f>IF(OR(FY$4="",$B40=""),0,SUMIF('DADOS BRUTOS'!$A$3:$A$500,$B40,'DADOS BRUTOS'!CY$3:CY$500)+IF($C40="",0,SUMIF('DADOS BRUTOS'!$A$3:$A$500,$C40,'DADOS BRUTOS'!CY$3:CY$500)))</f>
        <v/>
      </c>
      <c r="FZ40" s="122">
        <f>IF(OR(FZ$4="",$B40=""),0,SUMIF('DADOS BRUTOS'!$A$3:$A$500,$B40,'DADOS BRUTOS'!CZ$3:CZ$500)+IF($C40="",0,SUMIF('DADOS BRUTOS'!$A$3:$A$500,$C40,'DADOS BRUTOS'!CZ$3:CZ$500)))</f>
        <v/>
      </c>
      <c r="GA40" s="122">
        <f>IF(OR(GA$4="",$B40=""),0,SUMIF('DADOS BRUTOS'!$A$3:$A$500,$B40,'DADOS BRUTOS'!DA$3:DA$500)+IF($C40="",0,SUMIF('DADOS BRUTOS'!$A$3:$A$500,$C40,'DADOS BRUTOS'!DA$3:DA$500)))</f>
        <v/>
      </c>
      <c r="GB40" s="122">
        <f>IF(OR(GB$4="",$B40=""),0,SUMIF('DADOS BRUTOS'!$A$3:$A$500,$B40,'DADOS BRUTOS'!DB$3:DB$500)+IF($C40="",0,SUMIF('DADOS BRUTOS'!$A$3:$A$500,$C40,'DADOS BRUTOS'!DB$3:DB$500)))</f>
        <v/>
      </c>
      <c r="GC40" s="122">
        <f>IF(OR(GC$4="",$B40=""),0,SUMIF('DADOS BRUTOS'!$A$3:$A$500,$B40,'DADOS BRUTOS'!DC$3:DC$500)+IF($C40="",0,SUMIF('DADOS BRUTOS'!$A$3:$A$500,$C40,'DADOS BRUTOS'!DC$3:DC$500)))</f>
        <v/>
      </c>
      <c r="GD40" s="122">
        <f>IF(OR(GD$4="",$B40=""),0,SUMIF('DADOS BRUTOS'!$A$3:$A$500,$B40,'DADOS BRUTOS'!DD$3:DD$500)+IF($C40="",0,SUMIF('DADOS BRUTOS'!$A$3:$A$500,$C40,'DADOS BRUTOS'!DD$3:DD$500)))</f>
        <v/>
      </c>
      <c r="GE40" s="122">
        <f>IF(OR(GE$4="",$B40=""),0,SUMIF('DADOS BRUTOS'!$A$3:$A$500,$B40,'DADOS BRUTOS'!DE$3:DE$500)+IF($C40="",0,SUMIF('DADOS BRUTOS'!$A$3:$A$500,$C40,'DADOS BRUTOS'!DE$3:DE$500)))</f>
        <v/>
      </c>
      <c r="GF40" s="122">
        <f>IF(OR(GF$4="",$B40=""),0,SUMIF('DADOS BRUTOS'!$A$3:$A$500,$B40,'DADOS BRUTOS'!DF$3:DF$500)+IF($C40="",0,SUMIF('DADOS BRUTOS'!$A$3:$A$500,$C40,'DADOS BRUTOS'!DF$3:DF$500)))</f>
        <v/>
      </c>
      <c r="GG40" s="122">
        <f>IF(OR(GG$4="",$B40=""),0,SUMIF('DADOS BRUTOS'!$A$3:$A$500,$B40,'DADOS BRUTOS'!DG$3:DG$500)+IF($C40="",0,SUMIF('DADOS BRUTOS'!$A$3:$A$500,$C40,'DADOS BRUTOS'!DG$3:DG$500)))</f>
        <v/>
      </c>
      <c r="GH40" s="122">
        <f>IF(OR(GH$4="",$B40=""),0,SUMIF('DADOS BRUTOS'!$A$3:$A$500,$B40,'DADOS BRUTOS'!DH$3:DH$500)+IF($C40="",0,SUMIF('DADOS BRUTOS'!$A$3:$A$500,$C40,'DADOS BRUTOS'!DH$3:DH$500)))</f>
        <v/>
      </c>
      <c r="GI40" s="122">
        <f>IF(OR(GI$4="",$B40=""),0,SUMIF('DADOS BRUTOS'!$A$3:$A$500,$B40,'DADOS BRUTOS'!DI$3:DI$500)+IF($C40="",0,SUMIF('DADOS BRUTOS'!$A$3:$A$500,$C40,'DADOS BRUTOS'!DI$3:DI$500)))</f>
        <v/>
      </c>
      <c r="GJ40" s="122">
        <f>IF(OR(GJ$4="",$B40=""),0,SUMIF('DADOS BRUTOS'!$A$3:$A$500,$B40,'DADOS BRUTOS'!DJ$3:DJ$500)+IF($C40="",0,SUMIF('DADOS BRUTOS'!$A$3:$A$500,$C40,'DADOS BRUTOS'!DJ$3:DJ$500)))</f>
        <v/>
      </c>
      <c r="GK40" s="122">
        <f>IF(OR(GK$4="",$B40=""),0,SUMIF('DADOS BRUTOS'!$A$3:$A$500,$B40,'DADOS BRUTOS'!DK$3:DK$500)+IF($C40="",0,SUMIF('DADOS BRUTOS'!$A$3:$A$500,$C40,'DADOS BRUTOS'!DK$3:DK$500)))</f>
        <v/>
      </c>
      <c r="GL40" s="122">
        <f>IF(OR(GL$4="",$B40=""),0,SUMIF('DADOS BRUTOS'!$A$3:$A$500,$B40,'DADOS BRUTOS'!DL$3:DL$500)+IF($C40="",0,SUMIF('DADOS BRUTOS'!$A$3:$A$500,$C40,'DADOS BRUTOS'!DL$3:DL$500)))</f>
        <v/>
      </c>
      <c r="GM40" s="122">
        <f>IF(OR(GM$4="",$B40=""),0,SUMIF('DADOS BRUTOS'!$A$3:$A$500,$B40,'DADOS BRUTOS'!DM$3:DM$500)+IF($C40="",0,SUMIF('DADOS BRUTOS'!$A$3:$A$500,$C40,'DADOS BRUTOS'!DM$3:DM$500)))</f>
        <v/>
      </c>
      <c r="GN40" s="122">
        <f>IF(OR(GN$4="",$B40=""),0,SUMIF('DADOS BRUTOS'!$A$3:$A$500,$B40,'DADOS BRUTOS'!DN$3:DN$500)+IF($C40="",0,SUMIF('DADOS BRUTOS'!$A$3:$A$500,$C40,'DADOS BRUTOS'!DN$3:DN$500)))</f>
        <v/>
      </c>
      <c r="GO40" s="122">
        <f>IF(OR(GO$4="",$B40=""),0,SUMIF('DADOS BRUTOS'!$A$3:$A$500,$B40,'DADOS BRUTOS'!DO$3:DO$500)+IF($C40="",0,SUMIF('DADOS BRUTOS'!$A$3:$A$500,$C40,'DADOS BRUTOS'!DO$3:DO$500)))</f>
        <v/>
      </c>
      <c r="GP40" s="122">
        <f>IF(OR(GP$4="",$B40=""),0,SUMIF('DADOS BRUTOS'!$A$3:$A$500,$B40,'DADOS BRUTOS'!DP$3:DP$500)+IF($C40="",0,SUMIF('DADOS BRUTOS'!$A$3:$A$500,$C40,'DADOS BRUTOS'!DP$3:DP$500)))</f>
        <v/>
      </c>
      <c r="GQ40" s="122">
        <f>IF(OR(GQ$4="",$B40=""),0,SUMIF('DADOS BRUTOS'!$A$3:$A$500,$B40,'DADOS BRUTOS'!DQ$3:DQ$500)+IF($C40="",0,SUMIF('DADOS BRUTOS'!$A$3:$A$500,$C40,'DADOS BRUTOS'!DQ$3:DQ$500)))</f>
        <v/>
      </c>
      <c r="GR40" s="122">
        <f>IF(OR(GR$4="",$B40=""),0,SUMIF('DADOS BRUTOS'!$A$3:$A$500,$B40,'DADOS BRUTOS'!DR$3:DR$500)+IF($C40="",0,SUMIF('DADOS BRUTOS'!$A$3:$A$500,$C40,'DADOS BRUTOS'!DR$3:DR$500)))</f>
        <v/>
      </c>
      <c r="GS40" s="122">
        <f>IF(OR(GS$4="",$B40=""),0,SUMIF('DADOS BRUTOS'!$A$3:$A$500,$B40,'DADOS BRUTOS'!DS$3:DS$500)+IF($C40="",0,SUMIF('DADOS BRUTOS'!$A$3:$A$500,$C40,'DADOS BRUTOS'!DS$3:DS$500)))</f>
        <v/>
      </c>
      <c r="GT40" s="122">
        <f>IF(OR(GT$4="",$B40=""),0,SUMIF('DADOS BRUTOS'!$A$3:$A$500,$B40,'DADOS BRUTOS'!DT$3:DT$500)+IF($C40="",0,SUMIF('DADOS BRUTOS'!$A$3:$A$500,$C40,'DADOS BRUTOS'!DT$3:DT$500)))</f>
        <v/>
      </c>
      <c r="GU40" s="122">
        <f>IF(OR(GU$4="",$B40=""),0,SUMIF('DADOS BRUTOS'!$A$3:$A$500,$B40,'DADOS BRUTOS'!DU$3:DU$500)+IF($C40="",0,SUMIF('DADOS BRUTOS'!$A$3:$A$500,$C40,'DADOS BRUTOS'!DU$3:DU$500)))</f>
        <v/>
      </c>
      <c r="GV40" s="122">
        <f>IF(OR(GV$4="",$B40=""),0,SUMIF('DADOS BRUTOS'!$A$3:$A$500,$B40,'DADOS BRUTOS'!DV$3:DV$500)+IF($C40="",0,SUMIF('DADOS BRUTOS'!$A$3:$A$500,$C40,'DADOS BRUTOS'!DV$3:DV$500)))</f>
        <v/>
      </c>
      <c r="GW40" s="122">
        <f>IF(OR(GW$4="",$B40=""),0,SUMIF('DADOS BRUTOS'!$A$3:$A$500,$B40,'DADOS BRUTOS'!DW$3:DW$500)+IF($C40="",0,SUMIF('DADOS BRUTOS'!$A$3:$A$500,$C40,'DADOS BRUTOS'!DW$3:DW$500)))</f>
        <v/>
      </c>
      <c r="GX40" s="122">
        <f>IF(OR(GX$4="",$B40=""),0,SUMIF('DADOS BRUTOS'!$A$3:$A$500,$B40,'DADOS BRUTOS'!DX$3:DX$500)+IF($C40="",0,SUMIF('DADOS BRUTOS'!$A$3:$A$500,$C40,'DADOS BRUTOS'!DX$3:DX$500)))</f>
        <v/>
      </c>
      <c r="GY40" s="122">
        <f>IF(OR(GY$4="",$B40=""),0,SUMIF('DADOS BRUTOS'!$A$3:$A$500,$B40,'DADOS BRUTOS'!DY$3:DY$500)+IF($C40="",0,SUMIF('DADOS BRUTOS'!$A$3:$A$500,$C40,'DADOS BRUTOS'!DY$3:DY$500)))</f>
        <v/>
      </c>
      <c r="GZ40" s="122">
        <f>IF(OR(GZ$4="",$B40=""),0,SUMIF('DADOS BRUTOS'!$A$3:$A$500,$B40,'DADOS BRUTOS'!DZ$3:DZ$500)+IF($C40="",0,SUMIF('DADOS BRUTOS'!$A$3:$A$500,$C40,'DADOS BRUTOS'!DZ$3:DZ$500)))</f>
        <v/>
      </c>
      <c r="HA40" s="122">
        <f>IF(OR(HA$4="",$B40=""),0,SUMIF('DADOS BRUTOS'!$A$3:$A$500,$B40,'DADOS BRUTOS'!EA$3:EA$500)+IF($C40="",0,SUMIF('DADOS BRUTOS'!$A$3:$A$500,$C40,'DADOS BRUTOS'!EA$3:EA$500)))</f>
        <v/>
      </c>
      <c r="HB40" s="122">
        <f>IF(OR(HB$4="",$B40=""),0,SUMIF('DADOS BRUTOS'!$A$3:$A$500,$B40,'DADOS BRUTOS'!EB$3:EB$500)+IF($C40="",0,SUMIF('DADOS BRUTOS'!$A$3:$A$500,$C40,'DADOS BRUTOS'!EB$3:EB$500)))</f>
        <v/>
      </c>
      <c r="HC40" s="122">
        <f>IF(OR(HC$4="",$B40=""),0,SUMIF('DADOS BRUTOS'!$A$3:$A$500,$B40,'DADOS BRUTOS'!EC$3:EC$500)+IF($C40="",0,SUMIF('DADOS BRUTOS'!$A$3:$A$500,$C40,'DADOS BRUTOS'!EC$3:EC$500)))</f>
        <v/>
      </c>
      <c r="HD40" s="122">
        <f>IF(OR(HD$4="",$B40=""),0,SUMIF('DADOS BRUTOS'!$A$3:$A$500,$B40,'DADOS BRUTOS'!ED$3:ED$500)+IF($C40="",0,SUMIF('DADOS BRUTOS'!$A$3:$A$500,$C40,'DADOS BRUTOS'!ED$3:ED$500)))</f>
        <v/>
      </c>
      <c r="HE40" s="122">
        <f>IF(OR(HE$4="",$B40=""),0,SUMIF('DADOS BRUTOS'!$A$3:$A$500,$B40,'DADOS BRUTOS'!EE$3:EE$500)+IF($C40="",0,SUMIF('DADOS BRUTOS'!$A$3:$A$500,$C40,'DADOS BRUTOS'!EE$3:EE$500)))</f>
        <v/>
      </c>
      <c r="HF40" s="122">
        <f>IF(OR(HF$4="",$B40=""),0,SUMIF('DADOS BRUTOS'!$A$3:$A$500,$B40,'DADOS BRUTOS'!EF$3:EF$500)+IF($C40="",0,SUMIF('DADOS BRUTOS'!$A$3:$A$500,$C40,'DADOS BRUTOS'!EF$3:EF$500)))</f>
        <v/>
      </c>
      <c r="HG40" s="122">
        <f>IF(OR(HG$4="",$B40=""),0,SUMIF('DADOS BRUTOS'!$A$3:$A$500,$B40,'DADOS BRUTOS'!EG$3:EG$500)+IF($C40="",0,SUMIF('DADOS BRUTOS'!$A$3:$A$500,$C40,'DADOS BRUTOS'!EG$3:EG$500)))</f>
        <v/>
      </c>
      <c r="HH40" s="122">
        <f>IF(OR(HH$4="",$B40=""),0,SUMIF('DADOS BRUTOS'!$A$3:$A$500,$B40,'DADOS BRUTOS'!EH$3:EH$500)+IF($C40="",0,SUMIF('DADOS BRUTOS'!$A$3:$A$500,$C40,'DADOS BRUTOS'!EH$3:EH$500)))</f>
        <v/>
      </c>
      <c r="HI40" s="122">
        <f>IF(OR(HI$4="",$B40=""),0,SUMIF('DADOS BRUTOS'!$A$3:$A$500,$B40,'DADOS BRUTOS'!EI$3:EI$500)+IF($C40="",0,SUMIF('DADOS BRUTOS'!$A$3:$A$500,$C40,'DADOS BRUTOS'!EI$3:EI$500)))</f>
        <v/>
      </c>
      <c r="HJ40" s="122">
        <f>IF(OR(HJ$4="",$B40=""),0,SUMIF('DADOS BRUTOS'!$A$3:$A$500,$B40,'DADOS BRUTOS'!EJ$3:EJ$500)+IF($C40="",0,SUMIF('DADOS BRUTOS'!$A$3:$A$500,$C40,'DADOS BRUTOS'!EJ$3:EJ$500)))</f>
        <v/>
      </c>
      <c r="HK40" s="122">
        <f>IF(OR(HK$4="",$B40=""),0,SUMIF('DADOS BRUTOS'!$A$3:$A$500,$B40,'DADOS BRUTOS'!EK$3:EK$500)+IF($C40="",0,SUMIF('DADOS BRUTOS'!$A$3:$A$500,$C40,'DADOS BRUTOS'!EK$3:EK$500)))</f>
        <v/>
      </c>
      <c r="HL40" s="122">
        <f>IF(OR(HL$4="",$B40=""),0,SUMIF('DADOS BRUTOS'!$A$3:$A$500,$B40,'DADOS BRUTOS'!EL$3:EL$500)+IF($C40="",0,SUMIF('DADOS BRUTOS'!$A$3:$A$500,$C40,'DADOS BRUTOS'!EL$3:EL$500)))</f>
        <v/>
      </c>
      <c r="HM40" s="122">
        <f>IF(OR(HM$4="",$B40=""),0,SUMIF('DADOS BRUTOS'!$A$3:$A$500,$B40,'DADOS BRUTOS'!EM$3:EM$500)+IF($C40="",0,SUMIF('DADOS BRUTOS'!$A$3:$A$500,$C40,'DADOS BRUTOS'!EM$3:EM$500)))</f>
        <v/>
      </c>
      <c r="HN40" s="122">
        <f>IF(OR(HN$4="",$B40=""),0,SUMIF('DADOS BRUTOS'!$A$3:$A$500,$B40,'DADOS BRUTOS'!EN$3:EN$500)+IF($C40="",0,SUMIF('DADOS BRUTOS'!$A$3:$A$500,$C40,'DADOS BRUTOS'!EN$3:EN$500)))</f>
        <v/>
      </c>
      <c r="HO40" s="122">
        <f>IF(OR(HO$4="",$B40=""),0,SUMIF('DADOS BRUTOS'!$A$3:$A$500,$B40,'DADOS BRUTOS'!EO$3:EO$500)+IF($C40="",0,SUMIF('DADOS BRUTOS'!$A$3:$A$500,$C40,'DADOS BRUTOS'!EO$3:EO$500)))</f>
        <v/>
      </c>
      <c r="HP40" s="122">
        <f>IF(OR(HP$4="",$B40=""),0,SUMIF('DADOS BRUTOS'!$A$3:$A$500,$B40,'DADOS BRUTOS'!EP$3:EP$500)+IF($C40="",0,SUMIF('DADOS BRUTOS'!$A$3:$A$500,$C40,'DADOS BRUTOS'!EP$3:EP$500)))</f>
        <v/>
      </c>
      <c r="HQ40" s="122">
        <f>IF(OR(HQ$4="",$B40=""),0,SUMIF('DADOS BRUTOS'!$A$3:$A$500,$B40,'DADOS BRUTOS'!EQ$3:EQ$500)+IF($C40="",0,SUMIF('DADOS BRUTOS'!$A$3:$A$500,$C40,'DADOS BRUTOS'!EQ$3:EQ$500)))</f>
        <v/>
      </c>
      <c r="HR40" s="122">
        <f>IF(OR(HR$4="",$B40=""),0,SUMIF('DADOS BRUTOS'!$A$3:$A$500,$B40,'DADOS BRUTOS'!ER$3:ER$500)+IF($C40="",0,SUMIF('DADOS BRUTOS'!$A$3:$A$500,$C40,'DADOS BRUTOS'!ER$3:ER$500)))</f>
        <v/>
      </c>
      <c r="HS40" s="122">
        <f>IF(OR(HS$4="",$B40=""),0,SUMIF('DADOS BRUTOS'!$A$3:$A$500,$B40,'DADOS BRUTOS'!ES$3:ES$500)+IF($C40="",0,SUMIF('DADOS BRUTOS'!$A$3:$A$500,$C40,'DADOS BRUTOS'!ES$3:ES$500)))</f>
        <v/>
      </c>
      <c r="HT40" s="122">
        <f>IF(OR(HT$4="",$B40=""),0,SUMIF('DADOS BRUTOS'!$A$3:$A$500,$B40,'DADOS BRUTOS'!ET$3:ET$500)+IF($C40="",0,SUMIF('DADOS BRUTOS'!$A$3:$A$500,$C40,'DADOS BRUTOS'!ET$3:ET$500)))</f>
        <v/>
      </c>
      <c r="HU40" s="122">
        <f>IF(OR(HU$4="",$B40=""),0,SUMIF('DADOS BRUTOS'!$A$3:$A$500,$B40,'DADOS BRUTOS'!EU$3:EU$500)+IF($C40="",0,SUMIF('DADOS BRUTOS'!$A$3:$A$500,$C40,'DADOS BRUTOS'!EU$3:EU$500)))</f>
        <v/>
      </c>
      <c r="HV40" s="122">
        <f>IF(OR(HV$4="",$B40=""),0,SUMIF('DADOS BRUTOS'!$A$3:$A$500,$B40,'DADOS BRUTOS'!EV$3:EV$500)+IF($C40="",0,SUMIF('DADOS BRUTOS'!$A$3:$A$500,$C40,'DADOS BRUTOS'!EV$3:EV$500)))</f>
        <v/>
      </c>
      <c r="HW40" s="122">
        <f>IF(OR(HW$4="",$B40=""),0,SUMIF('DADOS BRUTOS'!$A$3:$A$500,$B40,'DADOS BRUTOS'!EW$3:EW$500)+IF($C40="",0,SUMIF('DADOS BRUTOS'!$A$3:$A$500,$C40,'DADOS BRUTOS'!EW$3:EW$500)))</f>
        <v/>
      </c>
      <c r="HX40" s="122">
        <f>IF(OR(HX$4="",$B40=""),0,SUMIF('DADOS BRUTOS'!$A$3:$A$500,$B40,'DADOS BRUTOS'!EX$3:EX$500)+IF($C40="",0,SUMIF('DADOS BRUTOS'!$A$3:$A$500,$C40,'DADOS BRUTOS'!EX$3:EX$500)))</f>
        <v/>
      </c>
      <c r="HY40" s="122">
        <f>IF(OR(HY$4="",$B40=""),0,SUMIF('DADOS BRUTOS'!$A$3:$A$500,$B40,'DADOS BRUTOS'!EY$3:EY$500)+IF($C40="",0,SUMIF('DADOS BRUTOS'!$A$3:$A$500,$C40,'DADOS BRUTOS'!EY$3:EY$500)))</f>
        <v/>
      </c>
      <c r="HZ40" s="122">
        <f>IF(OR(HZ$4="",$B40=""),0,SUMIF('DADOS BRUTOS'!$A$3:$A$500,$B40,'DADOS BRUTOS'!EZ$3:EZ$500)+IF($C40="",0,SUMIF('DADOS BRUTOS'!$A$3:$A$500,$C40,'DADOS BRUTOS'!EZ$3:EZ$500)))</f>
        <v/>
      </c>
      <c r="IA40" s="122">
        <f>IF(OR(IA$4="",$B40=""),0,SUMIF('DADOS BRUTOS'!$A$3:$A$500,$B40,'DADOS BRUTOS'!FA$3:FA$500)+IF($C40="",0,SUMIF('DADOS BRUTOS'!$A$3:$A$500,$C40,'DADOS BRUTOS'!FA$3:FA$500)))</f>
        <v/>
      </c>
      <c r="IB40" s="122">
        <f>IF(OR(IB$4="",$B40=""),0,SUMIF('DADOS BRUTOS'!$A$3:$A$500,$B40,'DADOS BRUTOS'!FB$3:FB$500)+IF($C40="",0,SUMIF('DADOS BRUTOS'!$A$3:$A$500,$C40,'DADOS BRUTOS'!FB$3:FB$500)))</f>
        <v/>
      </c>
      <c r="IC40" s="122">
        <f>IF(OR(IC$4="",$B40=""),0,SUMIF('DADOS BRUTOS'!$A$3:$A$500,$B40,'DADOS BRUTOS'!FC$3:FC$500)+IF($C40="",0,SUMIF('DADOS BRUTOS'!$A$3:$A$500,$C40,'DADOS BRUTOS'!FC$3:FC$500)))</f>
        <v/>
      </c>
      <c r="ID40" s="122">
        <f>IF(OR(ID$4="",$B40=""),0,SUMIF('DADOS BRUTOS'!$A$3:$A$500,$B40,'DADOS BRUTOS'!FD$3:FD$500)+IF($C40="",0,SUMIF('DADOS BRUTOS'!$A$3:$A$500,$C40,'DADOS BRUTOS'!FD$3:FD$500)))</f>
        <v/>
      </c>
      <c r="IE40" s="122">
        <f>IF(OR(IE$4="",$B40=""),0,SUMIF('DADOS BRUTOS'!$A$3:$A$500,$B40,'DADOS BRUTOS'!FE$3:FE$500)+IF($C40="",0,SUMIF('DADOS BRUTOS'!$A$3:$A$500,$C40,'DADOS BRUTOS'!FE$3:FE$500)))</f>
        <v/>
      </c>
      <c r="IF40" s="122">
        <f>IF(OR(IF$4="",$B40=""),0,SUMIF('DADOS BRUTOS'!$A$3:$A$500,$B40,'DADOS BRUTOS'!FF$3:FF$500)+IF($C40="",0,SUMIF('DADOS BRUTOS'!$A$3:$A$500,$C40,'DADOS BRUTOS'!FF$3:FF$500)))</f>
        <v/>
      </c>
      <c r="IG40" s="122">
        <f>IF(OR(IG$4="",$B40=""),0,SUMIF('DADOS BRUTOS'!$A$3:$A$500,$B40,'DADOS BRUTOS'!FG$3:FG$500)+IF($C40="",0,SUMIF('DADOS BRUTOS'!$A$3:$A$500,$C40,'DADOS BRUTOS'!FG$3:FG$500)))</f>
        <v/>
      </c>
      <c r="IH40" s="122">
        <f>IF(OR(IH$4="",$B40=""),0,SUMIF('DADOS BRUTOS'!$A$3:$A$500,$B40,'DADOS BRUTOS'!FH$3:FH$500)+IF($C40="",0,SUMIF('DADOS BRUTOS'!$A$3:$A$500,$C40,'DADOS BRUTOS'!FH$3:FH$500)))</f>
        <v/>
      </c>
      <c r="II40" s="122">
        <f>IF(OR(II$4="",$B40=""),0,SUMIF('DADOS BRUTOS'!$A$3:$A$500,$B40,'DADOS BRUTOS'!FI$3:FI$500)+IF($C40="",0,SUMIF('DADOS BRUTOS'!$A$3:$A$500,$C40,'DADOS BRUTOS'!FI$3:FI$500)))</f>
        <v/>
      </c>
      <c r="IJ40" s="122">
        <f>IF(OR(IJ$4="",$B40=""),0,SUMIF('DADOS BRUTOS'!$A$3:$A$500,$B40,'DADOS BRUTOS'!FJ$3:FJ$500)+IF($C40="",0,SUMIF('DADOS BRUTOS'!$A$3:$A$500,$C40,'DADOS BRUTOS'!FJ$3:FJ$500)))</f>
        <v/>
      </c>
      <c r="IK40" s="122">
        <f>IF(OR(IK$4="",$B40=""),0,SUMIF('DADOS BRUTOS'!$A$3:$A$500,$B40,'DADOS BRUTOS'!FK$3:FK$500)+IF($C40="",0,SUMIF('DADOS BRUTOS'!$A$3:$A$500,$C40,'DADOS BRUTOS'!FK$3:FK$500)))</f>
        <v/>
      </c>
      <c r="IL40" s="122">
        <f>IF(OR(IL$4="",$B40=""),0,SUMIF('DADOS BRUTOS'!$A$3:$A$500,$B40,'DADOS BRUTOS'!FL$3:FL$500)+IF($C40="",0,SUMIF('DADOS BRUTOS'!$A$3:$A$500,$C40,'DADOS BRUTOS'!FL$3:FL$500)))</f>
        <v/>
      </c>
      <c r="IM40" s="122">
        <f>IF(OR(IM$4="",$B40=""),0,SUMIF('DADOS BRUTOS'!$A$3:$A$500,$B40,'DADOS BRUTOS'!FM$3:FM$500)+IF($C40="",0,SUMIF('DADOS BRUTOS'!$A$3:$A$500,$C40,'DADOS BRUTOS'!FM$3:FM$500)))</f>
        <v/>
      </c>
      <c r="IN40" s="122">
        <f>IF(OR(IN$4="",$B40=""),0,SUMIF('DADOS BRUTOS'!$A$3:$A$500,$B40,'DADOS BRUTOS'!FN$3:FN$500)+IF($C40="",0,SUMIF('DADOS BRUTOS'!$A$3:$A$500,$C40,'DADOS BRUTOS'!FN$3:FN$500)))</f>
        <v/>
      </c>
      <c r="IO40" s="122">
        <f>IF(OR(IO$4="",$B40=""),0,SUMIF('DADOS BRUTOS'!$A$3:$A$500,$B40,'DADOS BRUTOS'!FO$3:FO$500)+IF($C40="",0,SUMIF('DADOS BRUTOS'!$A$3:$A$500,$C40,'DADOS BRUTOS'!FO$3:FO$500)))</f>
        <v/>
      </c>
      <c r="IP40" s="122">
        <f>IF(OR(IP$4="",$B40=""),0,SUMIF('DADOS BRUTOS'!$A$3:$A$500,$B40,'DADOS BRUTOS'!FP$3:FP$500)+IF($C40="",0,SUMIF('DADOS BRUTOS'!$A$3:$A$500,$C40,'DADOS BRUTOS'!FP$3:FP$500)))</f>
        <v/>
      </c>
      <c r="IQ40" s="122">
        <f>IF(OR(IQ$4="",$B40=""),0,SUMIF('DADOS BRUTOS'!$A$3:$A$500,$B40,'DADOS BRUTOS'!FQ$3:FQ$500)+IF($C40="",0,SUMIF('DADOS BRUTOS'!$A$3:$A$500,$C40,'DADOS BRUTOS'!FQ$3:FQ$500)))</f>
        <v/>
      </c>
      <c r="IR40" s="122">
        <f>IF(OR(IR$4="",$B40=""),0,SUMIF('DADOS BRUTOS'!$A$3:$A$500,$B40,'DADOS BRUTOS'!FR$3:FR$500)+IF($C40="",0,SUMIF('DADOS BRUTOS'!$A$3:$A$500,$C40,'DADOS BRUTOS'!FR$3:FR$500)))</f>
        <v/>
      </c>
      <c r="IS40" s="122">
        <f>IF(OR(IS$4="",$B40=""),0,SUMIF('DADOS BRUTOS'!$A$3:$A$500,$B40,'DADOS BRUTOS'!FS$3:FS$500)+IF($C40="",0,SUMIF('DADOS BRUTOS'!$A$3:$A$500,$C40,'DADOS BRUTOS'!FS$3:FS$500)))</f>
        <v/>
      </c>
      <c r="IT40" s="122">
        <f>IF(OR(IT$4="",$B40=""),0,SUMIF('DADOS BRUTOS'!$A$3:$A$500,$B40,'DADOS BRUTOS'!FT$3:FT$500)+IF($C40="",0,SUMIF('DADOS BRUTOS'!$A$3:$A$500,$C40,'DADOS BRUTOS'!FT$3:FT$500)))</f>
        <v/>
      </c>
      <c r="IU40" s="122">
        <f>IF(OR(IU$4="",$B40=""),0,SUMIF('DADOS BRUTOS'!$A$3:$A$500,$B40,'DADOS BRUTOS'!FU$3:FU$500)+IF($C40="",0,SUMIF('DADOS BRUTOS'!$A$3:$A$500,$C40,'DADOS BRUTOS'!FU$3:FU$500)))</f>
        <v/>
      </c>
      <c r="IV40" s="122">
        <f>IF(OR(IV$4="",$B40=""),0,SUMIF('DADOS BRUTOS'!$A$3:$A$500,$B40,'DADOS BRUTOS'!FV$3:FV$500)+IF($C40="",0,SUMIF('DADOS BRUTOS'!$A$3:$A$500,$C40,'DADOS BRUTOS'!FV$3:FV$500)))</f>
        <v/>
      </c>
      <c r="IW40" s="122">
        <f>IF(OR(IW$4="",$B40=""),0,SUMIF('DADOS BRUTOS'!$A$3:$A$500,$B40,'DADOS BRUTOS'!FW$3:FW$500)+IF($C40="",0,SUMIF('DADOS BRUTOS'!$A$3:$A$500,$C40,'DADOS BRUTOS'!FW$3:FW$500)))</f>
        <v/>
      </c>
      <c r="IX40" s="122">
        <f>IF(OR(IX$4="",$B40=""),0,SUMIF('DADOS BRUTOS'!$A$3:$A$500,$B40,'DADOS BRUTOS'!FX$3:FX$500)+IF($C40="",0,SUMIF('DADOS BRUTOS'!$A$3:$A$500,$C40,'DADOS BRUTOS'!FX$3:FX$500)))</f>
        <v/>
      </c>
      <c r="IY40" s="122">
        <f>IF(OR(IY$4="",$B40=""),0,SUMIF('DADOS BRUTOS'!$A$3:$A$500,$B40,'DADOS BRUTOS'!FY$3:FY$500)+IF($C40="",0,SUMIF('DADOS BRUTOS'!$A$3:$A$500,$C40,'DADOS BRUTOS'!FY$3:FY$500)))</f>
        <v/>
      </c>
      <c r="IZ40" s="122">
        <f>IF(OR(IZ$4="",$B40=""),0,SUMIF('DADOS BRUTOS'!$A$3:$A$500,$B40,'DADOS BRUTOS'!FZ$3:FZ$500)+IF($C40="",0,SUMIF('DADOS BRUTOS'!$A$3:$A$500,$C40,'DADOS BRUTOS'!FZ$3:FZ$500)))</f>
        <v/>
      </c>
      <c r="JA40" s="122">
        <f>IF(OR(JA$4="",$B40=""),0,SUMIF('DADOS BRUTOS'!$A$3:$A$500,$B40,'DADOS BRUTOS'!GA$3:GA$500)+IF($C40="",0,SUMIF('DADOS BRUTOS'!$A$3:$A$500,$C40,'DADOS BRUTOS'!GA$3:GA$500)))</f>
        <v/>
      </c>
      <c r="JB40" s="122">
        <f>IF(OR(JB$4="",$B40=""),0,SUMIF('DADOS BRUTOS'!$A$3:$A$500,$B40,'DADOS BRUTOS'!GB$3:GB$500)+IF($C40="",0,SUMIF('DADOS BRUTOS'!$A$3:$A$500,$C40,'DADOS BRUTOS'!GB$3:GB$500)))</f>
        <v/>
      </c>
      <c r="JC40" s="122">
        <f>IF(OR(JC$4="",$B40=""),0,SUMIF('DADOS BRUTOS'!$A$3:$A$500,$B40,'DADOS BRUTOS'!GC$3:GC$500)+IF($C40="",0,SUMIF('DADOS BRUTOS'!$A$3:$A$500,$C40,'DADOS BRUTOS'!GC$3:GC$500)))</f>
        <v/>
      </c>
      <c r="JD40" s="122">
        <f>IF(OR(JD$4="",$B40=""),0,SUMIF('DADOS BRUTOS'!$A$3:$A$500,$B40,'DADOS BRUTOS'!GD$3:GD$500)+IF($C40="",0,SUMIF('DADOS BRUTOS'!$A$3:$A$500,$C40,'DADOS BRUTOS'!GD$3:GD$500)))</f>
        <v/>
      </c>
      <c r="JE40" s="122">
        <f>IF(OR(JE$4="",$B40=""),0,SUMIF('DADOS BRUTOS'!$A$3:$A$500,$B40,'DADOS BRUTOS'!GE$3:GE$500)+IF($C40="",0,SUMIF('DADOS BRUTOS'!$A$3:$A$500,$C40,'DADOS BRUTOS'!GE$3:GE$500)))</f>
        <v/>
      </c>
      <c r="JF40" s="122">
        <f>IF(OR(JF$4="",$B40=""),0,SUMIF('DADOS BRUTOS'!$A$3:$A$500,$B40,'DADOS BRUTOS'!GF$3:GF$500)+IF($C40="",0,SUMIF('DADOS BRUTOS'!$A$3:$A$500,$C40,'DADOS BRUTOS'!GF$3:GF$500)))</f>
        <v/>
      </c>
      <c r="JG40" s="122">
        <f>IF(OR(JG$4="",$B40=""),0,SUMIF('DADOS BRUTOS'!$A$3:$A$500,$B40,'DADOS BRUTOS'!GG$3:GG$500)+IF($C40="",0,SUMIF('DADOS BRUTOS'!$A$3:$A$500,$C40,'DADOS BRUTOS'!GG$3:GG$500)))</f>
        <v/>
      </c>
      <c r="JH40" s="122">
        <f>IF(OR(JH$4="",$B40=""),0,SUMIF('DADOS BRUTOS'!$A$3:$A$500,$B40,'DADOS BRUTOS'!GH$3:GH$500)+IF($C40="",0,SUMIF('DADOS BRUTOS'!$A$3:$A$500,$C40,'DADOS BRUTOS'!GH$3:GH$500)))</f>
        <v/>
      </c>
      <c r="JI40" s="122">
        <f>IF(OR(JI$4="",$B40=""),0,SUMIF('DADOS BRUTOS'!$A$3:$A$500,$B40,'DADOS BRUTOS'!GI$3:GI$500)+IF($C40="",0,SUMIF('DADOS BRUTOS'!$A$3:$A$500,$C40,'DADOS BRUTOS'!GI$3:GI$500)))</f>
        <v/>
      </c>
      <c r="JJ40" s="122">
        <f>IF(OR(JJ$4="",$B40=""),0,SUMIF('DADOS BRUTOS'!$A$3:$A$500,$B40,'DADOS BRUTOS'!GJ$3:GJ$500)+IF($C40="",0,SUMIF('DADOS BRUTOS'!$A$3:$A$500,$C40,'DADOS BRUTOS'!GJ$3:GJ$500)))</f>
        <v/>
      </c>
      <c r="JK40" s="122">
        <f>IF(OR(JK$4="",$B40=""),0,SUMIF('DADOS BRUTOS'!$A$3:$A$500,$B40,'DADOS BRUTOS'!GK$3:GK$500)+IF($C40="",0,SUMIF('DADOS BRUTOS'!$A$3:$A$500,$C40,'DADOS BRUTOS'!GK$3:GK$500)))</f>
        <v/>
      </c>
      <c r="JL40" s="122">
        <f>IF(OR(JL$4="",$B40=""),0,SUMIF('DADOS BRUTOS'!$A$3:$A$500,$B40,'DADOS BRUTOS'!GL$3:GL$500)+IF($C40="",0,SUMIF('DADOS BRUTOS'!$A$3:$A$500,$C40,'DADOS BRUTOS'!GL$3:GL$500)))</f>
        <v/>
      </c>
      <c r="JM40" s="122">
        <f>IF(OR(JM$4="",$B40=""),0,SUMIF('DADOS BRUTOS'!$A$3:$A$500,$B40,'DADOS BRUTOS'!GM$3:GM$500)+IF($C40="",0,SUMIF('DADOS BRUTOS'!$A$3:$A$500,$C40,'DADOS BRUTOS'!GM$3:GM$500)))</f>
        <v/>
      </c>
      <c r="JN40" s="122">
        <f>IF(OR(JN$4="",$B40=""),0,SUMIF('DADOS BRUTOS'!$A$3:$A$500,$B40,'DADOS BRUTOS'!GN$3:GN$500)+IF($C40="",0,SUMIF('DADOS BRUTOS'!$A$3:$A$500,$C40,'DADOS BRUTOS'!GN$3:GN$500)))</f>
        <v/>
      </c>
      <c r="JO40" s="122">
        <f>IF(OR(JO$4="",$B40=""),0,SUMIF('DADOS BRUTOS'!$A$3:$A$500,$B40,'DADOS BRUTOS'!GO$3:GO$500)+IF($C40="",0,SUMIF('DADOS BRUTOS'!$A$3:$A$500,$C40,'DADOS BRUTOS'!GO$3:GO$500)))</f>
        <v/>
      </c>
      <c r="JP40" s="122">
        <f>IF(OR(JP$4="",$B40=""),0,SUMIF('DADOS BRUTOS'!$A$3:$A$500,$B40,'DADOS BRUTOS'!GP$3:GP$500)+IF($C40="",0,SUMIF('DADOS BRUTOS'!$A$3:$A$500,$C40,'DADOS BRUTOS'!GP$3:GP$500)))</f>
        <v/>
      </c>
      <c r="JQ40" s="122">
        <f>IF(OR(JQ$4="",$B40=""),0,SUMIF('DADOS BRUTOS'!$A$3:$A$500,$B40,'DADOS BRUTOS'!GQ$3:GQ$500)+IF($C40="",0,SUMIF('DADOS BRUTOS'!$A$3:$A$500,$C40,'DADOS BRUTOS'!GQ$3:GQ$500)))</f>
        <v/>
      </c>
      <c r="JR40" s="122">
        <f>IF(OR(JR$4="",$B40=""),0,SUMIF('DADOS BRUTOS'!$A$3:$A$500,$B40,'DADOS BRUTOS'!GR$3:GR$500)+IF($C40="",0,SUMIF('DADOS BRUTOS'!$A$3:$A$500,$C40,'DADOS BRUTOS'!GR$3:GR$500)))</f>
        <v/>
      </c>
      <c r="JS40" s="122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2">
        <f>IF(OR(CB$4="",$B41=""),0,SUMIF('DADOS BRUTOS'!$A$3:$A$500,$B41,'DADOS BRUTOS'!B$3:B$500)+IF($C41="",0,SUMIF('DADOS BRUTOS'!$A$3:$A$500,$C41,'DADOS BRUTOS'!B$3:B$500)))</f>
        <v/>
      </c>
      <c r="CC41" s="122">
        <f>IF(OR(CC$4="",$B41=""),0,SUMIF('DADOS BRUTOS'!$A$3:$A$500,$B41,'DADOS BRUTOS'!C$3:C$500)+IF($C41="",0,SUMIF('DADOS BRUTOS'!$A$3:$A$500,$C41,'DADOS BRUTOS'!C$3:C$500)))</f>
        <v/>
      </c>
      <c r="CD41" s="122">
        <f>IF(OR(CD$4="",$B41=""),0,SUMIF('DADOS BRUTOS'!$A$3:$A$500,$B41,'DADOS BRUTOS'!D$3:D$500)+IF($C41="",0,SUMIF('DADOS BRUTOS'!$A$3:$A$500,$C41,'DADOS BRUTOS'!D$3:D$500)))</f>
        <v/>
      </c>
      <c r="CE41" s="122">
        <f>IF(OR(CE$4="",$B41=""),0,SUMIF('DADOS BRUTOS'!$A$3:$A$500,$B41,'DADOS BRUTOS'!E$3:E$500)+IF($C41="",0,SUMIF('DADOS BRUTOS'!$A$3:$A$500,$C41,'DADOS BRUTOS'!E$3:E$500)))</f>
        <v/>
      </c>
      <c r="CF41" s="122">
        <f>IF(OR(CF$4="",$B41=""),0,SUMIF('DADOS BRUTOS'!$A$3:$A$500,$B41,'DADOS BRUTOS'!F$3:F$500)+IF($C41="",0,SUMIF('DADOS BRUTOS'!$A$3:$A$500,$C41,'DADOS BRUTOS'!F$3:F$500)))</f>
        <v/>
      </c>
      <c r="CG41" s="122">
        <f>IF(OR(CG$4="",$B41=""),0,SUMIF('DADOS BRUTOS'!$A$3:$A$500,$B41,'DADOS BRUTOS'!G$3:G$500)+IF($C41="",0,SUMIF('DADOS BRUTOS'!$A$3:$A$500,$C41,'DADOS BRUTOS'!G$3:G$500)))</f>
        <v/>
      </c>
      <c r="CH41" s="122">
        <f>IF(OR(CH$4="",$B41=""),0,SUMIF('DADOS BRUTOS'!$A$3:$A$500,$B41,'DADOS BRUTOS'!H$3:H$500)+IF($C41="",0,SUMIF('DADOS BRUTOS'!$A$3:$A$500,$C41,'DADOS BRUTOS'!H$3:H$500)))</f>
        <v/>
      </c>
      <c r="CI41" s="122">
        <f>IF(OR(CI$4="",$B41=""),0,SUMIF('DADOS BRUTOS'!$A$3:$A$500,$B41,'DADOS BRUTOS'!I$3:I$500)+IF($C41="",0,SUMIF('DADOS BRUTOS'!$A$3:$A$500,$C41,'DADOS BRUTOS'!I$3:I$500)))</f>
        <v/>
      </c>
      <c r="CJ41" s="122">
        <f>IF(OR(CJ$4="",$B41=""),0,SUMIF('DADOS BRUTOS'!$A$3:$A$500,$B41,'DADOS BRUTOS'!J$3:J$500)+IF($C41="",0,SUMIF('DADOS BRUTOS'!$A$3:$A$500,$C41,'DADOS BRUTOS'!J$3:J$500)))</f>
        <v/>
      </c>
      <c r="CK41" s="122">
        <f>IF(OR(CK$4="",$B41=""),0,SUMIF('DADOS BRUTOS'!$A$3:$A$500,$B41,'DADOS BRUTOS'!K$3:K$500)+IF($C41="",0,SUMIF('DADOS BRUTOS'!$A$3:$A$500,$C41,'DADOS BRUTOS'!K$3:K$500)))</f>
        <v/>
      </c>
      <c r="CL41" s="122">
        <f>IF(OR(CL$4="",$B41=""),0,SUMIF('DADOS BRUTOS'!$A$3:$A$500,$B41,'DADOS BRUTOS'!L$3:L$500)+IF($C41="",0,SUMIF('DADOS BRUTOS'!$A$3:$A$500,$C41,'DADOS BRUTOS'!L$3:L$500)))</f>
        <v/>
      </c>
      <c r="CM41" s="122">
        <f>IF(OR(CM$4="",$B41=""),0,SUMIF('DADOS BRUTOS'!$A$3:$A$500,$B41,'DADOS BRUTOS'!M$3:M$500)+IF($C41="",0,SUMIF('DADOS BRUTOS'!$A$3:$A$500,$C41,'DADOS BRUTOS'!M$3:M$500)))</f>
        <v/>
      </c>
      <c r="CN41" s="122">
        <f>IF(OR(CN$4="",$B41=""),0,SUMIF('DADOS BRUTOS'!$A$3:$A$500,$B41,'DADOS BRUTOS'!N$3:N$500)+IF($C41="",0,SUMIF('DADOS BRUTOS'!$A$3:$A$500,$C41,'DADOS BRUTOS'!N$3:N$500)))</f>
        <v/>
      </c>
      <c r="CO41" s="122">
        <f>IF(OR(CO$4="",$B41=""),0,SUMIF('DADOS BRUTOS'!$A$3:$A$500,$B41,'DADOS BRUTOS'!O$3:O$500)+IF($C41="",0,SUMIF('DADOS BRUTOS'!$A$3:$A$500,$C41,'DADOS BRUTOS'!O$3:O$500)))</f>
        <v/>
      </c>
      <c r="CP41" s="122">
        <f>IF(OR(CP$4="",$B41=""),0,SUMIF('DADOS BRUTOS'!$A$3:$A$500,$B41,'DADOS BRUTOS'!P$3:P$500)+IF($C41="",0,SUMIF('DADOS BRUTOS'!$A$3:$A$500,$C41,'DADOS BRUTOS'!P$3:P$500)))</f>
        <v/>
      </c>
      <c r="CQ41" s="122">
        <f>IF(OR(CQ$4="",$B41=""),0,SUMIF('DADOS BRUTOS'!$A$3:$A$500,$B41,'DADOS BRUTOS'!Q$3:Q$500)+IF($C41="",0,SUMIF('DADOS BRUTOS'!$A$3:$A$500,$C41,'DADOS BRUTOS'!Q$3:Q$500)))</f>
        <v/>
      </c>
      <c r="CR41" s="122">
        <f>IF(OR(CR$4="",$B41=""),0,SUMIF('DADOS BRUTOS'!$A$3:$A$500,$B41,'DADOS BRUTOS'!R$3:R$500)+IF($C41="",0,SUMIF('DADOS BRUTOS'!$A$3:$A$500,$C41,'DADOS BRUTOS'!R$3:R$500)))</f>
        <v/>
      </c>
      <c r="CS41" s="122">
        <f>IF(OR(CS$4="",$B41=""),0,SUMIF('DADOS BRUTOS'!$A$3:$A$500,$B41,'DADOS BRUTOS'!S$3:S$500)+IF($C41="",0,SUMIF('DADOS BRUTOS'!$A$3:$A$500,$C41,'DADOS BRUTOS'!S$3:S$500)))</f>
        <v/>
      </c>
      <c r="CT41" s="122">
        <f>IF(OR(CT$4="",$B41=""),0,SUMIF('DADOS BRUTOS'!$A$3:$A$500,$B41,'DADOS BRUTOS'!T$3:T$500)+IF($C41="",0,SUMIF('DADOS BRUTOS'!$A$3:$A$500,$C41,'DADOS BRUTOS'!T$3:T$500)))</f>
        <v/>
      </c>
      <c r="CU41" s="122">
        <f>IF(OR(CU$4="",$B41=""),0,SUMIF('DADOS BRUTOS'!$A$3:$A$500,$B41,'DADOS BRUTOS'!U$3:U$500)+IF($C41="",0,SUMIF('DADOS BRUTOS'!$A$3:$A$500,$C41,'DADOS BRUTOS'!U$3:U$500)))</f>
        <v/>
      </c>
      <c r="CV41" s="122">
        <f>IF(OR(CV$4="",$B41=""),0,SUMIF('DADOS BRUTOS'!$A$3:$A$500,$B41,'DADOS BRUTOS'!V$3:V$500)+IF($C41="",0,SUMIF('DADOS BRUTOS'!$A$3:$A$500,$C41,'DADOS BRUTOS'!V$3:V$500)))</f>
        <v/>
      </c>
      <c r="CW41" s="122">
        <f>IF(OR(CW$4="",$B41=""),0,SUMIF('DADOS BRUTOS'!$A$3:$A$500,$B41,'DADOS BRUTOS'!W$3:W$500)+IF($C41="",0,SUMIF('DADOS BRUTOS'!$A$3:$A$500,$C41,'DADOS BRUTOS'!W$3:W$500)))</f>
        <v/>
      </c>
      <c r="CX41" s="122">
        <f>IF(OR(CX$4="",$B41=""),0,SUMIF('DADOS BRUTOS'!$A$3:$A$500,$B41,'DADOS BRUTOS'!X$3:X$500)+IF($C41="",0,SUMIF('DADOS BRUTOS'!$A$3:$A$500,$C41,'DADOS BRUTOS'!X$3:X$500)))</f>
        <v/>
      </c>
      <c r="CY41" s="122">
        <f>IF(OR(CY$4="",$B41=""),0,SUMIF('DADOS BRUTOS'!$A$3:$A$500,$B41,'DADOS BRUTOS'!Y$3:Y$500)+IF($C41="",0,SUMIF('DADOS BRUTOS'!$A$3:$A$500,$C41,'DADOS BRUTOS'!Y$3:Y$500)))</f>
        <v/>
      </c>
      <c r="CZ41" s="122">
        <f>IF(OR(CZ$4="",$B41=""),0,SUMIF('DADOS BRUTOS'!$A$3:$A$500,$B41,'DADOS BRUTOS'!Z$3:Z$500)+IF($C41="",0,SUMIF('DADOS BRUTOS'!$A$3:$A$500,$C41,'DADOS BRUTOS'!Z$3:Z$500)))</f>
        <v/>
      </c>
      <c r="DA41" s="122">
        <f>IF(OR(DA$4="",$B41=""),0,SUMIF('DADOS BRUTOS'!$A$3:$A$500,$B41,'DADOS BRUTOS'!AA$3:AA$500)+IF($C41="",0,SUMIF('DADOS BRUTOS'!$A$3:$A$500,$C41,'DADOS BRUTOS'!AA$3:AA$500)))</f>
        <v/>
      </c>
      <c r="DB41" s="122">
        <f>IF(OR(DB$4="",$B41=""),0,SUMIF('DADOS BRUTOS'!$A$3:$A$500,$B41,'DADOS BRUTOS'!AB$3:AB$500)+IF($C41="",0,SUMIF('DADOS BRUTOS'!$A$3:$A$500,$C41,'DADOS BRUTOS'!AB$3:AB$500)))</f>
        <v/>
      </c>
      <c r="DC41" s="122">
        <f>IF(OR(DC$4="",$B41=""),0,SUMIF('DADOS BRUTOS'!$A$3:$A$500,$B41,'DADOS BRUTOS'!AC$3:AC$500)+IF($C41="",0,SUMIF('DADOS BRUTOS'!$A$3:$A$500,$C41,'DADOS BRUTOS'!AC$3:AC$500)))</f>
        <v/>
      </c>
      <c r="DD41" s="122">
        <f>IF(OR(DD$4="",$B41=""),0,SUMIF('DADOS BRUTOS'!$A$3:$A$500,$B41,'DADOS BRUTOS'!AD$3:AD$500)+IF($C41="",0,SUMIF('DADOS BRUTOS'!$A$3:$A$500,$C41,'DADOS BRUTOS'!AD$3:AD$500)))</f>
        <v/>
      </c>
      <c r="DE41" s="122">
        <f>IF(OR(DE$4="",$B41=""),0,SUMIF('DADOS BRUTOS'!$A$3:$A$500,$B41,'DADOS BRUTOS'!AE$3:AE$500)+IF($C41="",0,SUMIF('DADOS BRUTOS'!$A$3:$A$500,$C41,'DADOS BRUTOS'!AE$3:AE$500)))</f>
        <v/>
      </c>
      <c r="DF41" s="122">
        <f>IF(OR(DF$4="",$B41=""),0,SUMIF('DADOS BRUTOS'!$A$3:$A$500,$B41,'DADOS BRUTOS'!AF$3:AF$500)+IF($C41="",0,SUMIF('DADOS BRUTOS'!$A$3:$A$500,$C41,'DADOS BRUTOS'!AF$3:AF$500)))</f>
        <v/>
      </c>
      <c r="DG41" s="122">
        <f>IF(OR(DG$4="",$B41=""),0,SUMIF('DADOS BRUTOS'!$A$3:$A$500,$B41,'DADOS BRUTOS'!AG$3:AG$500)+IF($C41="",0,SUMIF('DADOS BRUTOS'!$A$3:$A$500,$C41,'DADOS BRUTOS'!AG$3:AG$500)))</f>
        <v/>
      </c>
      <c r="DH41" s="122">
        <f>IF(OR(DH$4="",$B41=""),0,SUMIF('DADOS BRUTOS'!$A$3:$A$500,$B41,'DADOS BRUTOS'!AH$3:AH$500)+IF($C41="",0,SUMIF('DADOS BRUTOS'!$A$3:$A$500,$C41,'DADOS BRUTOS'!AH$3:AH$500)))</f>
        <v/>
      </c>
      <c r="DI41" s="122">
        <f>IF(OR(DI$4="",$B41=""),0,SUMIF('DADOS BRUTOS'!$A$3:$A$500,$B41,'DADOS BRUTOS'!AI$3:AI$500)+IF($C41="",0,SUMIF('DADOS BRUTOS'!$A$3:$A$500,$C41,'DADOS BRUTOS'!AI$3:AI$500)))</f>
        <v/>
      </c>
      <c r="DJ41" s="122">
        <f>IF(OR(DJ$4="",$B41=""),0,SUMIF('DADOS BRUTOS'!$A$3:$A$500,$B41,'DADOS BRUTOS'!AJ$3:AJ$500)+IF($C41="",0,SUMIF('DADOS BRUTOS'!$A$3:$A$500,$C41,'DADOS BRUTOS'!AJ$3:AJ$500)))</f>
        <v/>
      </c>
      <c r="DK41" s="122">
        <f>IF(OR(DK$4="",$B41=""),0,SUMIF('DADOS BRUTOS'!$A$3:$A$500,$B41,'DADOS BRUTOS'!AK$3:AK$500)+IF($C41="",0,SUMIF('DADOS BRUTOS'!$A$3:$A$500,$C41,'DADOS BRUTOS'!AK$3:AK$500)))</f>
        <v/>
      </c>
      <c r="DL41" s="122">
        <f>IF(OR(DL$4="",$B41=""),0,SUMIF('DADOS BRUTOS'!$A$3:$A$500,$B41,'DADOS BRUTOS'!AL$3:AL$500)+IF($C41="",0,SUMIF('DADOS BRUTOS'!$A$3:$A$500,$C41,'DADOS BRUTOS'!AL$3:AL$500)))</f>
        <v/>
      </c>
      <c r="DM41" s="122">
        <f>IF(OR(DM$4="",$B41=""),0,SUMIF('DADOS BRUTOS'!$A$3:$A$500,$B41,'DADOS BRUTOS'!AM$3:AM$500)+IF($C41="",0,SUMIF('DADOS BRUTOS'!$A$3:$A$500,$C41,'DADOS BRUTOS'!AM$3:AM$500)))</f>
        <v/>
      </c>
      <c r="DN41" s="122">
        <f>IF(OR(DN$4="",$B41=""),0,SUMIF('DADOS BRUTOS'!$A$3:$A$500,$B41,'DADOS BRUTOS'!AN$3:AN$500)+IF($C41="",0,SUMIF('DADOS BRUTOS'!$A$3:$A$500,$C41,'DADOS BRUTOS'!AN$3:AN$500)))</f>
        <v/>
      </c>
      <c r="DO41" s="122">
        <f>IF(OR(DO$4="",$B41=""),0,SUMIF('DADOS BRUTOS'!$A$3:$A$500,$B41,'DADOS BRUTOS'!AO$3:AO$500)+IF($C41="",0,SUMIF('DADOS BRUTOS'!$A$3:$A$500,$C41,'DADOS BRUTOS'!AO$3:AO$500)))</f>
        <v/>
      </c>
      <c r="DP41" s="122">
        <f>IF(OR(DP$4="",$B41=""),0,SUMIF('DADOS BRUTOS'!$A$3:$A$500,$B41,'DADOS BRUTOS'!AP$3:AP$500)+IF($C41="",0,SUMIF('DADOS BRUTOS'!$A$3:$A$500,$C41,'DADOS BRUTOS'!AP$3:AP$500)))</f>
        <v/>
      </c>
      <c r="DQ41" s="122">
        <f>IF(OR(DQ$4="",$B41=""),0,SUMIF('DADOS BRUTOS'!$A$3:$A$500,$B41,'DADOS BRUTOS'!AQ$3:AQ$500)+IF($C41="",0,SUMIF('DADOS BRUTOS'!$A$3:$A$500,$C41,'DADOS BRUTOS'!AQ$3:AQ$500)))</f>
        <v/>
      </c>
      <c r="DR41" s="122">
        <f>IF(OR(DR$4="",$B41=""),0,SUMIF('DADOS BRUTOS'!$A$3:$A$500,$B41,'DADOS BRUTOS'!AR$3:AR$500)+IF($C41="",0,SUMIF('DADOS BRUTOS'!$A$3:$A$500,$C41,'DADOS BRUTOS'!AR$3:AR$500)))</f>
        <v/>
      </c>
      <c r="DS41" s="122">
        <f>IF(OR(DS$4="",$B41=""),0,SUMIF('DADOS BRUTOS'!$A$3:$A$500,$B41,'DADOS BRUTOS'!AS$3:AS$500)+IF($C41="",0,SUMIF('DADOS BRUTOS'!$A$3:$A$500,$C41,'DADOS BRUTOS'!AS$3:AS$500)))</f>
        <v/>
      </c>
      <c r="DT41" s="122">
        <f>IF(OR(DT$4="",$B41=""),0,SUMIF('DADOS BRUTOS'!$A$3:$A$500,$B41,'DADOS BRUTOS'!AT$3:AT$500)+IF($C41="",0,SUMIF('DADOS BRUTOS'!$A$3:$A$500,$C41,'DADOS BRUTOS'!AT$3:AT$500)))</f>
        <v/>
      </c>
      <c r="DU41" s="122">
        <f>IF(OR(DU$4="",$B41=""),0,SUMIF('DADOS BRUTOS'!$A$3:$A$500,$B41,'DADOS BRUTOS'!AU$3:AU$500)+IF($C41="",0,SUMIF('DADOS BRUTOS'!$A$3:$A$500,$C41,'DADOS BRUTOS'!AU$3:AU$500)))</f>
        <v/>
      </c>
      <c r="DV41" s="122">
        <f>IF(OR(DV$4="",$B41=""),0,SUMIF('DADOS BRUTOS'!$A$3:$A$500,$B41,'DADOS BRUTOS'!AV$3:AV$500)+IF($C41="",0,SUMIF('DADOS BRUTOS'!$A$3:$A$500,$C41,'DADOS BRUTOS'!AV$3:AV$500)))</f>
        <v/>
      </c>
      <c r="DW41" s="122">
        <f>IF(OR(DW$4="",$B41=""),0,SUMIF('DADOS BRUTOS'!$A$3:$A$500,$B41,'DADOS BRUTOS'!AW$3:AW$500)+IF($C41="",0,SUMIF('DADOS BRUTOS'!$A$3:$A$500,$C41,'DADOS BRUTOS'!AW$3:AW$500)))</f>
        <v/>
      </c>
      <c r="DX41" s="122">
        <f>IF(OR(DX$4="",$B41=""),0,SUMIF('DADOS BRUTOS'!$A$3:$A$500,$B41,'DADOS BRUTOS'!AX$3:AX$500)+IF($C41="",0,SUMIF('DADOS BRUTOS'!$A$3:$A$500,$C41,'DADOS BRUTOS'!AX$3:AX$500)))</f>
        <v/>
      </c>
      <c r="DY41" s="122">
        <f>IF(OR(DY$4="",$B41=""),0,SUMIF('DADOS BRUTOS'!$A$3:$A$500,$B41,'DADOS BRUTOS'!AY$3:AY$500)+IF($C41="",0,SUMIF('DADOS BRUTOS'!$A$3:$A$500,$C41,'DADOS BRUTOS'!AY$3:AY$500)))</f>
        <v/>
      </c>
      <c r="DZ41" s="122">
        <f>IF(OR(DZ$4="",$B41=""),0,SUMIF('DADOS BRUTOS'!$A$3:$A$500,$B41,'DADOS BRUTOS'!AZ$3:AZ$500)+IF($C41="",0,SUMIF('DADOS BRUTOS'!$A$3:$A$500,$C41,'DADOS BRUTOS'!AZ$3:AZ$500)))</f>
        <v/>
      </c>
      <c r="EA41" s="122">
        <f>IF(OR(EA$4="",$B41=""),0,SUMIF('DADOS BRUTOS'!$A$3:$A$500,$B41,'DADOS BRUTOS'!BA$3:BA$500)+IF($C41="",0,SUMIF('DADOS BRUTOS'!$A$3:$A$500,$C41,'DADOS BRUTOS'!BA$3:BA$500)))</f>
        <v/>
      </c>
      <c r="EB41" s="122">
        <f>IF(OR(EB$4="",$B41=""),0,SUMIF('DADOS BRUTOS'!$A$3:$A$500,$B41,'DADOS BRUTOS'!BB$3:BB$500)+IF($C41="",0,SUMIF('DADOS BRUTOS'!$A$3:$A$500,$C41,'DADOS BRUTOS'!BB$3:BB$500)))</f>
        <v/>
      </c>
      <c r="EC41" s="122">
        <f>IF(OR(EC$4="",$B41=""),0,SUMIF('DADOS BRUTOS'!$A$3:$A$500,$B41,'DADOS BRUTOS'!BC$3:BC$500)+IF($C41="",0,SUMIF('DADOS BRUTOS'!$A$3:$A$500,$C41,'DADOS BRUTOS'!BC$3:BC$500)))</f>
        <v/>
      </c>
      <c r="ED41" s="122">
        <f>IF(OR(ED$4="",$B41=""),0,SUMIF('DADOS BRUTOS'!$A$3:$A$500,$B41,'DADOS BRUTOS'!BD$3:BD$500)+IF($C41="",0,SUMIF('DADOS BRUTOS'!$A$3:$A$500,$C41,'DADOS BRUTOS'!BD$3:BD$500)))</f>
        <v/>
      </c>
      <c r="EE41" s="122">
        <f>IF(OR(EE$4="",$B41=""),0,SUMIF('DADOS BRUTOS'!$A$3:$A$500,$B41,'DADOS BRUTOS'!BE$3:BE$500)+IF($C41="",0,SUMIF('DADOS BRUTOS'!$A$3:$A$500,$C41,'DADOS BRUTOS'!BE$3:BE$500)))</f>
        <v/>
      </c>
      <c r="EF41" s="122">
        <f>IF(OR(EF$4="",$B41=""),0,SUMIF('DADOS BRUTOS'!$A$3:$A$500,$B41,'DADOS BRUTOS'!BF$3:BF$500)+IF($C41="",0,SUMIF('DADOS BRUTOS'!$A$3:$A$500,$C41,'DADOS BRUTOS'!BF$3:BF$500)))</f>
        <v/>
      </c>
      <c r="EG41" s="122">
        <f>IF(OR(EG$4="",$B41=""),0,SUMIF('DADOS BRUTOS'!$A$3:$A$500,$B41,'DADOS BRUTOS'!BG$3:BG$500)+IF($C41="",0,SUMIF('DADOS BRUTOS'!$A$3:$A$500,$C41,'DADOS BRUTOS'!BG$3:BG$500)))</f>
        <v/>
      </c>
      <c r="EH41" s="122">
        <f>IF(OR(EH$4="",$B41=""),0,SUMIF('DADOS BRUTOS'!$A$3:$A$500,$B41,'DADOS BRUTOS'!BH$3:BH$500)+IF($C41="",0,SUMIF('DADOS BRUTOS'!$A$3:$A$500,$C41,'DADOS BRUTOS'!BH$3:BH$500)))</f>
        <v/>
      </c>
      <c r="EI41" s="122">
        <f>IF(OR(EI$4="",$B41=""),0,SUMIF('DADOS BRUTOS'!$A$3:$A$500,$B41,'DADOS BRUTOS'!BI$3:BI$500)+IF($C41="",0,SUMIF('DADOS BRUTOS'!$A$3:$A$500,$C41,'DADOS BRUTOS'!BI$3:BI$500)))</f>
        <v/>
      </c>
      <c r="EJ41" s="122">
        <f>IF(OR(EJ$4="",$B41=""),0,SUMIF('DADOS BRUTOS'!$A$3:$A$500,$B41,'DADOS BRUTOS'!BJ$3:BJ$500)+IF($C41="",0,SUMIF('DADOS BRUTOS'!$A$3:$A$500,$C41,'DADOS BRUTOS'!BJ$3:BJ$500)))</f>
        <v/>
      </c>
      <c r="EK41" s="122">
        <f>IF(OR(EK$4="",$B41=""),0,SUMIF('DADOS BRUTOS'!$A$3:$A$500,$B41,'DADOS BRUTOS'!BK$3:BK$500)+IF($C41="",0,SUMIF('DADOS BRUTOS'!$A$3:$A$500,$C41,'DADOS BRUTOS'!BK$3:BK$500)))</f>
        <v/>
      </c>
      <c r="EL41" s="122">
        <f>IF(OR(EL$4="",$B41=""),0,SUMIF('DADOS BRUTOS'!$A$3:$A$500,$B41,'DADOS BRUTOS'!BL$3:BL$500)+IF($C41="",0,SUMIF('DADOS BRUTOS'!$A$3:$A$500,$C41,'DADOS BRUTOS'!BL$3:BL$500)))</f>
        <v/>
      </c>
      <c r="EM41" s="122">
        <f>IF(OR(EM$4="",$B41=""),0,SUMIF('DADOS BRUTOS'!$A$3:$A$500,$B41,'DADOS BRUTOS'!BM$3:BM$500)+IF($C41="",0,SUMIF('DADOS BRUTOS'!$A$3:$A$500,$C41,'DADOS BRUTOS'!BM$3:BM$500)))</f>
        <v/>
      </c>
      <c r="EN41" s="122">
        <f>IF(OR(EN$4="",$B41=""),0,SUMIF('DADOS BRUTOS'!$A$3:$A$500,$B41,'DADOS BRUTOS'!BN$3:BN$500)+IF($C41="",0,SUMIF('DADOS BRUTOS'!$A$3:$A$500,$C41,'DADOS BRUTOS'!BN$3:BN$500)))</f>
        <v/>
      </c>
      <c r="EO41" s="122">
        <f>IF(OR(EO$4="",$B41=""),0,SUMIF('DADOS BRUTOS'!$A$3:$A$500,$B41,'DADOS BRUTOS'!BO$3:BO$500)+IF($C41="",0,SUMIF('DADOS BRUTOS'!$A$3:$A$500,$C41,'DADOS BRUTOS'!BO$3:BO$500)))</f>
        <v/>
      </c>
      <c r="EP41" s="122">
        <f>IF(OR(EP$4="",$B41=""),0,SUMIF('DADOS BRUTOS'!$A$3:$A$500,$B41,'DADOS BRUTOS'!BP$3:BP$500)+IF($C41="",0,SUMIF('DADOS BRUTOS'!$A$3:$A$500,$C41,'DADOS BRUTOS'!BP$3:BP$500)))</f>
        <v/>
      </c>
      <c r="EQ41" s="122">
        <f>IF(OR(EQ$4="",$B41=""),0,SUMIF('DADOS BRUTOS'!$A$3:$A$500,$B41,'DADOS BRUTOS'!BQ$3:BQ$500)+IF($C41="",0,SUMIF('DADOS BRUTOS'!$A$3:$A$500,$C41,'DADOS BRUTOS'!BQ$3:BQ$500)))</f>
        <v/>
      </c>
      <c r="ER41" s="122">
        <f>IF(OR(ER$4="",$B41=""),0,SUMIF('DADOS BRUTOS'!$A$3:$A$500,$B41,'DADOS BRUTOS'!BR$3:BR$500)+IF($C41="",0,SUMIF('DADOS BRUTOS'!$A$3:$A$500,$C41,'DADOS BRUTOS'!BR$3:BR$500)))</f>
        <v/>
      </c>
      <c r="ES41" s="122">
        <f>IF(OR(ES$4="",$B41=""),0,SUMIF('DADOS BRUTOS'!$A$3:$A$500,$B41,'DADOS BRUTOS'!BS$3:BS$500)+IF($C41="",0,SUMIF('DADOS BRUTOS'!$A$3:$A$500,$C41,'DADOS BRUTOS'!BS$3:BS$500)))</f>
        <v/>
      </c>
      <c r="ET41" s="122">
        <f>IF(OR(ET$4="",$B41=""),0,SUMIF('DADOS BRUTOS'!$A$3:$A$500,$B41,'DADOS BRUTOS'!BT$3:BT$500)+IF($C41="",0,SUMIF('DADOS BRUTOS'!$A$3:$A$500,$C41,'DADOS BRUTOS'!BT$3:BT$500)))</f>
        <v/>
      </c>
      <c r="EU41" s="122">
        <f>IF(OR(EU$4="",$B41=""),0,SUMIF('DADOS BRUTOS'!$A$3:$A$500,$B41,'DADOS BRUTOS'!BU$3:BU$500)+IF($C41="",0,SUMIF('DADOS BRUTOS'!$A$3:$A$500,$C41,'DADOS BRUTOS'!BU$3:BU$500)))</f>
        <v/>
      </c>
      <c r="EV41" s="122">
        <f>IF(OR(EV$4="",$B41=""),0,SUMIF('DADOS BRUTOS'!$A$3:$A$500,$B41,'DADOS BRUTOS'!BV$3:BV$500)+IF($C41="",0,SUMIF('DADOS BRUTOS'!$A$3:$A$500,$C41,'DADOS BRUTOS'!BV$3:BV$500)))</f>
        <v/>
      </c>
      <c r="EW41" s="122">
        <f>IF(OR(EW$4="",$B41=""),0,SUMIF('DADOS BRUTOS'!$A$3:$A$500,$B41,'DADOS BRUTOS'!BW$3:BW$500)+IF($C41="",0,SUMIF('DADOS BRUTOS'!$A$3:$A$500,$C41,'DADOS BRUTOS'!BW$3:BW$500)))</f>
        <v/>
      </c>
      <c r="EX41" s="122">
        <f>IF(OR(EX$4="",$B41=""),0,SUMIF('DADOS BRUTOS'!$A$3:$A$500,$B41,'DADOS BRUTOS'!BX$3:BX$500)+IF($C41="",0,SUMIF('DADOS BRUTOS'!$A$3:$A$500,$C41,'DADOS BRUTOS'!BX$3:BX$500)))</f>
        <v/>
      </c>
      <c r="EY41" s="122">
        <f>IF(OR(EY$4="",$B41=""),0,SUMIF('DADOS BRUTOS'!$A$3:$A$500,$B41,'DADOS BRUTOS'!BY$3:BY$500)+IF($C41="",0,SUMIF('DADOS BRUTOS'!$A$3:$A$500,$C41,'DADOS BRUTOS'!BY$3:BY$500)))</f>
        <v/>
      </c>
      <c r="EZ41" s="122">
        <f>IF(OR(EZ$4="",$B41=""),0,SUMIF('DADOS BRUTOS'!$A$3:$A$500,$B41,'DADOS BRUTOS'!BZ$3:BZ$500)+IF($C41="",0,SUMIF('DADOS BRUTOS'!$A$3:$A$500,$C41,'DADOS BRUTOS'!BZ$3:BZ$500)))</f>
        <v/>
      </c>
      <c r="FA41" s="122">
        <f>IF(OR(FA$4="",$B41=""),0,SUMIF('DADOS BRUTOS'!$A$3:$A$500,$B41,'DADOS BRUTOS'!CA$3:CA$500)+IF($C41="",0,SUMIF('DADOS BRUTOS'!$A$3:$A$500,$C41,'DADOS BRUTOS'!CA$3:CA$500)))</f>
        <v/>
      </c>
      <c r="FB41" s="122">
        <f>IF(OR(FB$4="",$B41=""),0,SUMIF('DADOS BRUTOS'!$A$3:$A$500,$B41,'DADOS BRUTOS'!CB$3:CB$500)+IF($C41="",0,SUMIF('DADOS BRUTOS'!$A$3:$A$500,$C41,'DADOS BRUTOS'!CB$3:CB$500)))</f>
        <v/>
      </c>
      <c r="FC41" s="122">
        <f>IF(OR(FC$4="",$B41=""),0,SUMIF('DADOS BRUTOS'!$A$3:$A$500,$B41,'DADOS BRUTOS'!CC$3:CC$500)+IF($C41="",0,SUMIF('DADOS BRUTOS'!$A$3:$A$500,$C41,'DADOS BRUTOS'!CC$3:CC$500)))</f>
        <v/>
      </c>
      <c r="FD41" s="122">
        <f>IF(OR(FD$4="",$B41=""),0,SUMIF('DADOS BRUTOS'!$A$3:$A$500,$B41,'DADOS BRUTOS'!CD$3:CD$500)+IF($C41="",0,SUMIF('DADOS BRUTOS'!$A$3:$A$500,$C41,'DADOS BRUTOS'!CD$3:CD$500)))</f>
        <v/>
      </c>
      <c r="FE41" s="122">
        <f>IF(OR(FE$4="",$B41=""),0,SUMIF('DADOS BRUTOS'!$A$3:$A$500,$B41,'DADOS BRUTOS'!CE$3:CE$500)+IF($C41="",0,SUMIF('DADOS BRUTOS'!$A$3:$A$500,$C41,'DADOS BRUTOS'!CE$3:CE$500)))</f>
        <v/>
      </c>
      <c r="FF41" s="122">
        <f>IF(OR(FF$4="",$B41=""),0,SUMIF('DADOS BRUTOS'!$A$3:$A$500,$B41,'DADOS BRUTOS'!CF$3:CF$500)+IF($C41="",0,SUMIF('DADOS BRUTOS'!$A$3:$A$500,$C41,'DADOS BRUTOS'!CF$3:CF$500)))</f>
        <v/>
      </c>
      <c r="FG41" s="122">
        <f>IF(OR(FG$4="",$B41=""),0,SUMIF('DADOS BRUTOS'!$A$3:$A$500,$B41,'DADOS BRUTOS'!CG$3:CG$500)+IF($C41="",0,SUMIF('DADOS BRUTOS'!$A$3:$A$500,$C41,'DADOS BRUTOS'!CG$3:CG$500)))</f>
        <v/>
      </c>
      <c r="FH41" s="122">
        <f>IF(OR(FH$4="",$B41=""),0,SUMIF('DADOS BRUTOS'!$A$3:$A$500,$B41,'DADOS BRUTOS'!CH$3:CH$500)+IF($C41="",0,SUMIF('DADOS BRUTOS'!$A$3:$A$500,$C41,'DADOS BRUTOS'!CH$3:CH$500)))</f>
        <v/>
      </c>
      <c r="FI41" s="122">
        <f>IF(OR(FI$4="",$B41=""),0,SUMIF('DADOS BRUTOS'!$A$3:$A$500,$B41,'DADOS BRUTOS'!CI$3:CI$500)+IF($C41="",0,SUMIF('DADOS BRUTOS'!$A$3:$A$500,$C41,'DADOS BRUTOS'!CI$3:CI$500)))</f>
        <v/>
      </c>
      <c r="FJ41" s="122">
        <f>IF(OR(FJ$4="",$B41=""),0,SUMIF('DADOS BRUTOS'!$A$3:$A$500,$B41,'DADOS BRUTOS'!CJ$3:CJ$500)+IF($C41="",0,SUMIF('DADOS BRUTOS'!$A$3:$A$500,$C41,'DADOS BRUTOS'!CJ$3:CJ$500)))</f>
        <v/>
      </c>
      <c r="FK41" s="122">
        <f>IF(OR(FK$4="",$B41=""),0,SUMIF('DADOS BRUTOS'!$A$3:$A$500,$B41,'DADOS BRUTOS'!CK$3:CK$500)+IF($C41="",0,SUMIF('DADOS BRUTOS'!$A$3:$A$500,$C41,'DADOS BRUTOS'!CK$3:CK$500)))</f>
        <v/>
      </c>
      <c r="FL41" s="122">
        <f>IF(OR(FL$4="",$B41=""),0,SUMIF('DADOS BRUTOS'!$A$3:$A$500,$B41,'DADOS BRUTOS'!CL$3:CL$500)+IF($C41="",0,SUMIF('DADOS BRUTOS'!$A$3:$A$500,$C41,'DADOS BRUTOS'!CL$3:CL$500)))</f>
        <v/>
      </c>
      <c r="FM41" s="122">
        <f>IF(OR(FM$4="",$B41=""),0,SUMIF('DADOS BRUTOS'!$A$3:$A$500,$B41,'DADOS BRUTOS'!CM$3:CM$500)+IF($C41="",0,SUMIF('DADOS BRUTOS'!$A$3:$A$500,$C41,'DADOS BRUTOS'!CM$3:CM$500)))</f>
        <v/>
      </c>
      <c r="FN41" s="122">
        <f>IF(OR(FN$4="",$B41=""),0,SUMIF('DADOS BRUTOS'!$A$3:$A$500,$B41,'DADOS BRUTOS'!CN$3:CN$500)+IF($C41="",0,SUMIF('DADOS BRUTOS'!$A$3:$A$500,$C41,'DADOS BRUTOS'!CN$3:CN$500)))</f>
        <v/>
      </c>
      <c r="FO41" s="122">
        <f>IF(OR(FO$4="",$B41=""),0,SUMIF('DADOS BRUTOS'!$A$3:$A$500,$B41,'DADOS BRUTOS'!CO$3:CO$500)+IF($C41="",0,SUMIF('DADOS BRUTOS'!$A$3:$A$500,$C41,'DADOS BRUTOS'!CO$3:CO$500)))</f>
        <v/>
      </c>
      <c r="FP41" s="122">
        <f>IF(OR(FP$4="",$B41=""),0,SUMIF('DADOS BRUTOS'!$A$3:$A$500,$B41,'DADOS BRUTOS'!CP$3:CP$500)+IF($C41="",0,SUMIF('DADOS BRUTOS'!$A$3:$A$500,$C41,'DADOS BRUTOS'!CP$3:CP$500)))</f>
        <v/>
      </c>
      <c r="FQ41" s="122">
        <f>IF(OR(FQ$4="",$B41=""),0,SUMIF('DADOS BRUTOS'!$A$3:$A$500,$B41,'DADOS BRUTOS'!CQ$3:CQ$500)+IF($C41="",0,SUMIF('DADOS BRUTOS'!$A$3:$A$500,$C41,'DADOS BRUTOS'!CQ$3:CQ$500)))</f>
        <v/>
      </c>
      <c r="FR41" s="122">
        <f>IF(OR(FR$4="",$B41=""),0,SUMIF('DADOS BRUTOS'!$A$3:$A$500,$B41,'DADOS BRUTOS'!CR$3:CR$500)+IF($C41="",0,SUMIF('DADOS BRUTOS'!$A$3:$A$500,$C41,'DADOS BRUTOS'!CR$3:CR$500)))</f>
        <v/>
      </c>
      <c r="FS41" s="122">
        <f>IF(OR(FS$4="",$B41=""),0,SUMIF('DADOS BRUTOS'!$A$3:$A$500,$B41,'DADOS BRUTOS'!CS$3:CS$500)+IF($C41="",0,SUMIF('DADOS BRUTOS'!$A$3:$A$500,$C41,'DADOS BRUTOS'!CS$3:CS$500)))</f>
        <v/>
      </c>
      <c r="FT41" s="122">
        <f>IF(OR(FT$4="",$B41=""),0,SUMIF('DADOS BRUTOS'!$A$3:$A$500,$B41,'DADOS BRUTOS'!CT$3:CT$500)+IF($C41="",0,SUMIF('DADOS BRUTOS'!$A$3:$A$500,$C41,'DADOS BRUTOS'!CT$3:CT$500)))</f>
        <v/>
      </c>
      <c r="FU41" s="122">
        <f>IF(OR(FU$4="",$B41=""),0,SUMIF('DADOS BRUTOS'!$A$3:$A$500,$B41,'DADOS BRUTOS'!CU$3:CU$500)+IF($C41="",0,SUMIF('DADOS BRUTOS'!$A$3:$A$500,$C41,'DADOS BRUTOS'!CU$3:CU$500)))</f>
        <v/>
      </c>
      <c r="FV41" s="122">
        <f>IF(OR(FV$4="",$B41=""),0,SUMIF('DADOS BRUTOS'!$A$3:$A$500,$B41,'DADOS BRUTOS'!CV$3:CV$500)+IF($C41="",0,SUMIF('DADOS BRUTOS'!$A$3:$A$500,$C41,'DADOS BRUTOS'!CV$3:CV$500)))</f>
        <v/>
      </c>
      <c r="FW41" s="122">
        <f>IF(OR(FW$4="",$B41=""),0,SUMIF('DADOS BRUTOS'!$A$3:$A$500,$B41,'DADOS BRUTOS'!CW$3:CW$500)+IF($C41="",0,SUMIF('DADOS BRUTOS'!$A$3:$A$500,$C41,'DADOS BRUTOS'!CW$3:CW$500)))</f>
        <v/>
      </c>
      <c r="FX41" s="122">
        <f>IF(OR(FX$4="",$B41=""),0,SUMIF('DADOS BRUTOS'!$A$3:$A$500,$B41,'DADOS BRUTOS'!CX$3:CX$500)+IF($C41="",0,SUMIF('DADOS BRUTOS'!$A$3:$A$500,$C41,'DADOS BRUTOS'!CX$3:CX$500)))</f>
        <v/>
      </c>
      <c r="FY41" s="122">
        <f>IF(OR(FY$4="",$B41=""),0,SUMIF('DADOS BRUTOS'!$A$3:$A$500,$B41,'DADOS BRUTOS'!CY$3:CY$500)+IF($C41="",0,SUMIF('DADOS BRUTOS'!$A$3:$A$500,$C41,'DADOS BRUTOS'!CY$3:CY$500)))</f>
        <v/>
      </c>
      <c r="FZ41" s="122">
        <f>IF(OR(FZ$4="",$B41=""),0,SUMIF('DADOS BRUTOS'!$A$3:$A$500,$B41,'DADOS BRUTOS'!CZ$3:CZ$500)+IF($C41="",0,SUMIF('DADOS BRUTOS'!$A$3:$A$500,$C41,'DADOS BRUTOS'!CZ$3:CZ$500)))</f>
        <v/>
      </c>
      <c r="GA41" s="122">
        <f>IF(OR(GA$4="",$B41=""),0,SUMIF('DADOS BRUTOS'!$A$3:$A$500,$B41,'DADOS BRUTOS'!DA$3:DA$500)+IF($C41="",0,SUMIF('DADOS BRUTOS'!$A$3:$A$500,$C41,'DADOS BRUTOS'!DA$3:DA$500)))</f>
        <v/>
      </c>
      <c r="GB41" s="122">
        <f>IF(OR(GB$4="",$B41=""),0,SUMIF('DADOS BRUTOS'!$A$3:$A$500,$B41,'DADOS BRUTOS'!DB$3:DB$500)+IF($C41="",0,SUMIF('DADOS BRUTOS'!$A$3:$A$500,$C41,'DADOS BRUTOS'!DB$3:DB$500)))</f>
        <v/>
      </c>
      <c r="GC41" s="122">
        <f>IF(OR(GC$4="",$B41=""),0,SUMIF('DADOS BRUTOS'!$A$3:$A$500,$B41,'DADOS BRUTOS'!DC$3:DC$500)+IF($C41="",0,SUMIF('DADOS BRUTOS'!$A$3:$A$500,$C41,'DADOS BRUTOS'!DC$3:DC$500)))</f>
        <v/>
      </c>
      <c r="GD41" s="122">
        <f>IF(OR(GD$4="",$B41=""),0,SUMIF('DADOS BRUTOS'!$A$3:$A$500,$B41,'DADOS BRUTOS'!DD$3:DD$500)+IF($C41="",0,SUMIF('DADOS BRUTOS'!$A$3:$A$500,$C41,'DADOS BRUTOS'!DD$3:DD$500)))</f>
        <v/>
      </c>
      <c r="GE41" s="122">
        <f>IF(OR(GE$4="",$B41=""),0,SUMIF('DADOS BRUTOS'!$A$3:$A$500,$B41,'DADOS BRUTOS'!DE$3:DE$500)+IF($C41="",0,SUMIF('DADOS BRUTOS'!$A$3:$A$500,$C41,'DADOS BRUTOS'!DE$3:DE$500)))</f>
        <v/>
      </c>
      <c r="GF41" s="122">
        <f>IF(OR(GF$4="",$B41=""),0,SUMIF('DADOS BRUTOS'!$A$3:$A$500,$B41,'DADOS BRUTOS'!DF$3:DF$500)+IF($C41="",0,SUMIF('DADOS BRUTOS'!$A$3:$A$500,$C41,'DADOS BRUTOS'!DF$3:DF$500)))</f>
        <v/>
      </c>
      <c r="GG41" s="122">
        <f>IF(OR(GG$4="",$B41=""),0,SUMIF('DADOS BRUTOS'!$A$3:$A$500,$B41,'DADOS BRUTOS'!DG$3:DG$500)+IF($C41="",0,SUMIF('DADOS BRUTOS'!$A$3:$A$500,$C41,'DADOS BRUTOS'!DG$3:DG$500)))</f>
        <v/>
      </c>
      <c r="GH41" s="122">
        <f>IF(OR(GH$4="",$B41=""),0,SUMIF('DADOS BRUTOS'!$A$3:$A$500,$B41,'DADOS BRUTOS'!DH$3:DH$500)+IF($C41="",0,SUMIF('DADOS BRUTOS'!$A$3:$A$500,$C41,'DADOS BRUTOS'!DH$3:DH$500)))</f>
        <v/>
      </c>
      <c r="GI41" s="122">
        <f>IF(OR(GI$4="",$B41=""),0,SUMIF('DADOS BRUTOS'!$A$3:$A$500,$B41,'DADOS BRUTOS'!DI$3:DI$500)+IF($C41="",0,SUMIF('DADOS BRUTOS'!$A$3:$A$500,$C41,'DADOS BRUTOS'!DI$3:DI$500)))</f>
        <v/>
      </c>
      <c r="GJ41" s="122">
        <f>IF(OR(GJ$4="",$B41=""),0,SUMIF('DADOS BRUTOS'!$A$3:$A$500,$B41,'DADOS BRUTOS'!DJ$3:DJ$500)+IF($C41="",0,SUMIF('DADOS BRUTOS'!$A$3:$A$500,$C41,'DADOS BRUTOS'!DJ$3:DJ$500)))</f>
        <v/>
      </c>
      <c r="GK41" s="122">
        <f>IF(OR(GK$4="",$B41=""),0,SUMIF('DADOS BRUTOS'!$A$3:$A$500,$B41,'DADOS BRUTOS'!DK$3:DK$500)+IF($C41="",0,SUMIF('DADOS BRUTOS'!$A$3:$A$500,$C41,'DADOS BRUTOS'!DK$3:DK$500)))</f>
        <v/>
      </c>
      <c r="GL41" s="122">
        <f>IF(OR(GL$4="",$B41=""),0,SUMIF('DADOS BRUTOS'!$A$3:$A$500,$B41,'DADOS BRUTOS'!DL$3:DL$500)+IF($C41="",0,SUMIF('DADOS BRUTOS'!$A$3:$A$500,$C41,'DADOS BRUTOS'!DL$3:DL$500)))</f>
        <v/>
      </c>
      <c r="GM41" s="122">
        <f>IF(OR(GM$4="",$B41=""),0,SUMIF('DADOS BRUTOS'!$A$3:$A$500,$B41,'DADOS BRUTOS'!DM$3:DM$500)+IF($C41="",0,SUMIF('DADOS BRUTOS'!$A$3:$A$500,$C41,'DADOS BRUTOS'!DM$3:DM$500)))</f>
        <v/>
      </c>
      <c r="GN41" s="122">
        <f>IF(OR(GN$4="",$B41=""),0,SUMIF('DADOS BRUTOS'!$A$3:$A$500,$B41,'DADOS BRUTOS'!DN$3:DN$500)+IF($C41="",0,SUMIF('DADOS BRUTOS'!$A$3:$A$500,$C41,'DADOS BRUTOS'!DN$3:DN$500)))</f>
        <v/>
      </c>
      <c r="GO41" s="122">
        <f>IF(OR(GO$4="",$B41=""),0,SUMIF('DADOS BRUTOS'!$A$3:$A$500,$B41,'DADOS BRUTOS'!DO$3:DO$500)+IF($C41="",0,SUMIF('DADOS BRUTOS'!$A$3:$A$500,$C41,'DADOS BRUTOS'!DO$3:DO$500)))</f>
        <v/>
      </c>
      <c r="GP41" s="122">
        <f>IF(OR(GP$4="",$B41=""),0,SUMIF('DADOS BRUTOS'!$A$3:$A$500,$B41,'DADOS BRUTOS'!DP$3:DP$500)+IF($C41="",0,SUMIF('DADOS BRUTOS'!$A$3:$A$500,$C41,'DADOS BRUTOS'!DP$3:DP$500)))</f>
        <v/>
      </c>
      <c r="GQ41" s="122">
        <f>IF(OR(GQ$4="",$B41=""),0,SUMIF('DADOS BRUTOS'!$A$3:$A$500,$B41,'DADOS BRUTOS'!DQ$3:DQ$500)+IF($C41="",0,SUMIF('DADOS BRUTOS'!$A$3:$A$500,$C41,'DADOS BRUTOS'!DQ$3:DQ$500)))</f>
        <v/>
      </c>
      <c r="GR41" s="122">
        <f>IF(OR(GR$4="",$B41=""),0,SUMIF('DADOS BRUTOS'!$A$3:$A$500,$B41,'DADOS BRUTOS'!DR$3:DR$500)+IF($C41="",0,SUMIF('DADOS BRUTOS'!$A$3:$A$500,$C41,'DADOS BRUTOS'!DR$3:DR$500)))</f>
        <v/>
      </c>
      <c r="GS41" s="122">
        <f>IF(OR(GS$4="",$B41=""),0,SUMIF('DADOS BRUTOS'!$A$3:$A$500,$B41,'DADOS BRUTOS'!DS$3:DS$500)+IF($C41="",0,SUMIF('DADOS BRUTOS'!$A$3:$A$500,$C41,'DADOS BRUTOS'!DS$3:DS$500)))</f>
        <v/>
      </c>
      <c r="GT41" s="122">
        <f>IF(OR(GT$4="",$B41=""),0,SUMIF('DADOS BRUTOS'!$A$3:$A$500,$B41,'DADOS BRUTOS'!DT$3:DT$500)+IF($C41="",0,SUMIF('DADOS BRUTOS'!$A$3:$A$500,$C41,'DADOS BRUTOS'!DT$3:DT$500)))</f>
        <v/>
      </c>
      <c r="GU41" s="122">
        <f>IF(OR(GU$4="",$B41=""),0,SUMIF('DADOS BRUTOS'!$A$3:$A$500,$B41,'DADOS BRUTOS'!DU$3:DU$500)+IF($C41="",0,SUMIF('DADOS BRUTOS'!$A$3:$A$500,$C41,'DADOS BRUTOS'!DU$3:DU$500)))</f>
        <v/>
      </c>
      <c r="GV41" s="122">
        <f>IF(OR(GV$4="",$B41=""),0,SUMIF('DADOS BRUTOS'!$A$3:$A$500,$B41,'DADOS BRUTOS'!DV$3:DV$500)+IF($C41="",0,SUMIF('DADOS BRUTOS'!$A$3:$A$500,$C41,'DADOS BRUTOS'!DV$3:DV$500)))</f>
        <v/>
      </c>
      <c r="GW41" s="122">
        <f>IF(OR(GW$4="",$B41=""),0,SUMIF('DADOS BRUTOS'!$A$3:$A$500,$B41,'DADOS BRUTOS'!DW$3:DW$500)+IF($C41="",0,SUMIF('DADOS BRUTOS'!$A$3:$A$500,$C41,'DADOS BRUTOS'!DW$3:DW$500)))</f>
        <v/>
      </c>
      <c r="GX41" s="122">
        <f>IF(OR(GX$4="",$B41=""),0,SUMIF('DADOS BRUTOS'!$A$3:$A$500,$B41,'DADOS BRUTOS'!DX$3:DX$500)+IF($C41="",0,SUMIF('DADOS BRUTOS'!$A$3:$A$500,$C41,'DADOS BRUTOS'!DX$3:DX$500)))</f>
        <v/>
      </c>
      <c r="GY41" s="122">
        <f>IF(OR(GY$4="",$B41=""),0,SUMIF('DADOS BRUTOS'!$A$3:$A$500,$B41,'DADOS BRUTOS'!DY$3:DY$500)+IF($C41="",0,SUMIF('DADOS BRUTOS'!$A$3:$A$500,$C41,'DADOS BRUTOS'!DY$3:DY$500)))</f>
        <v/>
      </c>
      <c r="GZ41" s="122">
        <f>IF(OR(GZ$4="",$B41=""),0,SUMIF('DADOS BRUTOS'!$A$3:$A$500,$B41,'DADOS BRUTOS'!DZ$3:DZ$500)+IF($C41="",0,SUMIF('DADOS BRUTOS'!$A$3:$A$500,$C41,'DADOS BRUTOS'!DZ$3:DZ$500)))</f>
        <v/>
      </c>
      <c r="HA41" s="122">
        <f>IF(OR(HA$4="",$B41=""),0,SUMIF('DADOS BRUTOS'!$A$3:$A$500,$B41,'DADOS BRUTOS'!EA$3:EA$500)+IF($C41="",0,SUMIF('DADOS BRUTOS'!$A$3:$A$500,$C41,'DADOS BRUTOS'!EA$3:EA$500)))</f>
        <v/>
      </c>
      <c r="HB41" s="122">
        <f>IF(OR(HB$4="",$B41=""),0,SUMIF('DADOS BRUTOS'!$A$3:$A$500,$B41,'DADOS BRUTOS'!EB$3:EB$500)+IF($C41="",0,SUMIF('DADOS BRUTOS'!$A$3:$A$500,$C41,'DADOS BRUTOS'!EB$3:EB$500)))</f>
        <v/>
      </c>
      <c r="HC41" s="122">
        <f>IF(OR(HC$4="",$B41=""),0,SUMIF('DADOS BRUTOS'!$A$3:$A$500,$B41,'DADOS BRUTOS'!EC$3:EC$500)+IF($C41="",0,SUMIF('DADOS BRUTOS'!$A$3:$A$500,$C41,'DADOS BRUTOS'!EC$3:EC$500)))</f>
        <v/>
      </c>
      <c r="HD41" s="122">
        <f>IF(OR(HD$4="",$B41=""),0,SUMIF('DADOS BRUTOS'!$A$3:$A$500,$B41,'DADOS BRUTOS'!ED$3:ED$500)+IF($C41="",0,SUMIF('DADOS BRUTOS'!$A$3:$A$500,$C41,'DADOS BRUTOS'!ED$3:ED$500)))</f>
        <v/>
      </c>
      <c r="HE41" s="122">
        <f>IF(OR(HE$4="",$B41=""),0,SUMIF('DADOS BRUTOS'!$A$3:$A$500,$B41,'DADOS BRUTOS'!EE$3:EE$500)+IF($C41="",0,SUMIF('DADOS BRUTOS'!$A$3:$A$500,$C41,'DADOS BRUTOS'!EE$3:EE$500)))</f>
        <v/>
      </c>
      <c r="HF41" s="122">
        <f>IF(OR(HF$4="",$B41=""),0,SUMIF('DADOS BRUTOS'!$A$3:$A$500,$B41,'DADOS BRUTOS'!EF$3:EF$500)+IF($C41="",0,SUMIF('DADOS BRUTOS'!$A$3:$A$500,$C41,'DADOS BRUTOS'!EF$3:EF$500)))</f>
        <v/>
      </c>
      <c r="HG41" s="122">
        <f>IF(OR(HG$4="",$B41=""),0,SUMIF('DADOS BRUTOS'!$A$3:$A$500,$B41,'DADOS BRUTOS'!EG$3:EG$500)+IF($C41="",0,SUMIF('DADOS BRUTOS'!$A$3:$A$500,$C41,'DADOS BRUTOS'!EG$3:EG$500)))</f>
        <v/>
      </c>
      <c r="HH41" s="122">
        <f>IF(OR(HH$4="",$B41=""),0,SUMIF('DADOS BRUTOS'!$A$3:$A$500,$B41,'DADOS BRUTOS'!EH$3:EH$500)+IF($C41="",0,SUMIF('DADOS BRUTOS'!$A$3:$A$500,$C41,'DADOS BRUTOS'!EH$3:EH$500)))</f>
        <v/>
      </c>
      <c r="HI41" s="122">
        <f>IF(OR(HI$4="",$B41=""),0,SUMIF('DADOS BRUTOS'!$A$3:$A$500,$B41,'DADOS BRUTOS'!EI$3:EI$500)+IF($C41="",0,SUMIF('DADOS BRUTOS'!$A$3:$A$500,$C41,'DADOS BRUTOS'!EI$3:EI$500)))</f>
        <v/>
      </c>
      <c r="HJ41" s="122">
        <f>IF(OR(HJ$4="",$B41=""),0,SUMIF('DADOS BRUTOS'!$A$3:$A$500,$B41,'DADOS BRUTOS'!EJ$3:EJ$500)+IF($C41="",0,SUMIF('DADOS BRUTOS'!$A$3:$A$500,$C41,'DADOS BRUTOS'!EJ$3:EJ$500)))</f>
        <v/>
      </c>
      <c r="HK41" s="122">
        <f>IF(OR(HK$4="",$B41=""),0,SUMIF('DADOS BRUTOS'!$A$3:$A$500,$B41,'DADOS BRUTOS'!EK$3:EK$500)+IF($C41="",0,SUMIF('DADOS BRUTOS'!$A$3:$A$500,$C41,'DADOS BRUTOS'!EK$3:EK$500)))</f>
        <v/>
      </c>
      <c r="HL41" s="122">
        <f>IF(OR(HL$4="",$B41=""),0,SUMIF('DADOS BRUTOS'!$A$3:$A$500,$B41,'DADOS BRUTOS'!EL$3:EL$500)+IF($C41="",0,SUMIF('DADOS BRUTOS'!$A$3:$A$500,$C41,'DADOS BRUTOS'!EL$3:EL$500)))</f>
        <v/>
      </c>
      <c r="HM41" s="122">
        <f>IF(OR(HM$4="",$B41=""),0,SUMIF('DADOS BRUTOS'!$A$3:$A$500,$B41,'DADOS BRUTOS'!EM$3:EM$500)+IF($C41="",0,SUMIF('DADOS BRUTOS'!$A$3:$A$500,$C41,'DADOS BRUTOS'!EM$3:EM$500)))</f>
        <v/>
      </c>
      <c r="HN41" s="122">
        <f>IF(OR(HN$4="",$B41=""),0,SUMIF('DADOS BRUTOS'!$A$3:$A$500,$B41,'DADOS BRUTOS'!EN$3:EN$500)+IF($C41="",0,SUMIF('DADOS BRUTOS'!$A$3:$A$500,$C41,'DADOS BRUTOS'!EN$3:EN$500)))</f>
        <v/>
      </c>
      <c r="HO41" s="122">
        <f>IF(OR(HO$4="",$B41=""),0,SUMIF('DADOS BRUTOS'!$A$3:$A$500,$B41,'DADOS BRUTOS'!EO$3:EO$500)+IF($C41="",0,SUMIF('DADOS BRUTOS'!$A$3:$A$500,$C41,'DADOS BRUTOS'!EO$3:EO$500)))</f>
        <v/>
      </c>
      <c r="HP41" s="122">
        <f>IF(OR(HP$4="",$B41=""),0,SUMIF('DADOS BRUTOS'!$A$3:$A$500,$B41,'DADOS BRUTOS'!EP$3:EP$500)+IF($C41="",0,SUMIF('DADOS BRUTOS'!$A$3:$A$500,$C41,'DADOS BRUTOS'!EP$3:EP$500)))</f>
        <v/>
      </c>
      <c r="HQ41" s="122">
        <f>IF(OR(HQ$4="",$B41=""),0,SUMIF('DADOS BRUTOS'!$A$3:$A$500,$B41,'DADOS BRUTOS'!EQ$3:EQ$500)+IF($C41="",0,SUMIF('DADOS BRUTOS'!$A$3:$A$500,$C41,'DADOS BRUTOS'!EQ$3:EQ$500)))</f>
        <v/>
      </c>
      <c r="HR41" s="122">
        <f>IF(OR(HR$4="",$B41=""),0,SUMIF('DADOS BRUTOS'!$A$3:$A$500,$B41,'DADOS BRUTOS'!ER$3:ER$500)+IF($C41="",0,SUMIF('DADOS BRUTOS'!$A$3:$A$500,$C41,'DADOS BRUTOS'!ER$3:ER$500)))</f>
        <v/>
      </c>
      <c r="HS41" s="122">
        <f>IF(OR(HS$4="",$B41=""),0,SUMIF('DADOS BRUTOS'!$A$3:$A$500,$B41,'DADOS BRUTOS'!ES$3:ES$500)+IF($C41="",0,SUMIF('DADOS BRUTOS'!$A$3:$A$500,$C41,'DADOS BRUTOS'!ES$3:ES$500)))</f>
        <v/>
      </c>
      <c r="HT41" s="122">
        <f>IF(OR(HT$4="",$B41=""),0,SUMIF('DADOS BRUTOS'!$A$3:$A$500,$B41,'DADOS BRUTOS'!ET$3:ET$500)+IF($C41="",0,SUMIF('DADOS BRUTOS'!$A$3:$A$500,$C41,'DADOS BRUTOS'!ET$3:ET$500)))</f>
        <v/>
      </c>
      <c r="HU41" s="122">
        <f>IF(OR(HU$4="",$B41=""),0,SUMIF('DADOS BRUTOS'!$A$3:$A$500,$B41,'DADOS BRUTOS'!EU$3:EU$500)+IF($C41="",0,SUMIF('DADOS BRUTOS'!$A$3:$A$500,$C41,'DADOS BRUTOS'!EU$3:EU$500)))</f>
        <v/>
      </c>
      <c r="HV41" s="122">
        <f>IF(OR(HV$4="",$B41=""),0,SUMIF('DADOS BRUTOS'!$A$3:$A$500,$B41,'DADOS BRUTOS'!EV$3:EV$500)+IF($C41="",0,SUMIF('DADOS BRUTOS'!$A$3:$A$500,$C41,'DADOS BRUTOS'!EV$3:EV$500)))</f>
        <v/>
      </c>
      <c r="HW41" s="122">
        <f>IF(OR(HW$4="",$B41=""),0,SUMIF('DADOS BRUTOS'!$A$3:$A$500,$B41,'DADOS BRUTOS'!EW$3:EW$500)+IF($C41="",0,SUMIF('DADOS BRUTOS'!$A$3:$A$500,$C41,'DADOS BRUTOS'!EW$3:EW$500)))</f>
        <v/>
      </c>
      <c r="HX41" s="122">
        <f>IF(OR(HX$4="",$B41=""),0,SUMIF('DADOS BRUTOS'!$A$3:$A$500,$B41,'DADOS BRUTOS'!EX$3:EX$500)+IF($C41="",0,SUMIF('DADOS BRUTOS'!$A$3:$A$500,$C41,'DADOS BRUTOS'!EX$3:EX$500)))</f>
        <v/>
      </c>
      <c r="HY41" s="122">
        <f>IF(OR(HY$4="",$B41=""),0,SUMIF('DADOS BRUTOS'!$A$3:$A$500,$B41,'DADOS BRUTOS'!EY$3:EY$500)+IF($C41="",0,SUMIF('DADOS BRUTOS'!$A$3:$A$500,$C41,'DADOS BRUTOS'!EY$3:EY$500)))</f>
        <v/>
      </c>
      <c r="HZ41" s="122">
        <f>IF(OR(HZ$4="",$B41=""),0,SUMIF('DADOS BRUTOS'!$A$3:$A$500,$B41,'DADOS BRUTOS'!EZ$3:EZ$500)+IF($C41="",0,SUMIF('DADOS BRUTOS'!$A$3:$A$500,$C41,'DADOS BRUTOS'!EZ$3:EZ$500)))</f>
        <v/>
      </c>
      <c r="IA41" s="122">
        <f>IF(OR(IA$4="",$B41=""),0,SUMIF('DADOS BRUTOS'!$A$3:$A$500,$B41,'DADOS BRUTOS'!FA$3:FA$500)+IF($C41="",0,SUMIF('DADOS BRUTOS'!$A$3:$A$500,$C41,'DADOS BRUTOS'!FA$3:FA$500)))</f>
        <v/>
      </c>
      <c r="IB41" s="122">
        <f>IF(OR(IB$4="",$B41=""),0,SUMIF('DADOS BRUTOS'!$A$3:$A$500,$B41,'DADOS BRUTOS'!FB$3:FB$500)+IF($C41="",0,SUMIF('DADOS BRUTOS'!$A$3:$A$500,$C41,'DADOS BRUTOS'!FB$3:FB$500)))</f>
        <v/>
      </c>
      <c r="IC41" s="122">
        <f>IF(OR(IC$4="",$B41=""),0,SUMIF('DADOS BRUTOS'!$A$3:$A$500,$B41,'DADOS BRUTOS'!FC$3:FC$500)+IF($C41="",0,SUMIF('DADOS BRUTOS'!$A$3:$A$500,$C41,'DADOS BRUTOS'!FC$3:FC$500)))</f>
        <v/>
      </c>
      <c r="ID41" s="122">
        <f>IF(OR(ID$4="",$B41=""),0,SUMIF('DADOS BRUTOS'!$A$3:$A$500,$B41,'DADOS BRUTOS'!FD$3:FD$500)+IF($C41="",0,SUMIF('DADOS BRUTOS'!$A$3:$A$500,$C41,'DADOS BRUTOS'!FD$3:FD$500)))</f>
        <v/>
      </c>
      <c r="IE41" s="122">
        <f>IF(OR(IE$4="",$B41=""),0,SUMIF('DADOS BRUTOS'!$A$3:$A$500,$B41,'DADOS BRUTOS'!FE$3:FE$500)+IF($C41="",0,SUMIF('DADOS BRUTOS'!$A$3:$A$500,$C41,'DADOS BRUTOS'!FE$3:FE$500)))</f>
        <v/>
      </c>
      <c r="IF41" s="122">
        <f>IF(OR(IF$4="",$B41=""),0,SUMIF('DADOS BRUTOS'!$A$3:$A$500,$B41,'DADOS BRUTOS'!FF$3:FF$500)+IF($C41="",0,SUMIF('DADOS BRUTOS'!$A$3:$A$500,$C41,'DADOS BRUTOS'!FF$3:FF$500)))</f>
        <v/>
      </c>
      <c r="IG41" s="122">
        <f>IF(OR(IG$4="",$B41=""),0,SUMIF('DADOS BRUTOS'!$A$3:$A$500,$B41,'DADOS BRUTOS'!FG$3:FG$500)+IF($C41="",0,SUMIF('DADOS BRUTOS'!$A$3:$A$500,$C41,'DADOS BRUTOS'!FG$3:FG$500)))</f>
        <v/>
      </c>
      <c r="IH41" s="122">
        <f>IF(OR(IH$4="",$B41=""),0,SUMIF('DADOS BRUTOS'!$A$3:$A$500,$B41,'DADOS BRUTOS'!FH$3:FH$500)+IF($C41="",0,SUMIF('DADOS BRUTOS'!$A$3:$A$500,$C41,'DADOS BRUTOS'!FH$3:FH$500)))</f>
        <v/>
      </c>
      <c r="II41" s="122">
        <f>IF(OR(II$4="",$B41=""),0,SUMIF('DADOS BRUTOS'!$A$3:$A$500,$B41,'DADOS BRUTOS'!FI$3:FI$500)+IF($C41="",0,SUMIF('DADOS BRUTOS'!$A$3:$A$500,$C41,'DADOS BRUTOS'!FI$3:FI$500)))</f>
        <v/>
      </c>
      <c r="IJ41" s="122">
        <f>IF(OR(IJ$4="",$B41=""),0,SUMIF('DADOS BRUTOS'!$A$3:$A$500,$B41,'DADOS BRUTOS'!FJ$3:FJ$500)+IF($C41="",0,SUMIF('DADOS BRUTOS'!$A$3:$A$500,$C41,'DADOS BRUTOS'!FJ$3:FJ$500)))</f>
        <v/>
      </c>
      <c r="IK41" s="122">
        <f>IF(OR(IK$4="",$B41=""),0,SUMIF('DADOS BRUTOS'!$A$3:$A$500,$B41,'DADOS BRUTOS'!FK$3:FK$500)+IF($C41="",0,SUMIF('DADOS BRUTOS'!$A$3:$A$500,$C41,'DADOS BRUTOS'!FK$3:FK$500)))</f>
        <v/>
      </c>
      <c r="IL41" s="122">
        <f>IF(OR(IL$4="",$B41=""),0,SUMIF('DADOS BRUTOS'!$A$3:$A$500,$B41,'DADOS BRUTOS'!FL$3:FL$500)+IF($C41="",0,SUMIF('DADOS BRUTOS'!$A$3:$A$500,$C41,'DADOS BRUTOS'!FL$3:FL$500)))</f>
        <v/>
      </c>
      <c r="IM41" s="122">
        <f>IF(OR(IM$4="",$B41=""),0,SUMIF('DADOS BRUTOS'!$A$3:$A$500,$B41,'DADOS BRUTOS'!FM$3:FM$500)+IF($C41="",0,SUMIF('DADOS BRUTOS'!$A$3:$A$500,$C41,'DADOS BRUTOS'!FM$3:FM$500)))</f>
        <v/>
      </c>
      <c r="IN41" s="122">
        <f>IF(OR(IN$4="",$B41=""),0,SUMIF('DADOS BRUTOS'!$A$3:$A$500,$B41,'DADOS BRUTOS'!FN$3:FN$500)+IF($C41="",0,SUMIF('DADOS BRUTOS'!$A$3:$A$500,$C41,'DADOS BRUTOS'!FN$3:FN$500)))</f>
        <v/>
      </c>
      <c r="IO41" s="122">
        <f>IF(OR(IO$4="",$B41=""),0,SUMIF('DADOS BRUTOS'!$A$3:$A$500,$B41,'DADOS BRUTOS'!FO$3:FO$500)+IF($C41="",0,SUMIF('DADOS BRUTOS'!$A$3:$A$500,$C41,'DADOS BRUTOS'!FO$3:FO$500)))</f>
        <v/>
      </c>
      <c r="IP41" s="122">
        <f>IF(OR(IP$4="",$B41=""),0,SUMIF('DADOS BRUTOS'!$A$3:$A$500,$B41,'DADOS BRUTOS'!FP$3:FP$500)+IF($C41="",0,SUMIF('DADOS BRUTOS'!$A$3:$A$500,$C41,'DADOS BRUTOS'!FP$3:FP$500)))</f>
        <v/>
      </c>
      <c r="IQ41" s="122">
        <f>IF(OR(IQ$4="",$B41=""),0,SUMIF('DADOS BRUTOS'!$A$3:$A$500,$B41,'DADOS BRUTOS'!FQ$3:FQ$500)+IF($C41="",0,SUMIF('DADOS BRUTOS'!$A$3:$A$500,$C41,'DADOS BRUTOS'!FQ$3:FQ$500)))</f>
        <v/>
      </c>
      <c r="IR41" s="122">
        <f>IF(OR(IR$4="",$B41=""),0,SUMIF('DADOS BRUTOS'!$A$3:$A$500,$B41,'DADOS BRUTOS'!FR$3:FR$500)+IF($C41="",0,SUMIF('DADOS BRUTOS'!$A$3:$A$500,$C41,'DADOS BRUTOS'!FR$3:FR$500)))</f>
        <v/>
      </c>
      <c r="IS41" s="122">
        <f>IF(OR(IS$4="",$B41=""),0,SUMIF('DADOS BRUTOS'!$A$3:$A$500,$B41,'DADOS BRUTOS'!FS$3:FS$500)+IF($C41="",0,SUMIF('DADOS BRUTOS'!$A$3:$A$500,$C41,'DADOS BRUTOS'!FS$3:FS$500)))</f>
        <v/>
      </c>
      <c r="IT41" s="122">
        <f>IF(OR(IT$4="",$B41=""),0,SUMIF('DADOS BRUTOS'!$A$3:$A$500,$B41,'DADOS BRUTOS'!FT$3:FT$500)+IF($C41="",0,SUMIF('DADOS BRUTOS'!$A$3:$A$500,$C41,'DADOS BRUTOS'!FT$3:FT$500)))</f>
        <v/>
      </c>
      <c r="IU41" s="122">
        <f>IF(OR(IU$4="",$B41=""),0,SUMIF('DADOS BRUTOS'!$A$3:$A$500,$B41,'DADOS BRUTOS'!FU$3:FU$500)+IF($C41="",0,SUMIF('DADOS BRUTOS'!$A$3:$A$500,$C41,'DADOS BRUTOS'!FU$3:FU$500)))</f>
        <v/>
      </c>
      <c r="IV41" s="122">
        <f>IF(OR(IV$4="",$B41=""),0,SUMIF('DADOS BRUTOS'!$A$3:$A$500,$B41,'DADOS BRUTOS'!FV$3:FV$500)+IF($C41="",0,SUMIF('DADOS BRUTOS'!$A$3:$A$500,$C41,'DADOS BRUTOS'!FV$3:FV$500)))</f>
        <v/>
      </c>
      <c r="IW41" s="122">
        <f>IF(OR(IW$4="",$B41=""),0,SUMIF('DADOS BRUTOS'!$A$3:$A$500,$B41,'DADOS BRUTOS'!FW$3:FW$500)+IF($C41="",0,SUMIF('DADOS BRUTOS'!$A$3:$A$500,$C41,'DADOS BRUTOS'!FW$3:FW$500)))</f>
        <v/>
      </c>
      <c r="IX41" s="122">
        <f>IF(OR(IX$4="",$B41=""),0,SUMIF('DADOS BRUTOS'!$A$3:$A$500,$B41,'DADOS BRUTOS'!FX$3:FX$500)+IF($C41="",0,SUMIF('DADOS BRUTOS'!$A$3:$A$500,$C41,'DADOS BRUTOS'!FX$3:FX$500)))</f>
        <v/>
      </c>
      <c r="IY41" s="122">
        <f>IF(OR(IY$4="",$B41=""),0,SUMIF('DADOS BRUTOS'!$A$3:$A$500,$B41,'DADOS BRUTOS'!FY$3:FY$500)+IF($C41="",0,SUMIF('DADOS BRUTOS'!$A$3:$A$500,$C41,'DADOS BRUTOS'!FY$3:FY$500)))</f>
        <v/>
      </c>
      <c r="IZ41" s="122">
        <f>IF(OR(IZ$4="",$B41=""),0,SUMIF('DADOS BRUTOS'!$A$3:$A$500,$B41,'DADOS BRUTOS'!FZ$3:FZ$500)+IF($C41="",0,SUMIF('DADOS BRUTOS'!$A$3:$A$500,$C41,'DADOS BRUTOS'!FZ$3:FZ$500)))</f>
        <v/>
      </c>
      <c r="JA41" s="122">
        <f>IF(OR(JA$4="",$B41=""),0,SUMIF('DADOS BRUTOS'!$A$3:$A$500,$B41,'DADOS BRUTOS'!GA$3:GA$500)+IF($C41="",0,SUMIF('DADOS BRUTOS'!$A$3:$A$500,$C41,'DADOS BRUTOS'!GA$3:GA$500)))</f>
        <v/>
      </c>
      <c r="JB41" s="122">
        <f>IF(OR(JB$4="",$B41=""),0,SUMIF('DADOS BRUTOS'!$A$3:$A$500,$B41,'DADOS BRUTOS'!GB$3:GB$500)+IF($C41="",0,SUMIF('DADOS BRUTOS'!$A$3:$A$500,$C41,'DADOS BRUTOS'!GB$3:GB$500)))</f>
        <v/>
      </c>
      <c r="JC41" s="122">
        <f>IF(OR(JC$4="",$B41=""),0,SUMIF('DADOS BRUTOS'!$A$3:$A$500,$B41,'DADOS BRUTOS'!GC$3:GC$500)+IF($C41="",0,SUMIF('DADOS BRUTOS'!$A$3:$A$500,$C41,'DADOS BRUTOS'!GC$3:GC$500)))</f>
        <v/>
      </c>
      <c r="JD41" s="122">
        <f>IF(OR(JD$4="",$B41=""),0,SUMIF('DADOS BRUTOS'!$A$3:$A$500,$B41,'DADOS BRUTOS'!GD$3:GD$500)+IF($C41="",0,SUMIF('DADOS BRUTOS'!$A$3:$A$500,$C41,'DADOS BRUTOS'!GD$3:GD$500)))</f>
        <v/>
      </c>
      <c r="JE41" s="122">
        <f>IF(OR(JE$4="",$B41=""),0,SUMIF('DADOS BRUTOS'!$A$3:$A$500,$B41,'DADOS BRUTOS'!GE$3:GE$500)+IF($C41="",0,SUMIF('DADOS BRUTOS'!$A$3:$A$500,$C41,'DADOS BRUTOS'!GE$3:GE$500)))</f>
        <v/>
      </c>
      <c r="JF41" s="122">
        <f>IF(OR(JF$4="",$B41=""),0,SUMIF('DADOS BRUTOS'!$A$3:$A$500,$B41,'DADOS BRUTOS'!GF$3:GF$500)+IF($C41="",0,SUMIF('DADOS BRUTOS'!$A$3:$A$500,$C41,'DADOS BRUTOS'!GF$3:GF$500)))</f>
        <v/>
      </c>
      <c r="JG41" s="122">
        <f>IF(OR(JG$4="",$B41=""),0,SUMIF('DADOS BRUTOS'!$A$3:$A$500,$B41,'DADOS BRUTOS'!GG$3:GG$500)+IF($C41="",0,SUMIF('DADOS BRUTOS'!$A$3:$A$500,$C41,'DADOS BRUTOS'!GG$3:GG$500)))</f>
        <v/>
      </c>
      <c r="JH41" s="122">
        <f>IF(OR(JH$4="",$B41=""),0,SUMIF('DADOS BRUTOS'!$A$3:$A$500,$B41,'DADOS BRUTOS'!GH$3:GH$500)+IF($C41="",0,SUMIF('DADOS BRUTOS'!$A$3:$A$500,$C41,'DADOS BRUTOS'!GH$3:GH$500)))</f>
        <v/>
      </c>
      <c r="JI41" s="122">
        <f>IF(OR(JI$4="",$B41=""),0,SUMIF('DADOS BRUTOS'!$A$3:$A$500,$B41,'DADOS BRUTOS'!GI$3:GI$500)+IF($C41="",0,SUMIF('DADOS BRUTOS'!$A$3:$A$500,$C41,'DADOS BRUTOS'!GI$3:GI$500)))</f>
        <v/>
      </c>
      <c r="JJ41" s="122">
        <f>IF(OR(JJ$4="",$B41=""),0,SUMIF('DADOS BRUTOS'!$A$3:$A$500,$B41,'DADOS BRUTOS'!GJ$3:GJ$500)+IF($C41="",0,SUMIF('DADOS BRUTOS'!$A$3:$A$500,$C41,'DADOS BRUTOS'!GJ$3:GJ$500)))</f>
        <v/>
      </c>
      <c r="JK41" s="122">
        <f>IF(OR(JK$4="",$B41=""),0,SUMIF('DADOS BRUTOS'!$A$3:$A$500,$B41,'DADOS BRUTOS'!GK$3:GK$500)+IF($C41="",0,SUMIF('DADOS BRUTOS'!$A$3:$A$500,$C41,'DADOS BRUTOS'!GK$3:GK$500)))</f>
        <v/>
      </c>
      <c r="JL41" s="122">
        <f>IF(OR(JL$4="",$B41=""),0,SUMIF('DADOS BRUTOS'!$A$3:$A$500,$B41,'DADOS BRUTOS'!GL$3:GL$500)+IF($C41="",0,SUMIF('DADOS BRUTOS'!$A$3:$A$500,$C41,'DADOS BRUTOS'!GL$3:GL$500)))</f>
        <v/>
      </c>
      <c r="JM41" s="122">
        <f>IF(OR(JM$4="",$B41=""),0,SUMIF('DADOS BRUTOS'!$A$3:$A$500,$B41,'DADOS BRUTOS'!GM$3:GM$500)+IF($C41="",0,SUMIF('DADOS BRUTOS'!$A$3:$A$500,$C41,'DADOS BRUTOS'!GM$3:GM$500)))</f>
        <v/>
      </c>
      <c r="JN41" s="122">
        <f>IF(OR(JN$4="",$B41=""),0,SUMIF('DADOS BRUTOS'!$A$3:$A$500,$B41,'DADOS BRUTOS'!GN$3:GN$500)+IF($C41="",0,SUMIF('DADOS BRUTOS'!$A$3:$A$500,$C41,'DADOS BRUTOS'!GN$3:GN$500)))</f>
        <v/>
      </c>
      <c r="JO41" s="122">
        <f>IF(OR(JO$4="",$B41=""),0,SUMIF('DADOS BRUTOS'!$A$3:$A$500,$B41,'DADOS BRUTOS'!GO$3:GO$500)+IF($C41="",0,SUMIF('DADOS BRUTOS'!$A$3:$A$500,$C41,'DADOS BRUTOS'!GO$3:GO$500)))</f>
        <v/>
      </c>
      <c r="JP41" s="122">
        <f>IF(OR(JP$4="",$B41=""),0,SUMIF('DADOS BRUTOS'!$A$3:$A$500,$B41,'DADOS BRUTOS'!GP$3:GP$500)+IF($C41="",0,SUMIF('DADOS BRUTOS'!$A$3:$A$500,$C41,'DADOS BRUTOS'!GP$3:GP$500)))</f>
        <v/>
      </c>
      <c r="JQ41" s="122">
        <f>IF(OR(JQ$4="",$B41=""),0,SUMIF('DADOS BRUTOS'!$A$3:$A$500,$B41,'DADOS BRUTOS'!GQ$3:GQ$500)+IF($C41="",0,SUMIF('DADOS BRUTOS'!$A$3:$A$500,$C41,'DADOS BRUTOS'!GQ$3:GQ$500)))</f>
        <v/>
      </c>
      <c r="JR41" s="122">
        <f>IF(OR(JR$4="",$B41=""),0,SUMIF('DADOS BRUTOS'!$A$3:$A$500,$B41,'DADOS BRUTOS'!GR$3:GR$500)+IF($C41="",0,SUMIF('DADOS BRUTOS'!$A$3:$A$500,$C41,'DADOS BRUTOS'!GR$3:GR$500)))</f>
        <v/>
      </c>
      <c r="JS41" s="122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2">
        <f>IF(OR(CB$4="",$B42=""),0,SUMIF('DADOS BRUTOS'!$A$3:$A$500,$B42,'DADOS BRUTOS'!B$3:B$500)+IF($C42="",0,SUMIF('DADOS BRUTOS'!$A$3:$A$500,$C42,'DADOS BRUTOS'!B$3:B$500)))</f>
        <v/>
      </c>
      <c r="CC42" s="122">
        <f>IF(OR(CC$4="",$B42=""),0,SUMIF('DADOS BRUTOS'!$A$3:$A$500,$B42,'DADOS BRUTOS'!C$3:C$500)+IF($C42="",0,SUMIF('DADOS BRUTOS'!$A$3:$A$500,$C42,'DADOS BRUTOS'!C$3:C$500)))</f>
        <v/>
      </c>
      <c r="CD42" s="122">
        <f>IF(OR(CD$4="",$B42=""),0,SUMIF('DADOS BRUTOS'!$A$3:$A$500,$B42,'DADOS BRUTOS'!D$3:D$500)+IF($C42="",0,SUMIF('DADOS BRUTOS'!$A$3:$A$500,$C42,'DADOS BRUTOS'!D$3:D$500)))</f>
        <v/>
      </c>
      <c r="CE42" s="122">
        <f>IF(OR(CE$4="",$B42=""),0,SUMIF('DADOS BRUTOS'!$A$3:$A$500,$B42,'DADOS BRUTOS'!E$3:E$500)+IF($C42="",0,SUMIF('DADOS BRUTOS'!$A$3:$A$500,$C42,'DADOS BRUTOS'!E$3:E$500)))</f>
        <v/>
      </c>
      <c r="CF42" s="122">
        <f>IF(OR(CF$4="",$B42=""),0,SUMIF('DADOS BRUTOS'!$A$3:$A$500,$B42,'DADOS BRUTOS'!F$3:F$500)+IF($C42="",0,SUMIF('DADOS BRUTOS'!$A$3:$A$500,$C42,'DADOS BRUTOS'!F$3:F$500)))</f>
        <v/>
      </c>
      <c r="CG42" s="122">
        <f>IF(OR(CG$4="",$B42=""),0,SUMIF('DADOS BRUTOS'!$A$3:$A$500,$B42,'DADOS BRUTOS'!G$3:G$500)+IF($C42="",0,SUMIF('DADOS BRUTOS'!$A$3:$A$500,$C42,'DADOS BRUTOS'!G$3:G$500)))</f>
        <v/>
      </c>
      <c r="CH42" s="122">
        <f>IF(OR(CH$4="",$B42=""),0,SUMIF('DADOS BRUTOS'!$A$3:$A$500,$B42,'DADOS BRUTOS'!H$3:H$500)+IF($C42="",0,SUMIF('DADOS BRUTOS'!$A$3:$A$500,$C42,'DADOS BRUTOS'!H$3:H$500)))</f>
        <v/>
      </c>
      <c r="CI42" s="122">
        <f>IF(OR(CI$4="",$B42=""),0,SUMIF('DADOS BRUTOS'!$A$3:$A$500,$B42,'DADOS BRUTOS'!I$3:I$500)+IF($C42="",0,SUMIF('DADOS BRUTOS'!$A$3:$A$500,$C42,'DADOS BRUTOS'!I$3:I$500)))</f>
        <v/>
      </c>
      <c r="CJ42" s="122">
        <f>IF(OR(CJ$4="",$B42=""),0,SUMIF('DADOS BRUTOS'!$A$3:$A$500,$B42,'DADOS BRUTOS'!J$3:J$500)+IF($C42="",0,SUMIF('DADOS BRUTOS'!$A$3:$A$500,$C42,'DADOS BRUTOS'!J$3:J$500)))</f>
        <v/>
      </c>
      <c r="CK42" s="122">
        <f>IF(OR(CK$4="",$B42=""),0,SUMIF('DADOS BRUTOS'!$A$3:$A$500,$B42,'DADOS BRUTOS'!K$3:K$500)+IF($C42="",0,SUMIF('DADOS BRUTOS'!$A$3:$A$500,$C42,'DADOS BRUTOS'!K$3:K$500)))</f>
        <v/>
      </c>
      <c r="CL42" s="122">
        <f>IF(OR(CL$4="",$B42=""),0,SUMIF('DADOS BRUTOS'!$A$3:$A$500,$B42,'DADOS BRUTOS'!L$3:L$500)+IF($C42="",0,SUMIF('DADOS BRUTOS'!$A$3:$A$500,$C42,'DADOS BRUTOS'!L$3:L$500)))</f>
        <v/>
      </c>
      <c r="CM42" s="122">
        <f>IF(OR(CM$4="",$B42=""),0,SUMIF('DADOS BRUTOS'!$A$3:$A$500,$B42,'DADOS BRUTOS'!M$3:M$500)+IF($C42="",0,SUMIF('DADOS BRUTOS'!$A$3:$A$500,$C42,'DADOS BRUTOS'!M$3:M$500)))</f>
        <v/>
      </c>
      <c r="CN42" s="122">
        <f>IF(OR(CN$4="",$B42=""),0,SUMIF('DADOS BRUTOS'!$A$3:$A$500,$B42,'DADOS BRUTOS'!N$3:N$500)+IF($C42="",0,SUMIF('DADOS BRUTOS'!$A$3:$A$500,$C42,'DADOS BRUTOS'!N$3:N$500)))</f>
        <v/>
      </c>
      <c r="CO42" s="122">
        <f>IF(OR(CO$4="",$B42=""),0,SUMIF('DADOS BRUTOS'!$A$3:$A$500,$B42,'DADOS BRUTOS'!O$3:O$500)+IF($C42="",0,SUMIF('DADOS BRUTOS'!$A$3:$A$500,$C42,'DADOS BRUTOS'!O$3:O$500)))</f>
        <v/>
      </c>
      <c r="CP42" s="122">
        <f>IF(OR(CP$4="",$B42=""),0,SUMIF('DADOS BRUTOS'!$A$3:$A$500,$B42,'DADOS BRUTOS'!P$3:P$500)+IF($C42="",0,SUMIF('DADOS BRUTOS'!$A$3:$A$500,$C42,'DADOS BRUTOS'!P$3:P$500)))</f>
        <v/>
      </c>
      <c r="CQ42" s="122">
        <f>IF(OR(CQ$4="",$B42=""),0,SUMIF('DADOS BRUTOS'!$A$3:$A$500,$B42,'DADOS BRUTOS'!Q$3:Q$500)+IF($C42="",0,SUMIF('DADOS BRUTOS'!$A$3:$A$500,$C42,'DADOS BRUTOS'!Q$3:Q$500)))</f>
        <v/>
      </c>
      <c r="CR42" s="122">
        <f>IF(OR(CR$4="",$B42=""),0,SUMIF('DADOS BRUTOS'!$A$3:$A$500,$B42,'DADOS BRUTOS'!R$3:R$500)+IF($C42="",0,SUMIF('DADOS BRUTOS'!$A$3:$A$500,$C42,'DADOS BRUTOS'!R$3:R$500)))</f>
        <v/>
      </c>
      <c r="CS42" s="122">
        <f>IF(OR(CS$4="",$B42=""),0,SUMIF('DADOS BRUTOS'!$A$3:$A$500,$B42,'DADOS BRUTOS'!S$3:S$500)+IF($C42="",0,SUMIF('DADOS BRUTOS'!$A$3:$A$500,$C42,'DADOS BRUTOS'!S$3:S$500)))</f>
        <v/>
      </c>
      <c r="CT42" s="122">
        <f>IF(OR(CT$4="",$B42=""),0,SUMIF('DADOS BRUTOS'!$A$3:$A$500,$B42,'DADOS BRUTOS'!T$3:T$500)+IF($C42="",0,SUMIF('DADOS BRUTOS'!$A$3:$A$500,$C42,'DADOS BRUTOS'!T$3:T$500)))</f>
        <v/>
      </c>
      <c r="CU42" s="122">
        <f>IF(OR(CU$4="",$B42=""),0,SUMIF('DADOS BRUTOS'!$A$3:$A$500,$B42,'DADOS BRUTOS'!U$3:U$500)+IF($C42="",0,SUMIF('DADOS BRUTOS'!$A$3:$A$500,$C42,'DADOS BRUTOS'!U$3:U$500)))</f>
        <v/>
      </c>
      <c r="CV42" s="122">
        <f>IF(OR(CV$4="",$B42=""),0,SUMIF('DADOS BRUTOS'!$A$3:$A$500,$B42,'DADOS BRUTOS'!V$3:V$500)+IF($C42="",0,SUMIF('DADOS BRUTOS'!$A$3:$A$500,$C42,'DADOS BRUTOS'!V$3:V$500)))</f>
        <v/>
      </c>
      <c r="CW42" s="122">
        <f>IF(OR(CW$4="",$B42=""),0,SUMIF('DADOS BRUTOS'!$A$3:$A$500,$B42,'DADOS BRUTOS'!W$3:W$500)+IF($C42="",0,SUMIF('DADOS BRUTOS'!$A$3:$A$500,$C42,'DADOS BRUTOS'!W$3:W$500)))</f>
        <v/>
      </c>
      <c r="CX42" s="122">
        <f>IF(OR(CX$4="",$B42=""),0,SUMIF('DADOS BRUTOS'!$A$3:$A$500,$B42,'DADOS BRUTOS'!X$3:X$500)+IF($C42="",0,SUMIF('DADOS BRUTOS'!$A$3:$A$500,$C42,'DADOS BRUTOS'!X$3:X$500)))</f>
        <v/>
      </c>
      <c r="CY42" s="122">
        <f>IF(OR(CY$4="",$B42=""),0,SUMIF('DADOS BRUTOS'!$A$3:$A$500,$B42,'DADOS BRUTOS'!Y$3:Y$500)+IF($C42="",0,SUMIF('DADOS BRUTOS'!$A$3:$A$500,$C42,'DADOS BRUTOS'!Y$3:Y$500)))</f>
        <v/>
      </c>
      <c r="CZ42" s="122">
        <f>IF(OR(CZ$4="",$B42=""),0,SUMIF('DADOS BRUTOS'!$A$3:$A$500,$B42,'DADOS BRUTOS'!Z$3:Z$500)+IF($C42="",0,SUMIF('DADOS BRUTOS'!$A$3:$A$500,$C42,'DADOS BRUTOS'!Z$3:Z$500)))</f>
        <v/>
      </c>
      <c r="DA42" s="122">
        <f>IF(OR(DA$4="",$B42=""),0,SUMIF('DADOS BRUTOS'!$A$3:$A$500,$B42,'DADOS BRUTOS'!AA$3:AA$500)+IF($C42="",0,SUMIF('DADOS BRUTOS'!$A$3:$A$500,$C42,'DADOS BRUTOS'!AA$3:AA$500)))</f>
        <v/>
      </c>
      <c r="DB42" s="122">
        <f>IF(OR(DB$4="",$B42=""),0,SUMIF('DADOS BRUTOS'!$A$3:$A$500,$B42,'DADOS BRUTOS'!AB$3:AB$500)+IF($C42="",0,SUMIF('DADOS BRUTOS'!$A$3:$A$500,$C42,'DADOS BRUTOS'!AB$3:AB$500)))</f>
        <v/>
      </c>
      <c r="DC42" s="122">
        <f>IF(OR(DC$4="",$B42=""),0,SUMIF('DADOS BRUTOS'!$A$3:$A$500,$B42,'DADOS BRUTOS'!AC$3:AC$500)+IF($C42="",0,SUMIF('DADOS BRUTOS'!$A$3:$A$500,$C42,'DADOS BRUTOS'!AC$3:AC$500)))</f>
        <v/>
      </c>
      <c r="DD42" s="122">
        <f>IF(OR(DD$4="",$B42=""),0,SUMIF('DADOS BRUTOS'!$A$3:$A$500,$B42,'DADOS BRUTOS'!AD$3:AD$500)+IF($C42="",0,SUMIF('DADOS BRUTOS'!$A$3:$A$500,$C42,'DADOS BRUTOS'!AD$3:AD$500)))</f>
        <v/>
      </c>
      <c r="DE42" s="122">
        <f>IF(OR(DE$4="",$B42=""),0,SUMIF('DADOS BRUTOS'!$A$3:$A$500,$B42,'DADOS BRUTOS'!AE$3:AE$500)+IF($C42="",0,SUMIF('DADOS BRUTOS'!$A$3:$A$500,$C42,'DADOS BRUTOS'!AE$3:AE$500)))</f>
        <v/>
      </c>
      <c r="DF42" s="122">
        <f>IF(OR(DF$4="",$B42=""),0,SUMIF('DADOS BRUTOS'!$A$3:$A$500,$B42,'DADOS BRUTOS'!AF$3:AF$500)+IF($C42="",0,SUMIF('DADOS BRUTOS'!$A$3:$A$500,$C42,'DADOS BRUTOS'!AF$3:AF$500)))</f>
        <v/>
      </c>
      <c r="DG42" s="122">
        <f>IF(OR(DG$4="",$B42=""),0,SUMIF('DADOS BRUTOS'!$A$3:$A$500,$B42,'DADOS BRUTOS'!AG$3:AG$500)+IF($C42="",0,SUMIF('DADOS BRUTOS'!$A$3:$A$500,$C42,'DADOS BRUTOS'!AG$3:AG$500)))</f>
        <v/>
      </c>
      <c r="DH42" s="122">
        <f>IF(OR(DH$4="",$B42=""),0,SUMIF('DADOS BRUTOS'!$A$3:$A$500,$B42,'DADOS BRUTOS'!AH$3:AH$500)+IF($C42="",0,SUMIF('DADOS BRUTOS'!$A$3:$A$500,$C42,'DADOS BRUTOS'!AH$3:AH$500)))</f>
        <v/>
      </c>
      <c r="DI42" s="122">
        <f>IF(OR(DI$4="",$B42=""),0,SUMIF('DADOS BRUTOS'!$A$3:$A$500,$B42,'DADOS BRUTOS'!AI$3:AI$500)+IF($C42="",0,SUMIF('DADOS BRUTOS'!$A$3:$A$500,$C42,'DADOS BRUTOS'!AI$3:AI$500)))</f>
        <v/>
      </c>
      <c r="DJ42" s="122">
        <f>IF(OR(DJ$4="",$B42=""),0,SUMIF('DADOS BRUTOS'!$A$3:$A$500,$B42,'DADOS BRUTOS'!AJ$3:AJ$500)+IF($C42="",0,SUMIF('DADOS BRUTOS'!$A$3:$A$500,$C42,'DADOS BRUTOS'!AJ$3:AJ$500)))</f>
        <v/>
      </c>
      <c r="DK42" s="122">
        <f>IF(OR(DK$4="",$B42=""),0,SUMIF('DADOS BRUTOS'!$A$3:$A$500,$B42,'DADOS BRUTOS'!AK$3:AK$500)+IF($C42="",0,SUMIF('DADOS BRUTOS'!$A$3:$A$500,$C42,'DADOS BRUTOS'!AK$3:AK$500)))</f>
        <v/>
      </c>
      <c r="DL42" s="122">
        <f>IF(OR(DL$4="",$B42=""),0,SUMIF('DADOS BRUTOS'!$A$3:$A$500,$B42,'DADOS BRUTOS'!AL$3:AL$500)+IF($C42="",0,SUMIF('DADOS BRUTOS'!$A$3:$A$500,$C42,'DADOS BRUTOS'!AL$3:AL$500)))</f>
        <v/>
      </c>
      <c r="DM42" s="122">
        <f>IF(OR(DM$4="",$B42=""),0,SUMIF('DADOS BRUTOS'!$A$3:$A$500,$B42,'DADOS BRUTOS'!AM$3:AM$500)+IF($C42="",0,SUMIF('DADOS BRUTOS'!$A$3:$A$500,$C42,'DADOS BRUTOS'!AM$3:AM$500)))</f>
        <v/>
      </c>
      <c r="DN42" s="122">
        <f>IF(OR(DN$4="",$B42=""),0,SUMIF('DADOS BRUTOS'!$A$3:$A$500,$B42,'DADOS BRUTOS'!AN$3:AN$500)+IF($C42="",0,SUMIF('DADOS BRUTOS'!$A$3:$A$500,$C42,'DADOS BRUTOS'!AN$3:AN$500)))</f>
        <v/>
      </c>
      <c r="DO42" s="122">
        <f>IF(OR(DO$4="",$B42=""),0,SUMIF('DADOS BRUTOS'!$A$3:$A$500,$B42,'DADOS BRUTOS'!AO$3:AO$500)+IF($C42="",0,SUMIF('DADOS BRUTOS'!$A$3:$A$500,$C42,'DADOS BRUTOS'!AO$3:AO$500)))</f>
        <v/>
      </c>
      <c r="DP42" s="122">
        <f>IF(OR(DP$4="",$B42=""),0,SUMIF('DADOS BRUTOS'!$A$3:$A$500,$B42,'DADOS BRUTOS'!AP$3:AP$500)+IF($C42="",0,SUMIF('DADOS BRUTOS'!$A$3:$A$500,$C42,'DADOS BRUTOS'!AP$3:AP$500)))</f>
        <v/>
      </c>
      <c r="DQ42" s="122">
        <f>IF(OR(DQ$4="",$B42=""),0,SUMIF('DADOS BRUTOS'!$A$3:$A$500,$B42,'DADOS BRUTOS'!AQ$3:AQ$500)+IF($C42="",0,SUMIF('DADOS BRUTOS'!$A$3:$A$500,$C42,'DADOS BRUTOS'!AQ$3:AQ$500)))</f>
        <v/>
      </c>
      <c r="DR42" s="122">
        <f>IF(OR(DR$4="",$B42=""),0,SUMIF('DADOS BRUTOS'!$A$3:$A$500,$B42,'DADOS BRUTOS'!AR$3:AR$500)+IF($C42="",0,SUMIF('DADOS BRUTOS'!$A$3:$A$500,$C42,'DADOS BRUTOS'!AR$3:AR$500)))</f>
        <v/>
      </c>
      <c r="DS42" s="122">
        <f>IF(OR(DS$4="",$B42=""),0,SUMIF('DADOS BRUTOS'!$A$3:$A$500,$B42,'DADOS BRUTOS'!AS$3:AS$500)+IF($C42="",0,SUMIF('DADOS BRUTOS'!$A$3:$A$500,$C42,'DADOS BRUTOS'!AS$3:AS$500)))</f>
        <v/>
      </c>
      <c r="DT42" s="122">
        <f>IF(OR(DT$4="",$B42=""),0,SUMIF('DADOS BRUTOS'!$A$3:$A$500,$B42,'DADOS BRUTOS'!AT$3:AT$500)+IF($C42="",0,SUMIF('DADOS BRUTOS'!$A$3:$A$500,$C42,'DADOS BRUTOS'!AT$3:AT$500)))</f>
        <v/>
      </c>
      <c r="DU42" s="122">
        <f>IF(OR(DU$4="",$B42=""),0,SUMIF('DADOS BRUTOS'!$A$3:$A$500,$B42,'DADOS BRUTOS'!AU$3:AU$500)+IF($C42="",0,SUMIF('DADOS BRUTOS'!$A$3:$A$500,$C42,'DADOS BRUTOS'!AU$3:AU$500)))</f>
        <v/>
      </c>
      <c r="DV42" s="122">
        <f>IF(OR(DV$4="",$B42=""),0,SUMIF('DADOS BRUTOS'!$A$3:$A$500,$B42,'DADOS BRUTOS'!AV$3:AV$500)+IF($C42="",0,SUMIF('DADOS BRUTOS'!$A$3:$A$500,$C42,'DADOS BRUTOS'!AV$3:AV$500)))</f>
        <v/>
      </c>
      <c r="DW42" s="122">
        <f>IF(OR(DW$4="",$B42=""),0,SUMIF('DADOS BRUTOS'!$A$3:$A$500,$B42,'DADOS BRUTOS'!AW$3:AW$500)+IF($C42="",0,SUMIF('DADOS BRUTOS'!$A$3:$A$500,$C42,'DADOS BRUTOS'!AW$3:AW$500)))</f>
        <v/>
      </c>
      <c r="DX42" s="122">
        <f>IF(OR(DX$4="",$B42=""),0,SUMIF('DADOS BRUTOS'!$A$3:$A$500,$B42,'DADOS BRUTOS'!AX$3:AX$500)+IF($C42="",0,SUMIF('DADOS BRUTOS'!$A$3:$A$500,$C42,'DADOS BRUTOS'!AX$3:AX$500)))</f>
        <v/>
      </c>
      <c r="DY42" s="122">
        <f>IF(OR(DY$4="",$B42=""),0,SUMIF('DADOS BRUTOS'!$A$3:$A$500,$B42,'DADOS BRUTOS'!AY$3:AY$500)+IF($C42="",0,SUMIF('DADOS BRUTOS'!$A$3:$A$500,$C42,'DADOS BRUTOS'!AY$3:AY$500)))</f>
        <v/>
      </c>
      <c r="DZ42" s="122">
        <f>IF(OR(DZ$4="",$B42=""),0,SUMIF('DADOS BRUTOS'!$A$3:$A$500,$B42,'DADOS BRUTOS'!AZ$3:AZ$500)+IF($C42="",0,SUMIF('DADOS BRUTOS'!$A$3:$A$500,$C42,'DADOS BRUTOS'!AZ$3:AZ$500)))</f>
        <v/>
      </c>
      <c r="EA42" s="122">
        <f>IF(OR(EA$4="",$B42=""),0,SUMIF('DADOS BRUTOS'!$A$3:$A$500,$B42,'DADOS BRUTOS'!BA$3:BA$500)+IF($C42="",0,SUMIF('DADOS BRUTOS'!$A$3:$A$500,$C42,'DADOS BRUTOS'!BA$3:BA$500)))</f>
        <v/>
      </c>
      <c r="EB42" s="122">
        <f>IF(OR(EB$4="",$B42=""),0,SUMIF('DADOS BRUTOS'!$A$3:$A$500,$B42,'DADOS BRUTOS'!BB$3:BB$500)+IF($C42="",0,SUMIF('DADOS BRUTOS'!$A$3:$A$500,$C42,'DADOS BRUTOS'!BB$3:BB$500)))</f>
        <v/>
      </c>
      <c r="EC42" s="122">
        <f>IF(OR(EC$4="",$B42=""),0,SUMIF('DADOS BRUTOS'!$A$3:$A$500,$B42,'DADOS BRUTOS'!BC$3:BC$500)+IF($C42="",0,SUMIF('DADOS BRUTOS'!$A$3:$A$500,$C42,'DADOS BRUTOS'!BC$3:BC$500)))</f>
        <v/>
      </c>
      <c r="ED42" s="122">
        <f>IF(OR(ED$4="",$B42=""),0,SUMIF('DADOS BRUTOS'!$A$3:$A$500,$B42,'DADOS BRUTOS'!BD$3:BD$500)+IF($C42="",0,SUMIF('DADOS BRUTOS'!$A$3:$A$500,$C42,'DADOS BRUTOS'!BD$3:BD$500)))</f>
        <v/>
      </c>
      <c r="EE42" s="122">
        <f>IF(OR(EE$4="",$B42=""),0,SUMIF('DADOS BRUTOS'!$A$3:$A$500,$B42,'DADOS BRUTOS'!BE$3:BE$500)+IF($C42="",0,SUMIF('DADOS BRUTOS'!$A$3:$A$500,$C42,'DADOS BRUTOS'!BE$3:BE$500)))</f>
        <v/>
      </c>
      <c r="EF42" s="122">
        <f>IF(OR(EF$4="",$B42=""),0,SUMIF('DADOS BRUTOS'!$A$3:$A$500,$B42,'DADOS BRUTOS'!BF$3:BF$500)+IF($C42="",0,SUMIF('DADOS BRUTOS'!$A$3:$A$500,$C42,'DADOS BRUTOS'!BF$3:BF$500)))</f>
        <v/>
      </c>
      <c r="EG42" s="122">
        <f>IF(OR(EG$4="",$B42=""),0,SUMIF('DADOS BRUTOS'!$A$3:$A$500,$B42,'DADOS BRUTOS'!BG$3:BG$500)+IF($C42="",0,SUMIF('DADOS BRUTOS'!$A$3:$A$500,$C42,'DADOS BRUTOS'!BG$3:BG$500)))</f>
        <v/>
      </c>
      <c r="EH42" s="122">
        <f>IF(OR(EH$4="",$B42=""),0,SUMIF('DADOS BRUTOS'!$A$3:$A$500,$B42,'DADOS BRUTOS'!BH$3:BH$500)+IF($C42="",0,SUMIF('DADOS BRUTOS'!$A$3:$A$500,$C42,'DADOS BRUTOS'!BH$3:BH$500)))</f>
        <v/>
      </c>
      <c r="EI42" s="122">
        <f>IF(OR(EI$4="",$B42=""),0,SUMIF('DADOS BRUTOS'!$A$3:$A$500,$B42,'DADOS BRUTOS'!BI$3:BI$500)+IF($C42="",0,SUMIF('DADOS BRUTOS'!$A$3:$A$500,$C42,'DADOS BRUTOS'!BI$3:BI$500)))</f>
        <v/>
      </c>
      <c r="EJ42" s="122">
        <f>IF(OR(EJ$4="",$B42=""),0,SUMIF('DADOS BRUTOS'!$A$3:$A$500,$B42,'DADOS BRUTOS'!BJ$3:BJ$500)+IF($C42="",0,SUMIF('DADOS BRUTOS'!$A$3:$A$500,$C42,'DADOS BRUTOS'!BJ$3:BJ$500)))</f>
        <v/>
      </c>
      <c r="EK42" s="122">
        <f>IF(OR(EK$4="",$B42=""),0,SUMIF('DADOS BRUTOS'!$A$3:$A$500,$B42,'DADOS BRUTOS'!BK$3:BK$500)+IF($C42="",0,SUMIF('DADOS BRUTOS'!$A$3:$A$500,$C42,'DADOS BRUTOS'!BK$3:BK$500)))</f>
        <v/>
      </c>
      <c r="EL42" s="122">
        <f>IF(OR(EL$4="",$B42=""),0,SUMIF('DADOS BRUTOS'!$A$3:$A$500,$B42,'DADOS BRUTOS'!BL$3:BL$500)+IF($C42="",0,SUMIF('DADOS BRUTOS'!$A$3:$A$500,$C42,'DADOS BRUTOS'!BL$3:BL$500)))</f>
        <v/>
      </c>
      <c r="EM42" s="122">
        <f>IF(OR(EM$4="",$B42=""),0,SUMIF('DADOS BRUTOS'!$A$3:$A$500,$B42,'DADOS BRUTOS'!BM$3:BM$500)+IF($C42="",0,SUMIF('DADOS BRUTOS'!$A$3:$A$500,$C42,'DADOS BRUTOS'!BM$3:BM$500)))</f>
        <v/>
      </c>
      <c r="EN42" s="122">
        <f>IF(OR(EN$4="",$B42=""),0,SUMIF('DADOS BRUTOS'!$A$3:$A$500,$B42,'DADOS BRUTOS'!BN$3:BN$500)+IF($C42="",0,SUMIF('DADOS BRUTOS'!$A$3:$A$500,$C42,'DADOS BRUTOS'!BN$3:BN$500)))</f>
        <v/>
      </c>
      <c r="EO42" s="122">
        <f>IF(OR(EO$4="",$B42=""),0,SUMIF('DADOS BRUTOS'!$A$3:$A$500,$B42,'DADOS BRUTOS'!BO$3:BO$500)+IF($C42="",0,SUMIF('DADOS BRUTOS'!$A$3:$A$500,$C42,'DADOS BRUTOS'!BO$3:BO$500)))</f>
        <v/>
      </c>
      <c r="EP42" s="122">
        <f>IF(OR(EP$4="",$B42=""),0,SUMIF('DADOS BRUTOS'!$A$3:$A$500,$B42,'DADOS BRUTOS'!BP$3:BP$500)+IF($C42="",0,SUMIF('DADOS BRUTOS'!$A$3:$A$500,$C42,'DADOS BRUTOS'!BP$3:BP$500)))</f>
        <v/>
      </c>
      <c r="EQ42" s="122">
        <f>IF(OR(EQ$4="",$B42=""),0,SUMIF('DADOS BRUTOS'!$A$3:$A$500,$B42,'DADOS BRUTOS'!BQ$3:BQ$500)+IF($C42="",0,SUMIF('DADOS BRUTOS'!$A$3:$A$500,$C42,'DADOS BRUTOS'!BQ$3:BQ$500)))</f>
        <v/>
      </c>
      <c r="ER42" s="122">
        <f>IF(OR(ER$4="",$B42=""),0,SUMIF('DADOS BRUTOS'!$A$3:$A$500,$B42,'DADOS BRUTOS'!BR$3:BR$500)+IF($C42="",0,SUMIF('DADOS BRUTOS'!$A$3:$A$500,$C42,'DADOS BRUTOS'!BR$3:BR$500)))</f>
        <v/>
      </c>
      <c r="ES42" s="122">
        <f>IF(OR(ES$4="",$B42=""),0,SUMIF('DADOS BRUTOS'!$A$3:$A$500,$B42,'DADOS BRUTOS'!BS$3:BS$500)+IF($C42="",0,SUMIF('DADOS BRUTOS'!$A$3:$A$500,$C42,'DADOS BRUTOS'!BS$3:BS$500)))</f>
        <v/>
      </c>
      <c r="ET42" s="122">
        <f>IF(OR(ET$4="",$B42=""),0,SUMIF('DADOS BRUTOS'!$A$3:$A$500,$B42,'DADOS BRUTOS'!BT$3:BT$500)+IF($C42="",0,SUMIF('DADOS BRUTOS'!$A$3:$A$500,$C42,'DADOS BRUTOS'!BT$3:BT$500)))</f>
        <v/>
      </c>
      <c r="EU42" s="122">
        <f>IF(OR(EU$4="",$B42=""),0,SUMIF('DADOS BRUTOS'!$A$3:$A$500,$B42,'DADOS BRUTOS'!BU$3:BU$500)+IF($C42="",0,SUMIF('DADOS BRUTOS'!$A$3:$A$500,$C42,'DADOS BRUTOS'!BU$3:BU$500)))</f>
        <v/>
      </c>
      <c r="EV42" s="122">
        <f>IF(OR(EV$4="",$B42=""),0,SUMIF('DADOS BRUTOS'!$A$3:$A$500,$B42,'DADOS BRUTOS'!BV$3:BV$500)+IF($C42="",0,SUMIF('DADOS BRUTOS'!$A$3:$A$500,$C42,'DADOS BRUTOS'!BV$3:BV$500)))</f>
        <v/>
      </c>
      <c r="EW42" s="122">
        <f>IF(OR(EW$4="",$B42=""),0,SUMIF('DADOS BRUTOS'!$A$3:$A$500,$B42,'DADOS BRUTOS'!BW$3:BW$500)+IF($C42="",0,SUMIF('DADOS BRUTOS'!$A$3:$A$500,$C42,'DADOS BRUTOS'!BW$3:BW$500)))</f>
        <v/>
      </c>
      <c r="EX42" s="122">
        <f>IF(OR(EX$4="",$B42=""),0,SUMIF('DADOS BRUTOS'!$A$3:$A$500,$B42,'DADOS BRUTOS'!BX$3:BX$500)+IF($C42="",0,SUMIF('DADOS BRUTOS'!$A$3:$A$500,$C42,'DADOS BRUTOS'!BX$3:BX$500)))</f>
        <v/>
      </c>
      <c r="EY42" s="122">
        <f>IF(OR(EY$4="",$B42=""),0,SUMIF('DADOS BRUTOS'!$A$3:$A$500,$B42,'DADOS BRUTOS'!BY$3:BY$500)+IF($C42="",0,SUMIF('DADOS BRUTOS'!$A$3:$A$500,$C42,'DADOS BRUTOS'!BY$3:BY$500)))</f>
        <v/>
      </c>
      <c r="EZ42" s="122">
        <f>IF(OR(EZ$4="",$B42=""),0,SUMIF('DADOS BRUTOS'!$A$3:$A$500,$B42,'DADOS BRUTOS'!BZ$3:BZ$500)+IF($C42="",0,SUMIF('DADOS BRUTOS'!$A$3:$A$500,$C42,'DADOS BRUTOS'!BZ$3:BZ$500)))</f>
        <v/>
      </c>
      <c r="FA42" s="122">
        <f>IF(OR(FA$4="",$B42=""),0,SUMIF('DADOS BRUTOS'!$A$3:$A$500,$B42,'DADOS BRUTOS'!CA$3:CA$500)+IF($C42="",0,SUMIF('DADOS BRUTOS'!$A$3:$A$500,$C42,'DADOS BRUTOS'!CA$3:CA$500)))</f>
        <v/>
      </c>
      <c r="FB42" s="122">
        <f>IF(OR(FB$4="",$B42=""),0,SUMIF('DADOS BRUTOS'!$A$3:$A$500,$B42,'DADOS BRUTOS'!CB$3:CB$500)+IF($C42="",0,SUMIF('DADOS BRUTOS'!$A$3:$A$500,$C42,'DADOS BRUTOS'!CB$3:CB$500)))</f>
        <v/>
      </c>
      <c r="FC42" s="122">
        <f>IF(OR(FC$4="",$B42=""),0,SUMIF('DADOS BRUTOS'!$A$3:$A$500,$B42,'DADOS BRUTOS'!CC$3:CC$500)+IF($C42="",0,SUMIF('DADOS BRUTOS'!$A$3:$A$500,$C42,'DADOS BRUTOS'!CC$3:CC$500)))</f>
        <v/>
      </c>
      <c r="FD42" s="122">
        <f>IF(OR(FD$4="",$B42=""),0,SUMIF('DADOS BRUTOS'!$A$3:$A$500,$B42,'DADOS BRUTOS'!CD$3:CD$500)+IF($C42="",0,SUMIF('DADOS BRUTOS'!$A$3:$A$500,$C42,'DADOS BRUTOS'!CD$3:CD$500)))</f>
        <v/>
      </c>
      <c r="FE42" s="122">
        <f>IF(OR(FE$4="",$B42=""),0,SUMIF('DADOS BRUTOS'!$A$3:$A$500,$B42,'DADOS BRUTOS'!CE$3:CE$500)+IF($C42="",0,SUMIF('DADOS BRUTOS'!$A$3:$A$500,$C42,'DADOS BRUTOS'!CE$3:CE$500)))</f>
        <v/>
      </c>
      <c r="FF42" s="122">
        <f>IF(OR(FF$4="",$B42=""),0,SUMIF('DADOS BRUTOS'!$A$3:$A$500,$B42,'DADOS BRUTOS'!CF$3:CF$500)+IF($C42="",0,SUMIF('DADOS BRUTOS'!$A$3:$A$500,$C42,'DADOS BRUTOS'!CF$3:CF$500)))</f>
        <v/>
      </c>
      <c r="FG42" s="122">
        <f>IF(OR(FG$4="",$B42=""),0,SUMIF('DADOS BRUTOS'!$A$3:$A$500,$B42,'DADOS BRUTOS'!CG$3:CG$500)+IF($C42="",0,SUMIF('DADOS BRUTOS'!$A$3:$A$500,$C42,'DADOS BRUTOS'!CG$3:CG$500)))</f>
        <v/>
      </c>
      <c r="FH42" s="122">
        <f>IF(OR(FH$4="",$B42=""),0,SUMIF('DADOS BRUTOS'!$A$3:$A$500,$B42,'DADOS BRUTOS'!CH$3:CH$500)+IF($C42="",0,SUMIF('DADOS BRUTOS'!$A$3:$A$500,$C42,'DADOS BRUTOS'!CH$3:CH$500)))</f>
        <v/>
      </c>
      <c r="FI42" s="122">
        <f>IF(OR(FI$4="",$B42=""),0,SUMIF('DADOS BRUTOS'!$A$3:$A$500,$B42,'DADOS BRUTOS'!CI$3:CI$500)+IF($C42="",0,SUMIF('DADOS BRUTOS'!$A$3:$A$500,$C42,'DADOS BRUTOS'!CI$3:CI$500)))</f>
        <v/>
      </c>
      <c r="FJ42" s="122">
        <f>IF(OR(FJ$4="",$B42=""),0,SUMIF('DADOS BRUTOS'!$A$3:$A$500,$B42,'DADOS BRUTOS'!CJ$3:CJ$500)+IF($C42="",0,SUMIF('DADOS BRUTOS'!$A$3:$A$500,$C42,'DADOS BRUTOS'!CJ$3:CJ$500)))</f>
        <v/>
      </c>
      <c r="FK42" s="122">
        <f>IF(OR(FK$4="",$B42=""),0,SUMIF('DADOS BRUTOS'!$A$3:$A$500,$B42,'DADOS BRUTOS'!CK$3:CK$500)+IF($C42="",0,SUMIF('DADOS BRUTOS'!$A$3:$A$500,$C42,'DADOS BRUTOS'!CK$3:CK$500)))</f>
        <v/>
      </c>
      <c r="FL42" s="122">
        <f>IF(OR(FL$4="",$B42=""),0,SUMIF('DADOS BRUTOS'!$A$3:$A$500,$B42,'DADOS BRUTOS'!CL$3:CL$500)+IF($C42="",0,SUMIF('DADOS BRUTOS'!$A$3:$A$500,$C42,'DADOS BRUTOS'!CL$3:CL$500)))</f>
        <v/>
      </c>
      <c r="FM42" s="122">
        <f>IF(OR(FM$4="",$B42=""),0,SUMIF('DADOS BRUTOS'!$A$3:$A$500,$B42,'DADOS BRUTOS'!CM$3:CM$500)+IF($C42="",0,SUMIF('DADOS BRUTOS'!$A$3:$A$500,$C42,'DADOS BRUTOS'!CM$3:CM$500)))</f>
        <v/>
      </c>
      <c r="FN42" s="122">
        <f>IF(OR(FN$4="",$B42=""),0,SUMIF('DADOS BRUTOS'!$A$3:$A$500,$B42,'DADOS BRUTOS'!CN$3:CN$500)+IF($C42="",0,SUMIF('DADOS BRUTOS'!$A$3:$A$500,$C42,'DADOS BRUTOS'!CN$3:CN$500)))</f>
        <v/>
      </c>
      <c r="FO42" s="122">
        <f>IF(OR(FO$4="",$B42=""),0,SUMIF('DADOS BRUTOS'!$A$3:$A$500,$B42,'DADOS BRUTOS'!CO$3:CO$500)+IF($C42="",0,SUMIF('DADOS BRUTOS'!$A$3:$A$500,$C42,'DADOS BRUTOS'!CO$3:CO$500)))</f>
        <v/>
      </c>
      <c r="FP42" s="122">
        <f>IF(OR(FP$4="",$B42=""),0,SUMIF('DADOS BRUTOS'!$A$3:$A$500,$B42,'DADOS BRUTOS'!CP$3:CP$500)+IF($C42="",0,SUMIF('DADOS BRUTOS'!$A$3:$A$500,$C42,'DADOS BRUTOS'!CP$3:CP$500)))</f>
        <v/>
      </c>
      <c r="FQ42" s="122">
        <f>IF(OR(FQ$4="",$B42=""),0,SUMIF('DADOS BRUTOS'!$A$3:$A$500,$B42,'DADOS BRUTOS'!CQ$3:CQ$500)+IF($C42="",0,SUMIF('DADOS BRUTOS'!$A$3:$A$500,$C42,'DADOS BRUTOS'!CQ$3:CQ$500)))</f>
        <v/>
      </c>
      <c r="FR42" s="122">
        <f>IF(OR(FR$4="",$B42=""),0,SUMIF('DADOS BRUTOS'!$A$3:$A$500,$B42,'DADOS BRUTOS'!CR$3:CR$500)+IF($C42="",0,SUMIF('DADOS BRUTOS'!$A$3:$A$500,$C42,'DADOS BRUTOS'!CR$3:CR$500)))</f>
        <v/>
      </c>
      <c r="FS42" s="122">
        <f>IF(OR(FS$4="",$B42=""),0,SUMIF('DADOS BRUTOS'!$A$3:$A$500,$B42,'DADOS BRUTOS'!CS$3:CS$500)+IF($C42="",0,SUMIF('DADOS BRUTOS'!$A$3:$A$500,$C42,'DADOS BRUTOS'!CS$3:CS$500)))</f>
        <v/>
      </c>
      <c r="FT42" s="122">
        <f>IF(OR(FT$4="",$B42=""),0,SUMIF('DADOS BRUTOS'!$A$3:$A$500,$B42,'DADOS BRUTOS'!CT$3:CT$500)+IF($C42="",0,SUMIF('DADOS BRUTOS'!$A$3:$A$500,$C42,'DADOS BRUTOS'!CT$3:CT$500)))</f>
        <v/>
      </c>
      <c r="FU42" s="122">
        <f>IF(OR(FU$4="",$B42=""),0,SUMIF('DADOS BRUTOS'!$A$3:$A$500,$B42,'DADOS BRUTOS'!CU$3:CU$500)+IF($C42="",0,SUMIF('DADOS BRUTOS'!$A$3:$A$500,$C42,'DADOS BRUTOS'!CU$3:CU$500)))</f>
        <v/>
      </c>
      <c r="FV42" s="122">
        <f>IF(OR(FV$4="",$B42=""),0,SUMIF('DADOS BRUTOS'!$A$3:$A$500,$B42,'DADOS BRUTOS'!CV$3:CV$500)+IF($C42="",0,SUMIF('DADOS BRUTOS'!$A$3:$A$500,$C42,'DADOS BRUTOS'!CV$3:CV$500)))</f>
        <v/>
      </c>
      <c r="FW42" s="122">
        <f>IF(OR(FW$4="",$B42=""),0,SUMIF('DADOS BRUTOS'!$A$3:$A$500,$B42,'DADOS BRUTOS'!CW$3:CW$500)+IF($C42="",0,SUMIF('DADOS BRUTOS'!$A$3:$A$500,$C42,'DADOS BRUTOS'!CW$3:CW$500)))</f>
        <v/>
      </c>
      <c r="FX42" s="122">
        <f>IF(OR(FX$4="",$B42=""),0,SUMIF('DADOS BRUTOS'!$A$3:$A$500,$B42,'DADOS BRUTOS'!CX$3:CX$500)+IF($C42="",0,SUMIF('DADOS BRUTOS'!$A$3:$A$500,$C42,'DADOS BRUTOS'!CX$3:CX$500)))</f>
        <v/>
      </c>
      <c r="FY42" s="122">
        <f>IF(OR(FY$4="",$B42=""),0,SUMIF('DADOS BRUTOS'!$A$3:$A$500,$B42,'DADOS BRUTOS'!CY$3:CY$500)+IF($C42="",0,SUMIF('DADOS BRUTOS'!$A$3:$A$500,$C42,'DADOS BRUTOS'!CY$3:CY$500)))</f>
        <v/>
      </c>
      <c r="FZ42" s="122">
        <f>IF(OR(FZ$4="",$B42=""),0,SUMIF('DADOS BRUTOS'!$A$3:$A$500,$B42,'DADOS BRUTOS'!CZ$3:CZ$500)+IF($C42="",0,SUMIF('DADOS BRUTOS'!$A$3:$A$500,$C42,'DADOS BRUTOS'!CZ$3:CZ$500)))</f>
        <v/>
      </c>
      <c r="GA42" s="122">
        <f>IF(OR(GA$4="",$B42=""),0,SUMIF('DADOS BRUTOS'!$A$3:$A$500,$B42,'DADOS BRUTOS'!DA$3:DA$500)+IF($C42="",0,SUMIF('DADOS BRUTOS'!$A$3:$A$500,$C42,'DADOS BRUTOS'!DA$3:DA$500)))</f>
        <v/>
      </c>
      <c r="GB42" s="122">
        <f>IF(OR(GB$4="",$B42=""),0,SUMIF('DADOS BRUTOS'!$A$3:$A$500,$B42,'DADOS BRUTOS'!DB$3:DB$500)+IF($C42="",0,SUMIF('DADOS BRUTOS'!$A$3:$A$500,$C42,'DADOS BRUTOS'!DB$3:DB$500)))</f>
        <v/>
      </c>
      <c r="GC42" s="122">
        <f>IF(OR(GC$4="",$B42=""),0,SUMIF('DADOS BRUTOS'!$A$3:$A$500,$B42,'DADOS BRUTOS'!DC$3:DC$500)+IF($C42="",0,SUMIF('DADOS BRUTOS'!$A$3:$A$500,$C42,'DADOS BRUTOS'!DC$3:DC$500)))</f>
        <v/>
      </c>
      <c r="GD42" s="122">
        <f>IF(OR(GD$4="",$B42=""),0,SUMIF('DADOS BRUTOS'!$A$3:$A$500,$B42,'DADOS BRUTOS'!DD$3:DD$500)+IF($C42="",0,SUMIF('DADOS BRUTOS'!$A$3:$A$500,$C42,'DADOS BRUTOS'!DD$3:DD$500)))</f>
        <v/>
      </c>
      <c r="GE42" s="122">
        <f>IF(OR(GE$4="",$B42=""),0,SUMIF('DADOS BRUTOS'!$A$3:$A$500,$B42,'DADOS BRUTOS'!DE$3:DE$500)+IF($C42="",0,SUMIF('DADOS BRUTOS'!$A$3:$A$500,$C42,'DADOS BRUTOS'!DE$3:DE$500)))</f>
        <v/>
      </c>
      <c r="GF42" s="122">
        <f>IF(OR(GF$4="",$B42=""),0,SUMIF('DADOS BRUTOS'!$A$3:$A$500,$B42,'DADOS BRUTOS'!DF$3:DF$500)+IF($C42="",0,SUMIF('DADOS BRUTOS'!$A$3:$A$500,$C42,'DADOS BRUTOS'!DF$3:DF$500)))</f>
        <v/>
      </c>
      <c r="GG42" s="122">
        <f>IF(OR(GG$4="",$B42=""),0,SUMIF('DADOS BRUTOS'!$A$3:$A$500,$B42,'DADOS BRUTOS'!DG$3:DG$500)+IF($C42="",0,SUMIF('DADOS BRUTOS'!$A$3:$A$500,$C42,'DADOS BRUTOS'!DG$3:DG$500)))</f>
        <v/>
      </c>
      <c r="GH42" s="122">
        <f>IF(OR(GH$4="",$B42=""),0,SUMIF('DADOS BRUTOS'!$A$3:$A$500,$B42,'DADOS BRUTOS'!DH$3:DH$500)+IF($C42="",0,SUMIF('DADOS BRUTOS'!$A$3:$A$500,$C42,'DADOS BRUTOS'!DH$3:DH$500)))</f>
        <v/>
      </c>
      <c r="GI42" s="122">
        <f>IF(OR(GI$4="",$B42=""),0,SUMIF('DADOS BRUTOS'!$A$3:$A$500,$B42,'DADOS BRUTOS'!DI$3:DI$500)+IF($C42="",0,SUMIF('DADOS BRUTOS'!$A$3:$A$500,$C42,'DADOS BRUTOS'!DI$3:DI$500)))</f>
        <v/>
      </c>
      <c r="GJ42" s="122">
        <f>IF(OR(GJ$4="",$B42=""),0,SUMIF('DADOS BRUTOS'!$A$3:$A$500,$B42,'DADOS BRUTOS'!DJ$3:DJ$500)+IF($C42="",0,SUMIF('DADOS BRUTOS'!$A$3:$A$500,$C42,'DADOS BRUTOS'!DJ$3:DJ$500)))</f>
        <v/>
      </c>
      <c r="GK42" s="122">
        <f>IF(OR(GK$4="",$B42=""),0,SUMIF('DADOS BRUTOS'!$A$3:$A$500,$B42,'DADOS BRUTOS'!DK$3:DK$500)+IF($C42="",0,SUMIF('DADOS BRUTOS'!$A$3:$A$500,$C42,'DADOS BRUTOS'!DK$3:DK$500)))</f>
        <v/>
      </c>
      <c r="GL42" s="122">
        <f>IF(OR(GL$4="",$B42=""),0,SUMIF('DADOS BRUTOS'!$A$3:$A$500,$B42,'DADOS BRUTOS'!DL$3:DL$500)+IF($C42="",0,SUMIF('DADOS BRUTOS'!$A$3:$A$500,$C42,'DADOS BRUTOS'!DL$3:DL$500)))</f>
        <v/>
      </c>
      <c r="GM42" s="122">
        <f>IF(OR(GM$4="",$B42=""),0,SUMIF('DADOS BRUTOS'!$A$3:$A$500,$B42,'DADOS BRUTOS'!DM$3:DM$500)+IF($C42="",0,SUMIF('DADOS BRUTOS'!$A$3:$A$500,$C42,'DADOS BRUTOS'!DM$3:DM$500)))</f>
        <v/>
      </c>
      <c r="GN42" s="122">
        <f>IF(OR(GN$4="",$B42=""),0,SUMIF('DADOS BRUTOS'!$A$3:$A$500,$B42,'DADOS BRUTOS'!DN$3:DN$500)+IF($C42="",0,SUMIF('DADOS BRUTOS'!$A$3:$A$500,$C42,'DADOS BRUTOS'!DN$3:DN$500)))</f>
        <v/>
      </c>
      <c r="GO42" s="122">
        <f>IF(OR(GO$4="",$B42=""),0,SUMIF('DADOS BRUTOS'!$A$3:$A$500,$B42,'DADOS BRUTOS'!DO$3:DO$500)+IF($C42="",0,SUMIF('DADOS BRUTOS'!$A$3:$A$500,$C42,'DADOS BRUTOS'!DO$3:DO$500)))</f>
        <v/>
      </c>
      <c r="GP42" s="122">
        <f>IF(OR(GP$4="",$B42=""),0,SUMIF('DADOS BRUTOS'!$A$3:$A$500,$B42,'DADOS BRUTOS'!DP$3:DP$500)+IF($C42="",0,SUMIF('DADOS BRUTOS'!$A$3:$A$500,$C42,'DADOS BRUTOS'!DP$3:DP$500)))</f>
        <v/>
      </c>
      <c r="GQ42" s="122">
        <f>IF(OR(GQ$4="",$B42=""),0,SUMIF('DADOS BRUTOS'!$A$3:$A$500,$B42,'DADOS BRUTOS'!DQ$3:DQ$500)+IF($C42="",0,SUMIF('DADOS BRUTOS'!$A$3:$A$500,$C42,'DADOS BRUTOS'!DQ$3:DQ$500)))</f>
        <v/>
      </c>
      <c r="GR42" s="122">
        <f>IF(OR(GR$4="",$B42=""),0,SUMIF('DADOS BRUTOS'!$A$3:$A$500,$B42,'DADOS BRUTOS'!DR$3:DR$500)+IF($C42="",0,SUMIF('DADOS BRUTOS'!$A$3:$A$500,$C42,'DADOS BRUTOS'!DR$3:DR$500)))</f>
        <v/>
      </c>
      <c r="GS42" s="122">
        <f>IF(OR(GS$4="",$B42=""),0,SUMIF('DADOS BRUTOS'!$A$3:$A$500,$B42,'DADOS BRUTOS'!DS$3:DS$500)+IF($C42="",0,SUMIF('DADOS BRUTOS'!$A$3:$A$500,$C42,'DADOS BRUTOS'!DS$3:DS$500)))</f>
        <v/>
      </c>
      <c r="GT42" s="122">
        <f>IF(OR(GT$4="",$B42=""),0,SUMIF('DADOS BRUTOS'!$A$3:$A$500,$B42,'DADOS BRUTOS'!DT$3:DT$500)+IF($C42="",0,SUMIF('DADOS BRUTOS'!$A$3:$A$500,$C42,'DADOS BRUTOS'!DT$3:DT$500)))</f>
        <v/>
      </c>
      <c r="GU42" s="122">
        <f>IF(OR(GU$4="",$B42=""),0,SUMIF('DADOS BRUTOS'!$A$3:$A$500,$B42,'DADOS BRUTOS'!DU$3:DU$500)+IF($C42="",0,SUMIF('DADOS BRUTOS'!$A$3:$A$500,$C42,'DADOS BRUTOS'!DU$3:DU$500)))</f>
        <v/>
      </c>
      <c r="GV42" s="122">
        <f>IF(OR(GV$4="",$B42=""),0,SUMIF('DADOS BRUTOS'!$A$3:$A$500,$B42,'DADOS BRUTOS'!DV$3:DV$500)+IF($C42="",0,SUMIF('DADOS BRUTOS'!$A$3:$A$500,$C42,'DADOS BRUTOS'!DV$3:DV$500)))</f>
        <v/>
      </c>
      <c r="GW42" s="122">
        <f>IF(OR(GW$4="",$B42=""),0,SUMIF('DADOS BRUTOS'!$A$3:$A$500,$B42,'DADOS BRUTOS'!DW$3:DW$500)+IF($C42="",0,SUMIF('DADOS BRUTOS'!$A$3:$A$500,$C42,'DADOS BRUTOS'!DW$3:DW$500)))</f>
        <v/>
      </c>
      <c r="GX42" s="122">
        <f>IF(OR(GX$4="",$B42=""),0,SUMIF('DADOS BRUTOS'!$A$3:$A$500,$B42,'DADOS BRUTOS'!DX$3:DX$500)+IF($C42="",0,SUMIF('DADOS BRUTOS'!$A$3:$A$500,$C42,'DADOS BRUTOS'!DX$3:DX$500)))</f>
        <v/>
      </c>
      <c r="GY42" s="122">
        <f>IF(OR(GY$4="",$B42=""),0,SUMIF('DADOS BRUTOS'!$A$3:$A$500,$B42,'DADOS BRUTOS'!DY$3:DY$500)+IF($C42="",0,SUMIF('DADOS BRUTOS'!$A$3:$A$500,$C42,'DADOS BRUTOS'!DY$3:DY$500)))</f>
        <v/>
      </c>
      <c r="GZ42" s="122">
        <f>IF(OR(GZ$4="",$B42=""),0,SUMIF('DADOS BRUTOS'!$A$3:$A$500,$B42,'DADOS BRUTOS'!DZ$3:DZ$500)+IF($C42="",0,SUMIF('DADOS BRUTOS'!$A$3:$A$500,$C42,'DADOS BRUTOS'!DZ$3:DZ$500)))</f>
        <v/>
      </c>
      <c r="HA42" s="122">
        <f>IF(OR(HA$4="",$B42=""),0,SUMIF('DADOS BRUTOS'!$A$3:$A$500,$B42,'DADOS BRUTOS'!EA$3:EA$500)+IF($C42="",0,SUMIF('DADOS BRUTOS'!$A$3:$A$500,$C42,'DADOS BRUTOS'!EA$3:EA$500)))</f>
        <v/>
      </c>
      <c r="HB42" s="122">
        <f>IF(OR(HB$4="",$B42=""),0,SUMIF('DADOS BRUTOS'!$A$3:$A$500,$B42,'DADOS BRUTOS'!EB$3:EB$500)+IF($C42="",0,SUMIF('DADOS BRUTOS'!$A$3:$A$500,$C42,'DADOS BRUTOS'!EB$3:EB$500)))</f>
        <v/>
      </c>
      <c r="HC42" s="122">
        <f>IF(OR(HC$4="",$B42=""),0,SUMIF('DADOS BRUTOS'!$A$3:$A$500,$B42,'DADOS BRUTOS'!EC$3:EC$500)+IF($C42="",0,SUMIF('DADOS BRUTOS'!$A$3:$A$500,$C42,'DADOS BRUTOS'!EC$3:EC$500)))</f>
        <v/>
      </c>
      <c r="HD42" s="122">
        <f>IF(OR(HD$4="",$B42=""),0,SUMIF('DADOS BRUTOS'!$A$3:$A$500,$B42,'DADOS BRUTOS'!ED$3:ED$500)+IF($C42="",0,SUMIF('DADOS BRUTOS'!$A$3:$A$500,$C42,'DADOS BRUTOS'!ED$3:ED$500)))</f>
        <v/>
      </c>
      <c r="HE42" s="122">
        <f>IF(OR(HE$4="",$B42=""),0,SUMIF('DADOS BRUTOS'!$A$3:$A$500,$B42,'DADOS BRUTOS'!EE$3:EE$500)+IF($C42="",0,SUMIF('DADOS BRUTOS'!$A$3:$A$500,$C42,'DADOS BRUTOS'!EE$3:EE$500)))</f>
        <v/>
      </c>
      <c r="HF42" s="122">
        <f>IF(OR(HF$4="",$B42=""),0,SUMIF('DADOS BRUTOS'!$A$3:$A$500,$B42,'DADOS BRUTOS'!EF$3:EF$500)+IF($C42="",0,SUMIF('DADOS BRUTOS'!$A$3:$A$500,$C42,'DADOS BRUTOS'!EF$3:EF$500)))</f>
        <v/>
      </c>
      <c r="HG42" s="122">
        <f>IF(OR(HG$4="",$B42=""),0,SUMIF('DADOS BRUTOS'!$A$3:$A$500,$B42,'DADOS BRUTOS'!EG$3:EG$500)+IF($C42="",0,SUMIF('DADOS BRUTOS'!$A$3:$A$500,$C42,'DADOS BRUTOS'!EG$3:EG$500)))</f>
        <v/>
      </c>
      <c r="HH42" s="122">
        <f>IF(OR(HH$4="",$B42=""),0,SUMIF('DADOS BRUTOS'!$A$3:$A$500,$B42,'DADOS BRUTOS'!EH$3:EH$500)+IF($C42="",0,SUMIF('DADOS BRUTOS'!$A$3:$A$500,$C42,'DADOS BRUTOS'!EH$3:EH$500)))</f>
        <v/>
      </c>
      <c r="HI42" s="122">
        <f>IF(OR(HI$4="",$B42=""),0,SUMIF('DADOS BRUTOS'!$A$3:$A$500,$B42,'DADOS BRUTOS'!EI$3:EI$500)+IF($C42="",0,SUMIF('DADOS BRUTOS'!$A$3:$A$500,$C42,'DADOS BRUTOS'!EI$3:EI$500)))</f>
        <v/>
      </c>
      <c r="HJ42" s="122">
        <f>IF(OR(HJ$4="",$B42=""),0,SUMIF('DADOS BRUTOS'!$A$3:$A$500,$B42,'DADOS BRUTOS'!EJ$3:EJ$500)+IF($C42="",0,SUMIF('DADOS BRUTOS'!$A$3:$A$500,$C42,'DADOS BRUTOS'!EJ$3:EJ$500)))</f>
        <v/>
      </c>
      <c r="HK42" s="122">
        <f>IF(OR(HK$4="",$B42=""),0,SUMIF('DADOS BRUTOS'!$A$3:$A$500,$B42,'DADOS BRUTOS'!EK$3:EK$500)+IF($C42="",0,SUMIF('DADOS BRUTOS'!$A$3:$A$500,$C42,'DADOS BRUTOS'!EK$3:EK$500)))</f>
        <v/>
      </c>
      <c r="HL42" s="122">
        <f>IF(OR(HL$4="",$B42=""),0,SUMIF('DADOS BRUTOS'!$A$3:$A$500,$B42,'DADOS BRUTOS'!EL$3:EL$500)+IF($C42="",0,SUMIF('DADOS BRUTOS'!$A$3:$A$500,$C42,'DADOS BRUTOS'!EL$3:EL$500)))</f>
        <v/>
      </c>
      <c r="HM42" s="122">
        <f>IF(OR(HM$4="",$B42=""),0,SUMIF('DADOS BRUTOS'!$A$3:$A$500,$B42,'DADOS BRUTOS'!EM$3:EM$500)+IF($C42="",0,SUMIF('DADOS BRUTOS'!$A$3:$A$500,$C42,'DADOS BRUTOS'!EM$3:EM$500)))</f>
        <v/>
      </c>
      <c r="HN42" s="122">
        <f>IF(OR(HN$4="",$B42=""),0,SUMIF('DADOS BRUTOS'!$A$3:$A$500,$B42,'DADOS BRUTOS'!EN$3:EN$500)+IF($C42="",0,SUMIF('DADOS BRUTOS'!$A$3:$A$500,$C42,'DADOS BRUTOS'!EN$3:EN$500)))</f>
        <v/>
      </c>
      <c r="HO42" s="122">
        <f>IF(OR(HO$4="",$B42=""),0,SUMIF('DADOS BRUTOS'!$A$3:$A$500,$B42,'DADOS BRUTOS'!EO$3:EO$500)+IF($C42="",0,SUMIF('DADOS BRUTOS'!$A$3:$A$500,$C42,'DADOS BRUTOS'!EO$3:EO$500)))</f>
        <v/>
      </c>
      <c r="HP42" s="122">
        <f>IF(OR(HP$4="",$B42=""),0,SUMIF('DADOS BRUTOS'!$A$3:$A$500,$B42,'DADOS BRUTOS'!EP$3:EP$500)+IF($C42="",0,SUMIF('DADOS BRUTOS'!$A$3:$A$500,$C42,'DADOS BRUTOS'!EP$3:EP$500)))</f>
        <v/>
      </c>
      <c r="HQ42" s="122">
        <f>IF(OR(HQ$4="",$B42=""),0,SUMIF('DADOS BRUTOS'!$A$3:$A$500,$B42,'DADOS BRUTOS'!EQ$3:EQ$500)+IF($C42="",0,SUMIF('DADOS BRUTOS'!$A$3:$A$500,$C42,'DADOS BRUTOS'!EQ$3:EQ$500)))</f>
        <v/>
      </c>
      <c r="HR42" s="122">
        <f>IF(OR(HR$4="",$B42=""),0,SUMIF('DADOS BRUTOS'!$A$3:$A$500,$B42,'DADOS BRUTOS'!ER$3:ER$500)+IF($C42="",0,SUMIF('DADOS BRUTOS'!$A$3:$A$500,$C42,'DADOS BRUTOS'!ER$3:ER$500)))</f>
        <v/>
      </c>
      <c r="HS42" s="122">
        <f>IF(OR(HS$4="",$B42=""),0,SUMIF('DADOS BRUTOS'!$A$3:$A$500,$B42,'DADOS BRUTOS'!ES$3:ES$500)+IF($C42="",0,SUMIF('DADOS BRUTOS'!$A$3:$A$500,$C42,'DADOS BRUTOS'!ES$3:ES$500)))</f>
        <v/>
      </c>
      <c r="HT42" s="122">
        <f>IF(OR(HT$4="",$B42=""),0,SUMIF('DADOS BRUTOS'!$A$3:$A$500,$B42,'DADOS BRUTOS'!ET$3:ET$500)+IF($C42="",0,SUMIF('DADOS BRUTOS'!$A$3:$A$500,$C42,'DADOS BRUTOS'!ET$3:ET$500)))</f>
        <v/>
      </c>
      <c r="HU42" s="122">
        <f>IF(OR(HU$4="",$B42=""),0,SUMIF('DADOS BRUTOS'!$A$3:$A$500,$B42,'DADOS BRUTOS'!EU$3:EU$500)+IF($C42="",0,SUMIF('DADOS BRUTOS'!$A$3:$A$500,$C42,'DADOS BRUTOS'!EU$3:EU$500)))</f>
        <v/>
      </c>
      <c r="HV42" s="122">
        <f>IF(OR(HV$4="",$B42=""),0,SUMIF('DADOS BRUTOS'!$A$3:$A$500,$B42,'DADOS BRUTOS'!EV$3:EV$500)+IF($C42="",0,SUMIF('DADOS BRUTOS'!$A$3:$A$500,$C42,'DADOS BRUTOS'!EV$3:EV$500)))</f>
        <v/>
      </c>
      <c r="HW42" s="122">
        <f>IF(OR(HW$4="",$B42=""),0,SUMIF('DADOS BRUTOS'!$A$3:$A$500,$B42,'DADOS BRUTOS'!EW$3:EW$500)+IF($C42="",0,SUMIF('DADOS BRUTOS'!$A$3:$A$500,$C42,'DADOS BRUTOS'!EW$3:EW$500)))</f>
        <v/>
      </c>
      <c r="HX42" s="122">
        <f>IF(OR(HX$4="",$B42=""),0,SUMIF('DADOS BRUTOS'!$A$3:$A$500,$B42,'DADOS BRUTOS'!EX$3:EX$500)+IF($C42="",0,SUMIF('DADOS BRUTOS'!$A$3:$A$500,$C42,'DADOS BRUTOS'!EX$3:EX$500)))</f>
        <v/>
      </c>
      <c r="HY42" s="122">
        <f>IF(OR(HY$4="",$B42=""),0,SUMIF('DADOS BRUTOS'!$A$3:$A$500,$B42,'DADOS BRUTOS'!EY$3:EY$500)+IF($C42="",0,SUMIF('DADOS BRUTOS'!$A$3:$A$500,$C42,'DADOS BRUTOS'!EY$3:EY$500)))</f>
        <v/>
      </c>
      <c r="HZ42" s="122">
        <f>IF(OR(HZ$4="",$B42=""),0,SUMIF('DADOS BRUTOS'!$A$3:$A$500,$B42,'DADOS BRUTOS'!EZ$3:EZ$500)+IF($C42="",0,SUMIF('DADOS BRUTOS'!$A$3:$A$500,$C42,'DADOS BRUTOS'!EZ$3:EZ$500)))</f>
        <v/>
      </c>
      <c r="IA42" s="122">
        <f>IF(OR(IA$4="",$B42=""),0,SUMIF('DADOS BRUTOS'!$A$3:$A$500,$B42,'DADOS BRUTOS'!FA$3:FA$500)+IF($C42="",0,SUMIF('DADOS BRUTOS'!$A$3:$A$500,$C42,'DADOS BRUTOS'!FA$3:FA$500)))</f>
        <v/>
      </c>
      <c r="IB42" s="122">
        <f>IF(OR(IB$4="",$B42=""),0,SUMIF('DADOS BRUTOS'!$A$3:$A$500,$B42,'DADOS BRUTOS'!FB$3:FB$500)+IF($C42="",0,SUMIF('DADOS BRUTOS'!$A$3:$A$500,$C42,'DADOS BRUTOS'!FB$3:FB$500)))</f>
        <v/>
      </c>
      <c r="IC42" s="122">
        <f>IF(OR(IC$4="",$B42=""),0,SUMIF('DADOS BRUTOS'!$A$3:$A$500,$B42,'DADOS BRUTOS'!FC$3:FC$500)+IF($C42="",0,SUMIF('DADOS BRUTOS'!$A$3:$A$500,$C42,'DADOS BRUTOS'!FC$3:FC$500)))</f>
        <v/>
      </c>
      <c r="ID42" s="122">
        <f>IF(OR(ID$4="",$B42=""),0,SUMIF('DADOS BRUTOS'!$A$3:$A$500,$B42,'DADOS BRUTOS'!FD$3:FD$500)+IF($C42="",0,SUMIF('DADOS BRUTOS'!$A$3:$A$500,$C42,'DADOS BRUTOS'!FD$3:FD$500)))</f>
        <v/>
      </c>
      <c r="IE42" s="122">
        <f>IF(OR(IE$4="",$B42=""),0,SUMIF('DADOS BRUTOS'!$A$3:$A$500,$B42,'DADOS BRUTOS'!FE$3:FE$500)+IF($C42="",0,SUMIF('DADOS BRUTOS'!$A$3:$A$500,$C42,'DADOS BRUTOS'!FE$3:FE$500)))</f>
        <v/>
      </c>
      <c r="IF42" s="122">
        <f>IF(OR(IF$4="",$B42=""),0,SUMIF('DADOS BRUTOS'!$A$3:$A$500,$B42,'DADOS BRUTOS'!FF$3:FF$500)+IF($C42="",0,SUMIF('DADOS BRUTOS'!$A$3:$A$500,$C42,'DADOS BRUTOS'!FF$3:FF$500)))</f>
        <v/>
      </c>
      <c r="IG42" s="122">
        <f>IF(OR(IG$4="",$B42=""),0,SUMIF('DADOS BRUTOS'!$A$3:$A$500,$B42,'DADOS BRUTOS'!FG$3:FG$500)+IF($C42="",0,SUMIF('DADOS BRUTOS'!$A$3:$A$500,$C42,'DADOS BRUTOS'!FG$3:FG$500)))</f>
        <v/>
      </c>
      <c r="IH42" s="122">
        <f>IF(OR(IH$4="",$B42=""),0,SUMIF('DADOS BRUTOS'!$A$3:$A$500,$B42,'DADOS BRUTOS'!FH$3:FH$500)+IF($C42="",0,SUMIF('DADOS BRUTOS'!$A$3:$A$500,$C42,'DADOS BRUTOS'!FH$3:FH$500)))</f>
        <v/>
      </c>
      <c r="II42" s="122">
        <f>IF(OR(II$4="",$B42=""),0,SUMIF('DADOS BRUTOS'!$A$3:$A$500,$B42,'DADOS BRUTOS'!FI$3:FI$500)+IF($C42="",0,SUMIF('DADOS BRUTOS'!$A$3:$A$500,$C42,'DADOS BRUTOS'!FI$3:FI$500)))</f>
        <v/>
      </c>
      <c r="IJ42" s="122">
        <f>IF(OR(IJ$4="",$B42=""),0,SUMIF('DADOS BRUTOS'!$A$3:$A$500,$B42,'DADOS BRUTOS'!FJ$3:FJ$500)+IF($C42="",0,SUMIF('DADOS BRUTOS'!$A$3:$A$500,$C42,'DADOS BRUTOS'!FJ$3:FJ$500)))</f>
        <v/>
      </c>
      <c r="IK42" s="122">
        <f>IF(OR(IK$4="",$B42=""),0,SUMIF('DADOS BRUTOS'!$A$3:$A$500,$B42,'DADOS BRUTOS'!FK$3:FK$500)+IF($C42="",0,SUMIF('DADOS BRUTOS'!$A$3:$A$500,$C42,'DADOS BRUTOS'!FK$3:FK$500)))</f>
        <v/>
      </c>
      <c r="IL42" s="122">
        <f>IF(OR(IL$4="",$B42=""),0,SUMIF('DADOS BRUTOS'!$A$3:$A$500,$B42,'DADOS BRUTOS'!FL$3:FL$500)+IF($C42="",0,SUMIF('DADOS BRUTOS'!$A$3:$A$500,$C42,'DADOS BRUTOS'!FL$3:FL$500)))</f>
        <v/>
      </c>
      <c r="IM42" s="122">
        <f>IF(OR(IM$4="",$B42=""),0,SUMIF('DADOS BRUTOS'!$A$3:$A$500,$B42,'DADOS BRUTOS'!FM$3:FM$500)+IF($C42="",0,SUMIF('DADOS BRUTOS'!$A$3:$A$500,$C42,'DADOS BRUTOS'!FM$3:FM$500)))</f>
        <v/>
      </c>
      <c r="IN42" s="122">
        <f>IF(OR(IN$4="",$B42=""),0,SUMIF('DADOS BRUTOS'!$A$3:$A$500,$B42,'DADOS BRUTOS'!FN$3:FN$500)+IF($C42="",0,SUMIF('DADOS BRUTOS'!$A$3:$A$500,$C42,'DADOS BRUTOS'!FN$3:FN$500)))</f>
        <v/>
      </c>
      <c r="IO42" s="122">
        <f>IF(OR(IO$4="",$B42=""),0,SUMIF('DADOS BRUTOS'!$A$3:$A$500,$B42,'DADOS BRUTOS'!FO$3:FO$500)+IF($C42="",0,SUMIF('DADOS BRUTOS'!$A$3:$A$500,$C42,'DADOS BRUTOS'!FO$3:FO$500)))</f>
        <v/>
      </c>
      <c r="IP42" s="122">
        <f>IF(OR(IP$4="",$B42=""),0,SUMIF('DADOS BRUTOS'!$A$3:$A$500,$B42,'DADOS BRUTOS'!FP$3:FP$500)+IF($C42="",0,SUMIF('DADOS BRUTOS'!$A$3:$A$500,$C42,'DADOS BRUTOS'!FP$3:FP$500)))</f>
        <v/>
      </c>
      <c r="IQ42" s="122">
        <f>IF(OR(IQ$4="",$B42=""),0,SUMIF('DADOS BRUTOS'!$A$3:$A$500,$B42,'DADOS BRUTOS'!FQ$3:FQ$500)+IF($C42="",0,SUMIF('DADOS BRUTOS'!$A$3:$A$500,$C42,'DADOS BRUTOS'!FQ$3:FQ$500)))</f>
        <v/>
      </c>
      <c r="IR42" s="122">
        <f>IF(OR(IR$4="",$B42=""),0,SUMIF('DADOS BRUTOS'!$A$3:$A$500,$B42,'DADOS BRUTOS'!FR$3:FR$500)+IF($C42="",0,SUMIF('DADOS BRUTOS'!$A$3:$A$500,$C42,'DADOS BRUTOS'!FR$3:FR$500)))</f>
        <v/>
      </c>
      <c r="IS42" s="122">
        <f>IF(OR(IS$4="",$B42=""),0,SUMIF('DADOS BRUTOS'!$A$3:$A$500,$B42,'DADOS BRUTOS'!FS$3:FS$500)+IF($C42="",0,SUMIF('DADOS BRUTOS'!$A$3:$A$500,$C42,'DADOS BRUTOS'!FS$3:FS$500)))</f>
        <v/>
      </c>
      <c r="IT42" s="122">
        <f>IF(OR(IT$4="",$B42=""),0,SUMIF('DADOS BRUTOS'!$A$3:$A$500,$B42,'DADOS BRUTOS'!FT$3:FT$500)+IF($C42="",0,SUMIF('DADOS BRUTOS'!$A$3:$A$500,$C42,'DADOS BRUTOS'!FT$3:FT$500)))</f>
        <v/>
      </c>
      <c r="IU42" s="122">
        <f>IF(OR(IU$4="",$B42=""),0,SUMIF('DADOS BRUTOS'!$A$3:$A$500,$B42,'DADOS BRUTOS'!FU$3:FU$500)+IF($C42="",0,SUMIF('DADOS BRUTOS'!$A$3:$A$500,$C42,'DADOS BRUTOS'!FU$3:FU$500)))</f>
        <v/>
      </c>
      <c r="IV42" s="122">
        <f>IF(OR(IV$4="",$B42=""),0,SUMIF('DADOS BRUTOS'!$A$3:$A$500,$B42,'DADOS BRUTOS'!FV$3:FV$500)+IF($C42="",0,SUMIF('DADOS BRUTOS'!$A$3:$A$500,$C42,'DADOS BRUTOS'!FV$3:FV$500)))</f>
        <v/>
      </c>
      <c r="IW42" s="122">
        <f>IF(OR(IW$4="",$B42=""),0,SUMIF('DADOS BRUTOS'!$A$3:$A$500,$B42,'DADOS BRUTOS'!FW$3:FW$500)+IF($C42="",0,SUMIF('DADOS BRUTOS'!$A$3:$A$500,$C42,'DADOS BRUTOS'!FW$3:FW$500)))</f>
        <v/>
      </c>
      <c r="IX42" s="122">
        <f>IF(OR(IX$4="",$B42=""),0,SUMIF('DADOS BRUTOS'!$A$3:$A$500,$B42,'DADOS BRUTOS'!FX$3:FX$500)+IF($C42="",0,SUMIF('DADOS BRUTOS'!$A$3:$A$500,$C42,'DADOS BRUTOS'!FX$3:FX$500)))</f>
        <v/>
      </c>
      <c r="IY42" s="122">
        <f>IF(OR(IY$4="",$B42=""),0,SUMIF('DADOS BRUTOS'!$A$3:$A$500,$B42,'DADOS BRUTOS'!FY$3:FY$500)+IF($C42="",0,SUMIF('DADOS BRUTOS'!$A$3:$A$500,$C42,'DADOS BRUTOS'!FY$3:FY$500)))</f>
        <v/>
      </c>
      <c r="IZ42" s="122">
        <f>IF(OR(IZ$4="",$B42=""),0,SUMIF('DADOS BRUTOS'!$A$3:$A$500,$B42,'DADOS BRUTOS'!FZ$3:FZ$500)+IF($C42="",0,SUMIF('DADOS BRUTOS'!$A$3:$A$500,$C42,'DADOS BRUTOS'!FZ$3:FZ$500)))</f>
        <v/>
      </c>
      <c r="JA42" s="122">
        <f>IF(OR(JA$4="",$B42=""),0,SUMIF('DADOS BRUTOS'!$A$3:$A$500,$B42,'DADOS BRUTOS'!GA$3:GA$500)+IF($C42="",0,SUMIF('DADOS BRUTOS'!$A$3:$A$500,$C42,'DADOS BRUTOS'!GA$3:GA$500)))</f>
        <v/>
      </c>
      <c r="JB42" s="122">
        <f>IF(OR(JB$4="",$B42=""),0,SUMIF('DADOS BRUTOS'!$A$3:$A$500,$B42,'DADOS BRUTOS'!GB$3:GB$500)+IF($C42="",0,SUMIF('DADOS BRUTOS'!$A$3:$A$500,$C42,'DADOS BRUTOS'!GB$3:GB$500)))</f>
        <v/>
      </c>
      <c r="JC42" s="122">
        <f>IF(OR(JC$4="",$B42=""),0,SUMIF('DADOS BRUTOS'!$A$3:$A$500,$B42,'DADOS BRUTOS'!GC$3:GC$500)+IF($C42="",0,SUMIF('DADOS BRUTOS'!$A$3:$A$500,$C42,'DADOS BRUTOS'!GC$3:GC$500)))</f>
        <v/>
      </c>
      <c r="JD42" s="122">
        <f>IF(OR(JD$4="",$B42=""),0,SUMIF('DADOS BRUTOS'!$A$3:$A$500,$B42,'DADOS BRUTOS'!GD$3:GD$500)+IF($C42="",0,SUMIF('DADOS BRUTOS'!$A$3:$A$500,$C42,'DADOS BRUTOS'!GD$3:GD$500)))</f>
        <v/>
      </c>
      <c r="JE42" s="122">
        <f>IF(OR(JE$4="",$B42=""),0,SUMIF('DADOS BRUTOS'!$A$3:$A$500,$B42,'DADOS BRUTOS'!GE$3:GE$500)+IF($C42="",0,SUMIF('DADOS BRUTOS'!$A$3:$A$500,$C42,'DADOS BRUTOS'!GE$3:GE$500)))</f>
        <v/>
      </c>
      <c r="JF42" s="122">
        <f>IF(OR(JF$4="",$B42=""),0,SUMIF('DADOS BRUTOS'!$A$3:$A$500,$B42,'DADOS BRUTOS'!GF$3:GF$500)+IF($C42="",0,SUMIF('DADOS BRUTOS'!$A$3:$A$500,$C42,'DADOS BRUTOS'!GF$3:GF$500)))</f>
        <v/>
      </c>
      <c r="JG42" s="122">
        <f>IF(OR(JG$4="",$B42=""),0,SUMIF('DADOS BRUTOS'!$A$3:$A$500,$B42,'DADOS BRUTOS'!GG$3:GG$500)+IF($C42="",0,SUMIF('DADOS BRUTOS'!$A$3:$A$500,$C42,'DADOS BRUTOS'!GG$3:GG$500)))</f>
        <v/>
      </c>
      <c r="JH42" s="122">
        <f>IF(OR(JH$4="",$B42=""),0,SUMIF('DADOS BRUTOS'!$A$3:$A$500,$B42,'DADOS BRUTOS'!GH$3:GH$500)+IF($C42="",0,SUMIF('DADOS BRUTOS'!$A$3:$A$500,$C42,'DADOS BRUTOS'!GH$3:GH$500)))</f>
        <v/>
      </c>
      <c r="JI42" s="122">
        <f>IF(OR(JI$4="",$B42=""),0,SUMIF('DADOS BRUTOS'!$A$3:$A$500,$B42,'DADOS BRUTOS'!GI$3:GI$500)+IF($C42="",0,SUMIF('DADOS BRUTOS'!$A$3:$A$500,$C42,'DADOS BRUTOS'!GI$3:GI$500)))</f>
        <v/>
      </c>
      <c r="JJ42" s="122">
        <f>IF(OR(JJ$4="",$B42=""),0,SUMIF('DADOS BRUTOS'!$A$3:$A$500,$B42,'DADOS BRUTOS'!GJ$3:GJ$500)+IF($C42="",0,SUMIF('DADOS BRUTOS'!$A$3:$A$500,$C42,'DADOS BRUTOS'!GJ$3:GJ$500)))</f>
        <v/>
      </c>
      <c r="JK42" s="122">
        <f>IF(OR(JK$4="",$B42=""),0,SUMIF('DADOS BRUTOS'!$A$3:$A$500,$B42,'DADOS BRUTOS'!GK$3:GK$500)+IF($C42="",0,SUMIF('DADOS BRUTOS'!$A$3:$A$500,$C42,'DADOS BRUTOS'!GK$3:GK$500)))</f>
        <v/>
      </c>
      <c r="JL42" s="122">
        <f>IF(OR(JL$4="",$B42=""),0,SUMIF('DADOS BRUTOS'!$A$3:$A$500,$B42,'DADOS BRUTOS'!GL$3:GL$500)+IF($C42="",0,SUMIF('DADOS BRUTOS'!$A$3:$A$500,$C42,'DADOS BRUTOS'!GL$3:GL$500)))</f>
        <v/>
      </c>
      <c r="JM42" s="122">
        <f>IF(OR(JM$4="",$B42=""),0,SUMIF('DADOS BRUTOS'!$A$3:$A$500,$B42,'DADOS BRUTOS'!GM$3:GM$500)+IF($C42="",0,SUMIF('DADOS BRUTOS'!$A$3:$A$500,$C42,'DADOS BRUTOS'!GM$3:GM$500)))</f>
        <v/>
      </c>
      <c r="JN42" s="122">
        <f>IF(OR(JN$4="",$B42=""),0,SUMIF('DADOS BRUTOS'!$A$3:$A$500,$B42,'DADOS BRUTOS'!GN$3:GN$500)+IF($C42="",0,SUMIF('DADOS BRUTOS'!$A$3:$A$500,$C42,'DADOS BRUTOS'!GN$3:GN$500)))</f>
        <v/>
      </c>
      <c r="JO42" s="122">
        <f>IF(OR(JO$4="",$B42=""),0,SUMIF('DADOS BRUTOS'!$A$3:$A$500,$B42,'DADOS BRUTOS'!GO$3:GO$500)+IF($C42="",0,SUMIF('DADOS BRUTOS'!$A$3:$A$500,$C42,'DADOS BRUTOS'!GO$3:GO$500)))</f>
        <v/>
      </c>
      <c r="JP42" s="122">
        <f>IF(OR(JP$4="",$B42=""),0,SUMIF('DADOS BRUTOS'!$A$3:$A$500,$B42,'DADOS BRUTOS'!GP$3:GP$500)+IF($C42="",0,SUMIF('DADOS BRUTOS'!$A$3:$A$500,$C42,'DADOS BRUTOS'!GP$3:GP$500)))</f>
        <v/>
      </c>
      <c r="JQ42" s="122">
        <f>IF(OR(JQ$4="",$B42=""),0,SUMIF('DADOS BRUTOS'!$A$3:$A$500,$B42,'DADOS BRUTOS'!GQ$3:GQ$500)+IF($C42="",0,SUMIF('DADOS BRUTOS'!$A$3:$A$500,$C42,'DADOS BRUTOS'!GQ$3:GQ$500)))</f>
        <v/>
      </c>
      <c r="JR42" s="122">
        <f>IF(OR(JR$4="",$B42=""),0,SUMIF('DADOS BRUTOS'!$A$3:$A$500,$B42,'DADOS BRUTOS'!GR$3:GR$500)+IF($C42="",0,SUMIF('DADOS BRUTOS'!$A$3:$A$500,$C42,'DADOS BRUTOS'!GR$3:GR$500)))</f>
        <v/>
      </c>
      <c r="JS42" s="12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3">
        <f>SUM(D5:D42)</f>
        <v/>
      </c>
      <c r="E44" s="123">
        <f>SUM(E5:E42)</f>
        <v/>
      </c>
      <c r="F44" s="123">
        <f>SUM(F5:F42)</f>
        <v/>
      </c>
      <c r="G44" s="123">
        <f>SUM(G5:G42)</f>
        <v/>
      </c>
      <c r="H44" s="123">
        <f>SUM(H5:H42)</f>
        <v/>
      </c>
      <c r="I44" s="123">
        <f>SUM(I5:I42)</f>
        <v/>
      </c>
      <c r="J44" s="123">
        <f>SUM(J5:J42)</f>
        <v/>
      </c>
      <c r="K44" s="123">
        <f>SUM(K5:K42)</f>
        <v/>
      </c>
      <c r="L44" s="123">
        <f>SUM(L5:L42)</f>
        <v/>
      </c>
      <c r="M44" s="123">
        <f>SUM(M5:M42)</f>
        <v/>
      </c>
      <c r="N44" s="123">
        <f>SUM(N5:N42)</f>
        <v/>
      </c>
      <c r="O44" s="123">
        <f>SUM(O5:O42)</f>
        <v/>
      </c>
      <c r="P44" s="123">
        <f>SUM(P5:P42)</f>
        <v/>
      </c>
      <c r="Q44" s="123">
        <f>SUM(Q5:Q42)</f>
        <v/>
      </c>
      <c r="R44" s="123">
        <f>SUM(R5:R42)</f>
        <v/>
      </c>
      <c r="S44" s="123">
        <f>SUM(S5:S42)</f>
        <v/>
      </c>
      <c r="T44" s="123">
        <f>SUM(T5:T42)</f>
        <v/>
      </c>
      <c r="U44" s="123">
        <f>SUM(U5:U42)</f>
        <v/>
      </c>
      <c r="V44" s="123">
        <f>SUM(V5:V42)</f>
        <v/>
      </c>
      <c r="W44" s="123">
        <f>SUM(W5:W42)</f>
        <v/>
      </c>
      <c r="X44" s="123">
        <f>SUM(X5:X42)</f>
        <v/>
      </c>
      <c r="Y44" s="123">
        <f>SUM(Y5:Y42)</f>
        <v/>
      </c>
      <c r="Z44" s="123">
        <f>SUM(Z5:Z42)</f>
        <v/>
      </c>
      <c r="AA44" s="123">
        <f>SUM(AA5:AA42)</f>
        <v/>
      </c>
      <c r="AB44" s="123">
        <f>SUM(AB5:AB42)</f>
        <v/>
      </c>
      <c r="AC44" s="123">
        <f>SUM(AC5:AC42)</f>
        <v/>
      </c>
      <c r="AD44" s="123">
        <f>SUM(AD5:AD42)</f>
        <v/>
      </c>
      <c r="AE44" s="123">
        <f>SUM(AE5:AE42)</f>
        <v/>
      </c>
      <c r="AF44" s="123">
        <f>SUM(AF5:AF42)</f>
        <v/>
      </c>
      <c r="AG44" s="123">
        <f>SUM(AG5:AG42)</f>
        <v/>
      </c>
      <c r="AH44" s="123">
        <f>SUM(AH5:AH42)</f>
        <v/>
      </c>
      <c r="AI44" s="123">
        <f>SUM(AI5:AI42)</f>
        <v/>
      </c>
      <c r="AJ44" s="123">
        <f>SUM(AJ5:AJ42)</f>
        <v/>
      </c>
      <c r="AK44" s="123">
        <f>SUM(AK5:AK42)</f>
        <v/>
      </c>
      <c r="AL44" s="123">
        <f>SUM(AL5:AL42)</f>
        <v/>
      </c>
      <c r="AM44" s="123">
        <f>SUM(AM5:AM42)</f>
        <v/>
      </c>
      <c r="AN44" s="123">
        <f>SUM(AN5:AN42)</f>
        <v/>
      </c>
      <c r="AO44" s="123">
        <f>SUM(AO5:AO42)</f>
        <v/>
      </c>
      <c r="AP44" s="123">
        <f>SUM(AP5:AP42)</f>
        <v/>
      </c>
      <c r="AQ44" s="123">
        <f>SUM(AQ5:AQ42)</f>
        <v/>
      </c>
      <c r="AR44" s="123">
        <f>SUM(AR5:AR42)</f>
        <v/>
      </c>
      <c r="AS44" s="123">
        <f>SUM(AS5:AS42)</f>
        <v/>
      </c>
      <c r="AT44" s="123">
        <f>SUM(AT5:AT42)</f>
        <v/>
      </c>
      <c r="AU44" s="123">
        <f>SUM(AU5:AU42)</f>
        <v/>
      </c>
      <c r="AV44" s="123">
        <f>SUM(AV5:AV42)</f>
        <v/>
      </c>
      <c r="AW44" s="123">
        <f>SUM(AW5:AW42)</f>
        <v/>
      </c>
      <c r="AX44" s="123">
        <f>SUM(AX5:AX42)</f>
        <v/>
      </c>
      <c r="AY44" s="123">
        <f>SUM(AY5:AY42)</f>
        <v/>
      </c>
      <c r="AZ44" s="123">
        <f>SUM(AZ5:AZ42)</f>
        <v/>
      </c>
      <c r="BA44" s="123">
        <f>SUM(BA5:BA42)</f>
        <v/>
      </c>
      <c r="BB44" s="123">
        <f>SUM(BB5:BB42)</f>
        <v/>
      </c>
      <c r="BC44" s="123">
        <f>SUM(BC5:BC42)</f>
        <v/>
      </c>
      <c r="BD44" s="123">
        <f>SUM(BD5:BD42)</f>
        <v/>
      </c>
      <c r="BE44" s="123">
        <f>SUM(BE5:BE42)</f>
        <v/>
      </c>
      <c r="BF44" s="123">
        <f>SUM(BF5:BF42)</f>
        <v/>
      </c>
      <c r="BG44" s="123">
        <f>SUM(BG5:BG42)</f>
        <v/>
      </c>
      <c r="BH44" s="123">
        <f>SUM(BH5:BH42)</f>
        <v/>
      </c>
      <c r="BI44" s="123">
        <f>SUM(BI5:BI42)</f>
        <v/>
      </c>
      <c r="BJ44" s="123">
        <f>SUM(BJ5:BJ42)</f>
        <v/>
      </c>
      <c r="BK44" s="123">
        <f>SUM(BK5:BK42)</f>
        <v/>
      </c>
      <c r="BL44" s="123">
        <f>SUM(BL5:BL42)</f>
        <v/>
      </c>
      <c r="BM44" s="123">
        <f>SUM(BM5:BM42)</f>
        <v/>
      </c>
      <c r="BN44" s="123">
        <f>SUM(BN5:BN42)</f>
        <v/>
      </c>
      <c r="BO44" s="123">
        <f>SUM(BO5:BO42)</f>
        <v/>
      </c>
      <c r="BP44" s="123">
        <f>SUM(BP5:BP42)</f>
        <v/>
      </c>
      <c r="BQ44" s="123">
        <f>SUM(BQ5:BQ42)</f>
        <v/>
      </c>
      <c r="BR44" s="123">
        <f>SUM(BR5:BR42)</f>
        <v/>
      </c>
      <c r="BS44" s="123">
        <f>SUM(BS5:BS42)</f>
        <v/>
      </c>
      <c r="BT44" s="123">
        <f>SUM(BT5:BT42)</f>
        <v/>
      </c>
      <c r="BU44" s="123">
        <f>SUM(BU5:BU42)</f>
        <v/>
      </c>
      <c r="BV44" s="123">
        <f>SUM(BV5:BV42)</f>
        <v/>
      </c>
      <c r="BW44" s="123">
        <f>SUM(BW5:BW42)</f>
        <v/>
      </c>
      <c r="BX44" s="123">
        <f>SUM(BX5:BX42)</f>
        <v/>
      </c>
      <c r="BY44" s="123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4" t="n">
        <v>42856</v>
      </c>
      <c r="C2" s="124" t="n">
        <v>42917</v>
      </c>
      <c r="D2" s="124" t="n">
        <v>42948</v>
      </c>
      <c r="E2" s="124" t="n">
        <v>44986</v>
      </c>
      <c r="F2" s="124" t="n">
        <v>45017</v>
      </c>
      <c r="G2" s="124" t="n">
        <v>45047</v>
      </c>
      <c r="H2" s="124" t="n">
        <v>45139</v>
      </c>
      <c r="I2" s="124" t="n">
        <v>45170</v>
      </c>
      <c r="J2" s="124" t="n">
        <v>45231</v>
      </c>
      <c r="K2" s="124" t="n">
        <v>45323</v>
      </c>
      <c r="L2" s="124" t="n">
        <v>45352</v>
      </c>
      <c r="M2" s="124" t="n">
        <v>45383</v>
      </c>
      <c r="N2" s="124" t="n">
        <v>45413</v>
      </c>
      <c r="O2" s="124" t="n">
        <v>45444</v>
      </c>
      <c r="P2" s="124" t="n">
        <v>45474</v>
      </c>
      <c r="Q2" s="124" t="n">
        <v>45505</v>
      </c>
      <c r="R2" s="124" t="n">
        <v>45536</v>
      </c>
      <c r="S2" s="124" t="n">
        <v>45566</v>
      </c>
      <c r="T2" s="124" t="n">
        <v>45597</v>
      </c>
      <c r="U2" s="124" t="n">
        <v>45627</v>
      </c>
      <c r="V2" s="124" t="n">
        <v>45658</v>
      </c>
      <c r="W2" s="124" t="n">
        <v>45689</v>
      </c>
      <c r="X2" s="124" t="n">
        <v>45717</v>
      </c>
      <c r="Y2" s="124" t="n">
        <v>45748</v>
      </c>
      <c r="Z2" s="124" t="n">
        <v>45778</v>
      </c>
      <c r="AA2" s="124" t="n">
        <v>45809</v>
      </c>
      <c r="AB2" s="124" t="n">
        <v>45839</v>
      </c>
      <c r="AC2" s="124" t="n">
        <v>45870</v>
      </c>
      <c r="AD2" s="124" t="n">
        <v>45901</v>
      </c>
      <c r="AE2" s="124" t="n">
        <v>45931</v>
      </c>
      <c r="AF2" s="124" t="n">
        <v>45962</v>
      </c>
      <c r="AG2" s="124" t="n">
        <v>45992</v>
      </c>
      <c r="AH2" s="124" t="n">
        <v>46023</v>
      </c>
      <c r="AI2" s="124" t="n">
        <v>46054</v>
      </c>
      <c r="AJ2" s="124" t="n">
        <v>46082</v>
      </c>
      <c r="AK2" s="124" t="n">
        <v>46113</v>
      </c>
      <c r="AL2" s="124" t="n">
        <v>46143</v>
      </c>
      <c r="AM2" s="124" t="n">
        <v>46174</v>
      </c>
      <c r="AN2" s="124" t="n">
        <v>46204</v>
      </c>
      <c r="AO2" s="124" t="n">
        <v>46235</v>
      </c>
      <c r="AP2" s="124" t="n">
        <v>46266</v>
      </c>
      <c r="AQ2" s="124" t="n">
        <v>46296</v>
      </c>
      <c r="AR2" s="124" t="n">
        <v>46327</v>
      </c>
      <c r="AS2" s="124" t="n">
        <v>46357</v>
      </c>
      <c r="AT2" s="124" t="n">
        <v>46388</v>
      </c>
      <c r="AU2" s="124" t="n">
        <v>46419</v>
      </c>
      <c r="AV2" s="124" t="n">
        <v>46447</v>
      </c>
      <c r="AW2" s="124" t="n">
        <v>46478</v>
      </c>
      <c r="AX2" s="124" t="n">
        <v>46508</v>
      </c>
      <c r="AY2" s="124" t="n">
        <v>46539</v>
      </c>
      <c r="AZ2" s="124" t="n">
        <v>46569</v>
      </c>
      <c r="BA2" s="124" t="n">
        <v>46600</v>
      </c>
      <c r="BB2" s="124" t="n">
        <v>46631</v>
      </c>
      <c r="BC2" s="124" t="n">
        <v>46661</v>
      </c>
      <c r="BD2" s="124" t="n">
        <v>46692</v>
      </c>
      <c r="BE2" s="124" t="n">
        <v>46722</v>
      </c>
      <c r="BF2" s="124" t="n">
        <v>46753</v>
      </c>
      <c r="BG2" s="124" t="n">
        <v>46784</v>
      </c>
      <c r="BH2" s="124" t="n">
        <v>46813</v>
      </c>
      <c r="BI2" s="124" t="n">
        <v>46844</v>
      </c>
      <c r="BJ2" s="124" t="n">
        <v>46874</v>
      </c>
      <c r="BK2" s="124" t="n">
        <v>46905</v>
      </c>
      <c r="BL2" s="124" t="n">
        <v>46935</v>
      </c>
      <c r="BM2" s="124" t="n">
        <v>46966</v>
      </c>
      <c r="BN2" s="124" t="n">
        <v>46997</v>
      </c>
      <c r="BO2" s="124" t="n">
        <v>47027</v>
      </c>
      <c r="BP2" s="124" t="n">
        <v>47058</v>
      </c>
      <c r="BQ2" s="124" t="n">
        <v>47088</v>
      </c>
      <c r="BR2" s="124" t="n">
        <v>47119</v>
      </c>
      <c r="BS2" s="124" t="n">
        <v>47150</v>
      </c>
      <c r="BT2" s="124" t="n">
        <v>47178</v>
      </c>
      <c r="BU2" s="124" t="n">
        <v>47209</v>
      </c>
      <c r="BV2" s="124" t="n">
        <v>47239</v>
      </c>
      <c r="BW2" s="124" t="n">
        <v>47270</v>
      </c>
      <c r="BX2" s="124" t="n">
        <v>47300</v>
      </c>
      <c r="BY2" s="124" t="n">
        <v>47331</v>
      </c>
      <c r="BZ2" s="124" t="n">
        <v>47362</v>
      </c>
      <c r="CA2" s="124" t="n">
        <v>47392</v>
      </c>
      <c r="CB2" s="124" t="n">
        <v>47423</v>
      </c>
      <c r="CC2" s="124" t="n">
        <v>47453</v>
      </c>
      <c r="CD2" s="124" t="n">
        <v>47484</v>
      </c>
      <c r="CE2" s="124" t="n">
        <v>47515</v>
      </c>
      <c r="CF2" s="12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5" t="n">
        <v>12399.2</v>
      </c>
      <c r="AH8" s="125" t="n">
        <v>17424.55</v>
      </c>
      <c r="AI8" s="125" t="n">
        <v>59972.72</v>
      </c>
      <c r="AJ8" s="125" t="n">
        <v>69871.92</v>
      </c>
      <c r="AK8" s="125" t="n">
        <v>65066.02</v>
      </c>
      <c r="AL8" s="125" t="n">
        <v>68507.980001</v>
      </c>
      <c r="AM8" s="125" t="n">
        <v>91896.477034</v>
      </c>
      <c r="AN8" s="125" t="n">
        <v>162298.766475</v>
      </c>
      <c r="AO8" s="125" t="n">
        <v>407175.191727</v>
      </c>
      <c r="AP8" s="125" t="n">
        <v>256718.45</v>
      </c>
      <c r="AQ8" s="125" t="n">
        <v>12928.07</v>
      </c>
      <c r="AR8" s="125" t="n">
        <v>3600</v>
      </c>
      <c r="AS8" s="125" t="n">
        <v>1963.370001</v>
      </c>
      <c r="AT8" s="125" t="n">
        <v>15288.788836</v>
      </c>
      <c r="AU8" s="125" t="n">
        <v>3099.19</v>
      </c>
      <c r="BE8" s="125" t="n">
        <v>1500.53</v>
      </c>
      <c r="BK8" s="125" t="n">
        <v>3454.74</v>
      </c>
    </row>
    <row r="9">
      <c r="A9" s="4" t="inlineStr">
        <is>
          <t>BARRACAO DE OBRA</t>
        </is>
      </c>
      <c r="O9" s="125" t="n">
        <v>109930</v>
      </c>
      <c r="P9" s="125" t="n">
        <v>15506.51</v>
      </c>
      <c r="Q9" s="125" t="n">
        <v>41815.79</v>
      </c>
      <c r="R9" s="125" t="n">
        <v>40513.350003</v>
      </c>
      <c r="S9" s="125" t="n">
        <v>37030.381398</v>
      </c>
      <c r="T9" s="125" t="n">
        <v>16996.687011</v>
      </c>
      <c r="U9" s="125" t="n">
        <v>23171.580002</v>
      </c>
      <c r="V9" s="125" t="n">
        <v>22808.529999</v>
      </c>
      <c r="W9" s="125" t="n">
        <v>16264.91</v>
      </c>
      <c r="X9" s="125" t="n">
        <v>29988.515756</v>
      </c>
      <c r="Y9" s="125" t="n">
        <v>21169.759998</v>
      </c>
      <c r="Z9" s="125" t="n">
        <v>35479.880001</v>
      </c>
      <c r="AA9" s="125" t="n">
        <v>28668.21</v>
      </c>
      <c r="AB9" s="125" t="n">
        <v>45962.620362</v>
      </c>
      <c r="AC9" s="125" t="n">
        <v>3983.48</v>
      </c>
      <c r="AD9" s="125" t="n">
        <v>12389.37</v>
      </c>
      <c r="AE9" s="125" t="n">
        <v>10215.05</v>
      </c>
      <c r="AF9" s="125" t="n">
        <v>9256.01</v>
      </c>
      <c r="AG9" s="125" t="n">
        <v>15007.786401</v>
      </c>
      <c r="AH9" s="125" t="n">
        <v>11063.123461</v>
      </c>
      <c r="AI9" s="125" t="n">
        <v>19808.89</v>
      </c>
      <c r="AJ9" s="125" t="n">
        <v>34405.578612</v>
      </c>
      <c r="AK9" s="125" t="n">
        <v>22280.796388</v>
      </c>
      <c r="AL9" s="125" t="n">
        <v>47758.833193</v>
      </c>
      <c r="AM9" s="125" t="n">
        <v>67711.37500099999</v>
      </c>
      <c r="AN9" s="125" t="n">
        <v>65319.127912</v>
      </c>
      <c r="AO9" s="125" t="n">
        <v>41991.769723</v>
      </c>
      <c r="AP9" s="125" t="n">
        <v>22140.148521</v>
      </c>
      <c r="AQ9" s="125" t="n">
        <v>2111.666667</v>
      </c>
    </row>
    <row r="10">
      <c r="A10" s="4" t="inlineStr">
        <is>
          <t>CONSULTORIAS (OBRAS)</t>
        </is>
      </c>
      <c r="O10" s="125" t="n">
        <v>5145.77</v>
      </c>
      <c r="T10" s="125" t="n">
        <v>600</v>
      </c>
      <c r="U10" s="125" t="n">
        <v>10608.21</v>
      </c>
      <c r="V10" s="125" t="n">
        <v>3693.91</v>
      </c>
      <c r="W10" s="125" t="n">
        <v>35197.33</v>
      </c>
      <c r="X10" s="125" t="n">
        <v>4911.58</v>
      </c>
      <c r="Y10" s="125" t="n">
        <v>121600.74</v>
      </c>
      <c r="Z10" s="125" t="n">
        <v>13690.21</v>
      </c>
      <c r="AA10" s="125" t="n">
        <v>22921.25</v>
      </c>
      <c r="AB10" s="125" t="n">
        <v>8845.26</v>
      </c>
      <c r="AC10" s="125" t="n">
        <v>18079.95</v>
      </c>
      <c r="AD10" s="125" t="n">
        <v>9692.77</v>
      </c>
      <c r="AE10" s="125" t="n">
        <v>7194.08</v>
      </c>
      <c r="AF10" s="125" t="n">
        <v>1210.51</v>
      </c>
      <c r="AG10" s="125" t="n">
        <v>11561.11</v>
      </c>
      <c r="AH10" s="125" t="n">
        <v>17716.58</v>
      </c>
      <c r="AI10" s="125" t="n">
        <v>7355.76</v>
      </c>
      <c r="AJ10" s="125" t="n">
        <v>15350.39</v>
      </c>
      <c r="AK10" s="125" t="n">
        <v>5042.88</v>
      </c>
      <c r="AL10" s="125" t="n">
        <v>14373.26</v>
      </c>
      <c r="AM10" s="125" t="n">
        <v>15262.28</v>
      </c>
      <c r="AN10" s="125" t="n">
        <v>26975.46</v>
      </c>
      <c r="AO10" s="125" t="n">
        <v>24720.76</v>
      </c>
      <c r="AP10" s="125" t="n">
        <v>562.85</v>
      </c>
    </row>
    <row r="11">
      <c r="A11" s="4" t="inlineStr">
        <is>
          <t>CONSUMO DE ÁGUA, ENERGIA, ETC.</t>
        </is>
      </c>
      <c r="O11" s="125" t="n">
        <v>2079.83</v>
      </c>
      <c r="P11" s="125" t="n">
        <v>277.88</v>
      </c>
      <c r="Q11" s="125" t="n">
        <v>5614.43</v>
      </c>
      <c r="R11" s="125" t="n">
        <v>212.37</v>
      </c>
      <c r="S11" s="125" t="n">
        <v>7154.32</v>
      </c>
      <c r="T11" s="125" t="n">
        <v>6393.85</v>
      </c>
      <c r="U11" s="125" t="n">
        <v>2316.17</v>
      </c>
      <c r="V11" s="125" t="n">
        <v>2401.98</v>
      </c>
      <c r="W11" s="125" t="n">
        <v>1450.8</v>
      </c>
      <c r="X11" s="125" t="n">
        <v>1603.03</v>
      </c>
      <c r="Y11" s="125" t="n">
        <v>3230.42</v>
      </c>
      <c r="Z11" s="125" t="n">
        <v>36125.3</v>
      </c>
      <c r="AA11" s="125" t="n">
        <v>8271.299999999999</v>
      </c>
      <c r="AB11" s="125" t="n">
        <v>9828.09</v>
      </c>
      <c r="AC11" s="125" t="n">
        <v>11415.06</v>
      </c>
      <c r="AD11" s="125" t="n">
        <v>2828.95</v>
      </c>
      <c r="AE11" s="125" t="n">
        <v>10081.05</v>
      </c>
      <c r="AF11" s="125" t="n">
        <v>12794.61</v>
      </c>
      <c r="AG11" s="125" t="n">
        <v>12290.55</v>
      </c>
      <c r="AH11" s="125" t="n">
        <v>9222.870000000001</v>
      </c>
      <c r="AI11" s="125" t="n">
        <v>10989.07</v>
      </c>
      <c r="AJ11" s="125" t="n">
        <v>8412.84</v>
      </c>
      <c r="AK11" s="125" t="n">
        <v>20774.29</v>
      </c>
      <c r="AL11" s="125" t="n">
        <v>6237.74</v>
      </c>
      <c r="AM11" s="125" t="n">
        <v>31621.15</v>
      </c>
      <c r="AN11" s="125" t="n">
        <v>24694.83</v>
      </c>
      <c r="AO11" s="125" t="n">
        <v>21260.86</v>
      </c>
      <c r="AP11" s="125" t="n">
        <v>1250.65</v>
      </c>
    </row>
    <row r="12">
      <c r="A12" s="4" t="inlineStr">
        <is>
          <t>CONTENÇÃO</t>
        </is>
      </c>
      <c r="S12" s="125" t="n">
        <v>13118.18</v>
      </c>
      <c r="T12" s="125" t="n">
        <v>402488.37</v>
      </c>
      <c r="U12" s="125" t="n">
        <v>80803.88</v>
      </c>
      <c r="V12" s="125" t="n">
        <v>401205.9111</v>
      </c>
      <c r="W12" s="125" t="n">
        <v>102038.6725</v>
      </c>
      <c r="X12" s="125" t="n">
        <v>63098.194245</v>
      </c>
      <c r="Y12" s="125" t="n">
        <v>89709.61308700001</v>
      </c>
      <c r="Z12" s="125" t="n">
        <v>30062.316131</v>
      </c>
      <c r="AA12" s="125" t="n">
        <v>5503.54</v>
      </c>
      <c r="AB12" s="125" t="n">
        <v>26424.746216</v>
      </c>
      <c r="AC12" s="125" t="n">
        <v>22390.41</v>
      </c>
      <c r="AE12" s="125" t="n">
        <v>3442.65</v>
      </c>
      <c r="AF12" s="125" t="n">
        <v>1206.52</v>
      </c>
      <c r="AG12" s="125" t="n">
        <v>364.29</v>
      </c>
      <c r="AH12" s="125" t="n">
        <v>3707.67</v>
      </c>
      <c r="AO12" s="125" t="n">
        <v>3269.785755</v>
      </c>
      <c r="AP12" s="12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5" t="n">
        <v>445.21</v>
      </c>
      <c r="L15" s="125" t="n">
        <v>466.93</v>
      </c>
      <c r="M15" s="125" t="n">
        <v>477.33</v>
      </c>
      <c r="N15" s="125" t="n">
        <v>477.84</v>
      </c>
      <c r="O15" s="125" t="n">
        <v>2196.63</v>
      </c>
      <c r="P15" s="125" t="n">
        <v>2375.32</v>
      </c>
      <c r="Q15" s="125" t="n">
        <v>1562.54</v>
      </c>
      <c r="R15" s="125" t="n">
        <v>1757.31</v>
      </c>
      <c r="S15" s="125" t="n">
        <v>3767.34</v>
      </c>
      <c r="T15" s="125" t="n">
        <v>2371.66</v>
      </c>
      <c r="U15" s="125" t="n">
        <v>2476.720004</v>
      </c>
      <c r="V15" s="125" t="n">
        <v>3306.28</v>
      </c>
      <c r="W15" s="125" t="n">
        <v>11434.84</v>
      </c>
      <c r="X15" s="125" t="n">
        <v>3222.7</v>
      </c>
      <c r="Y15" s="125" t="n">
        <v>4812.119998</v>
      </c>
      <c r="Z15" s="125" t="n">
        <v>8139.679999</v>
      </c>
      <c r="AA15" s="125" t="n">
        <v>13810.4</v>
      </c>
      <c r="AB15" s="125" t="n">
        <v>12215.79</v>
      </c>
      <c r="AC15" s="125" t="n">
        <v>5057.54</v>
      </c>
      <c r="AD15" s="125" t="n">
        <v>5457.629999</v>
      </c>
      <c r="AE15" s="125" t="n">
        <v>4977.939999</v>
      </c>
      <c r="AF15" s="125" t="n">
        <v>6429.79</v>
      </c>
      <c r="AG15" s="125" t="n">
        <v>3871.6</v>
      </c>
      <c r="AH15" s="125" t="n">
        <v>2979.89</v>
      </c>
      <c r="AI15" s="125" t="n">
        <v>7550.11</v>
      </c>
      <c r="AJ15" s="125" t="n">
        <v>3668.42</v>
      </c>
      <c r="AK15" s="125" t="n">
        <v>8672.68</v>
      </c>
      <c r="AL15" s="125" t="n">
        <v>5341.600002</v>
      </c>
      <c r="AM15" s="125" t="n">
        <v>7014.32</v>
      </c>
      <c r="AN15" s="125" t="n">
        <v>56294.770001</v>
      </c>
      <c r="AO15" s="125" t="n">
        <v>38069.930002</v>
      </c>
      <c r="AP15" s="125" t="n">
        <v>36118.510002</v>
      </c>
      <c r="AQ15" s="125" t="n">
        <v>9511.42</v>
      </c>
    </row>
    <row r="16">
      <c r="A16" s="4" t="inlineStr">
        <is>
          <t>ELEVADORES</t>
        </is>
      </c>
      <c r="AM16" s="125" t="n">
        <v>200000</v>
      </c>
      <c r="AN16" s="125" t="n">
        <v>178000</v>
      </c>
      <c r="AO16" s="125" t="n">
        <v>176200</v>
      </c>
    </row>
    <row r="17">
      <c r="A17" s="4" t="inlineStr">
        <is>
          <t>EQUIPAMENTOS E FERRAMENTAS</t>
        </is>
      </c>
      <c r="O17" s="125" t="n">
        <v>1113</v>
      </c>
      <c r="P17" s="125" t="n">
        <v>1144.4</v>
      </c>
      <c r="Q17" s="125" t="n">
        <v>2067</v>
      </c>
      <c r="R17" s="125" t="n">
        <v>3800.38</v>
      </c>
      <c r="S17" s="125" t="n">
        <v>5065.181591</v>
      </c>
      <c r="T17" s="125" t="n">
        <v>1284.71</v>
      </c>
      <c r="U17" s="125" t="n">
        <v>8463.51</v>
      </c>
      <c r="V17" s="125" t="n">
        <v>6024.54</v>
      </c>
      <c r="W17" s="125" t="n">
        <v>1992.71</v>
      </c>
      <c r="X17" s="125" t="n">
        <v>7070.070001</v>
      </c>
      <c r="Y17" s="125" t="n">
        <v>8500.570002</v>
      </c>
      <c r="Z17" s="125" t="n">
        <v>20765.620003</v>
      </c>
      <c r="AA17" s="125" t="n">
        <v>27993.930001</v>
      </c>
      <c r="AB17" s="125" t="n">
        <v>30767.37</v>
      </c>
      <c r="AC17" s="125" t="n">
        <v>24067.83</v>
      </c>
      <c r="AD17" s="125" t="n">
        <v>28807.039994</v>
      </c>
      <c r="AE17" s="125" t="n">
        <v>37060.909998</v>
      </c>
      <c r="AF17" s="125" t="n">
        <v>48510.42</v>
      </c>
      <c r="AG17" s="125" t="n">
        <v>47082.829999</v>
      </c>
      <c r="AH17" s="125" t="n">
        <v>58328.517583</v>
      </c>
      <c r="AI17" s="125" t="n">
        <v>308900.417088</v>
      </c>
      <c r="AJ17" s="125" t="n">
        <v>194369.880018</v>
      </c>
      <c r="AK17" s="125" t="n">
        <v>298001.172448</v>
      </c>
      <c r="AL17" s="125" t="n">
        <v>153168.157956</v>
      </c>
      <c r="AM17" s="125" t="n">
        <v>153659.60754</v>
      </c>
      <c r="AN17" s="125" t="n">
        <v>137885.776657</v>
      </c>
      <c r="AO17" s="125" t="n">
        <v>235979.59622</v>
      </c>
      <c r="AP17" s="125" t="n">
        <v>103102.989846</v>
      </c>
      <c r="AQ17" s="125" t="n">
        <v>20237.020717</v>
      </c>
      <c r="AR17" s="125" t="n">
        <v>1617.042185</v>
      </c>
      <c r="AT17" s="125" t="n">
        <v>2678.291164</v>
      </c>
      <c r="BC17" s="125" t="n">
        <v>1502.10277</v>
      </c>
      <c r="BE17" s="125" t="n">
        <v>2512.000508</v>
      </c>
      <c r="BJ17" s="125" t="n">
        <v>6282.220001</v>
      </c>
      <c r="BW17" s="125" t="n">
        <v>287</v>
      </c>
    </row>
    <row r="18">
      <c r="A18" s="4" t="inlineStr">
        <is>
          <t>ESQUADRIAS</t>
        </is>
      </c>
      <c r="AN18" s="125" t="n">
        <v>41554.21</v>
      </c>
    </row>
    <row r="19">
      <c r="A19" s="4" t="inlineStr">
        <is>
          <t>ESTRUTURA EM CONTRETO ARMADO</t>
        </is>
      </c>
      <c r="Z19" s="125" t="n">
        <v>80860.35875</v>
      </c>
      <c r="AA19" s="125" t="n">
        <v>164376.555</v>
      </c>
      <c r="AB19" s="125" t="n">
        <v>391619.401939</v>
      </c>
      <c r="AC19" s="125" t="n">
        <v>641133.726317</v>
      </c>
      <c r="AD19" s="125" t="n">
        <v>652820.041652</v>
      </c>
      <c r="AE19" s="125" t="n">
        <v>484126.665201</v>
      </c>
      <c r="AF19" s="125" t="n">
        <v>856446.954793</v>
      </c>
      <c r="AG19" s="125" t="n">
        <v>726584.167532</v>
      </c>
      <c r="AH19" s="125" t="n">
        <v>1564076.696428</v>
      </c>
      <c r="AI19" s="125" t="n">
        <v>937286.722454</v>
      </c>
      <c r="AJ19" s="125" t="n">
        <v>1000442.670087</v>
      </c>
      <c r="AK19" s="125" t="n">
        <v>744805.482556</v>
      </c>
      <c r="AL19" s="125" t="n">
        <v>785035.801773</v>
      </c>
      <c r="AM19" s="125" t="n">
        <v>801412.33</v>
      </c>
      <c r="AN19" s="125" t="n">
        <v>1780716.732962</v>
      </c>
      <c r="AO19" s="125" t="n">
        <v>1146140.22607</v>
      </c>
      <c r="AP19" s="125" t="n">
        <v>1053521.702014</v>
      </c>
      <c r="AQ19" s="125" t="n">
        <v>205534.332702</v>
      </c>
      <c r="AR19" s="125" t="n">
        <v>58907.487815</v>
      </c>
      <c r="AS19" s="125" t="n">
        <v>5081.890001</v>
      </c>
      <c r="AU19" s="125" t="n">
        <v>35714.66</v>
      </c>
      <c r="AW19" s="125" t="n">
        <v>6806.48</v>
      </c>
      <c r="BB19" s="125" t="n">
        <v>6971.85</v>
      </c>
      <c r="BC19" s="125" t="n">
        <v>5200.503817</v>
      </c>
      <c r="BE19" s="125" t="n">
        <v>11989.8</v>
      </c>
      <c r="BF19" s="12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5" t="n">
        <v>599065.4989</v>
      </c>
      <c r="W21" s="125" t="n">
        <v>39184.6675</v>
      </c>
      <c r="X21" s="125" t="n">
        <v>401048.36</v>
      </c>
      <c r="Y21" s="125" t="n">
        <v>687004.70979</v>
      </c>
      <c r="Z21" s="125" t="n">
        <v>1332950.038604</v>
      </c>
      <c r="AA21" s="125" t="n">
        <v>1031256.692609</v>
      </c>
      <c r="AB21" s="125" t="n">
        <v>108710.818798</v>
      </c>
      <c r="AC21" s="125" t="n">
        <v>117502.473184</v>
      </c>
      <c r="AD21" s="125" t="n">
        <v>9672.073312</v>
      </c>
      <c r="AE21" s="125" t="n">
        <v>1860.015706</v>
      </c>
      <c r="AG21" s="125" t="n">
        <v>26195.86</v>
      </c>
      <c r="AJ21" s="125" t="n">
        <v>442.886348</v>
      </c>
      <c r="AK21" s="125" t="n">
        <v>239.70711</v>
      </c>
      <c r="AL21" s="125" t="n">
        <v>9.131739</v>
      </c>
      <c r="AO21" s="125" t="n">
        <v>46.799098</v>
      </c>
      <c r="AP21" s="125" t="n">
        <v>9204.176036000001</v>
      </c>
      <c r="AR21" s="125" t="n">
        <v>3849.213552</v>
      </c>
    </row>
    <row r="22">
      <c r="A22" s="4" t="inlineStr">
        <is>
          <t>FUNDAÇÃO SUPERFICIAL</t>
        </is>
      </c>
      <c r="X22" s="125" t="n">
        <v>1102.22</v>
      </c>
      <c r="Y22" s="125" t="n">
        <v>98550.729343</v>
      </c>
      <c r="Z22" s="125" t="n">
        <v>165306.283539</v>
      </c>
      <c r="AA22" s="125" t="n">
        <v>445497.272391</v>
      </c>
      <c r="AB22" s="125" t="n">
        <v>522979.472722</v>
      </c>
      <c r="AC22" s="125" t="n">
        <v>408940.822077</v>
      </c>
      <c r="AD22" s="125" t="n">
        <v>316719.58682</v>
      </c>
      <c r="AE22" s="125" t="n">
        <v>95793.814847</v>
      </c>
      <c r="AF22" s="125" t="n">
        <v>112674.475209</v>
      </c>
      <c r="AG22" s="125" t="n">
        <v>14447.625912</v>
      </c>
      <c r="AH22" s="125" t="n">
        <v>19649.726711</v>
      </c>
      <c r="AI22" s="125" t="n">
        <v>2468.503871</v>
      </c>
      <c r="AJ22" s="125" t="n">
        <v>6510.024133</v>
      </c>
      <c r="AK22" s="125" t="n">
        <v>6146.49</v>
      </c>
      <c r="AL22" s="125" t="n">
        <v>386.3508</v>
      </c>
      <c r="AN22" s="125" t="n">
        <v>86116.883334</v>
      </c>
      <c r="AO22" s="125" t="n">
        <v>104862.075231</v>
      </c>
      <c r="AP22" s="125" t="n">
        <v>48889.359378</v>
      </c>
      <c r="AQ22" s="125" t="n">
        <v>2949.726581</v>
      </c>
      <c r="AR22" s="125" t="n">
        <v>2337.336447</v>
      </c>
      <c r="AV22" s="125" t="n">
        <v>2519.974536</v>
      </c>
      <c r="BB22" s="125" t="n">
        <v>1542.71</v>
      </c>
    </row>
    <row r="23">
      <c r="A23" s="4" t="inlineStr">
        <is>
          <t>IMPERMEABILIZAÇÃO</t>
        </is>
      </c>
      <c r="AO23" s="125" t="n">
        <v>2270</v>
      </c>
      <c r="AP23" s="125" t="n">
        <v>28862.07</v>
      </c>
    </row>
    <row r="24">
      <c r="A24" s="4" t="inlineStr">
        <is>
          <t>INSTALAÇÕES COMBATE INCÊNDIO</t>
        </is>
      </c>
      <c r="AQ24" s="125" t="n">
        <v>11000.000001</v>
      </c>
      <c r="AR24" s="125" t="n">
        <v>11000.000001</v>
      </c>
      <c r="AS24" s="125" t="n">
        <v>11000.000001</v>
      </c>
    </row>
    <row r="25">
      <c r="A25" s="4" t="inlineStr">
        <is>
          <t>INSTALAÇÕES ELÉTRICAS</t>
        </is>
      </c>
      <c r="X25" s="125" t="n">
        <v>1100.75</v>
      </c>
      <c r="Y25" s="125" t="n">
        <v>1100.75</v>
      </c>
      <c r="AA25" s="125" t="n">
        <v>510</v>
      </c>
      <c r="AC25" s="125" t="n">
        <v>1836.75</v>
      </c>
      <c r="AD25" s="125" t="n">
        <v>80451.53</v>
      </c>
      <c r="AE25" s="125" t="n">
        <v>270</v>
      </c>
      <c r="AF25" s="125" t="n">
        <v>522</v>
      </c>
      <c r="AH25" s="125" t="n">
        <v>2854.92</v>
      </c>
      <c r="AI25" s="125" t="n">
        <v>29643.63</v>
      </c>
      <c r="AJ25" s="125" t="n">
        <v>66813.07580399999</v>
      </c>
      <c r="AK25" s="125" t="n">
        <v>89613.393616</v>
      </c>
      <c r="AL25" s="125" t="n">
        <v>147329.243835</v>
      </c>
      <c r="AM25" s="125" t="n">
        <v>90338.152713</v>
      </c>
      <c r="AN25" s="125" t="n">
        <v>113065.992656</v>
      </c>
      <c r="AO25" s="125" t="n">
        <v>119466.043335</v>
      </c>
      <c r="AP25" s="125" t="n">
        <v>146491.973336</v>
      </c>
      <c r="AQ25" s="125" t="n">
        <v>77381.61332999999</v>
      </c>
      <c r="AR25" s="125" t="n">
        <v>22014.089999</v>
      </c>
      <c r="AT25" s="125" t="n">
        <v>2170</v>
      </c>
      <c r="BD25" s="12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5" t="n">
        <v>11290</v>
      </c>
      <c r="V27" s="125" t="n">
        <v>5533.199999</v>
      </c>
      <c r="W27" s="125" t="n">
        <v>8558.700000000001</v>
      </c>
      <c r="X27" s="125" t="n">
        <v>620.11</v>
      </c>
      <c r="Y27" s="125" t="n">
        <v>8573.44778</v>
      </c>
      <c r="Z27" s="125" t="n">
        <v>3992.762977</v>
      </c>
      <c r="AB27" s="125" t="n">
        <v>4231.379966</v>
      </c>
      <c r="AC27" s="125" t="n">
        <v>2147.1</v>
      </c>
      <c r="AD27" s="125" t="n">
        <v>9723.998036000001</v>
      </c>
      <c r="AE27" s="125" t="n">
        <v>16171.313395</v>
      </c>
      <c r="AF27" s="125" t="n">
        <v>803</v>
      </c>
      <c r="AG27" s="125" t="n">
        <v>10520.7869</v>
      </c>
      <c r="AH27" s="125" t="n">
        <v>16111.373417</v>
      </c>
      <c r="AI27" s="125" t="n">
        <v>12473.013203</v>
      </c>
      <c r="AJ27" s="125" t="n">
        <v>747.79</v>
      </c>
      <c r="AK27" s="125" t="n">
        <v>8127.82875</v>
      </c>
      <c r="AL27" s="125" t="n">
        <v>111279.038882</v>
      </c>
      <c r="AM27" s="125" t="n">
        <v>165375.970017</v>
      </c>
      <c r="AN27" s="125" t="n">
        <v>81590.602908</v>
      </c>
      <c r="AO27" s="125" t="n">
        <v>74562.48208099999</v>
      </c>
      <c r="AP27" s="125" t="n">
        <v>73088.212774</v>
      </c>
      <c r="AS27" s="125" t="n">
        <v>1316.889143</v>
      </c>
      <c r="AT27" s="125" t="n">
        <v>2100</v>
      </c>
      <c r="AV27" s="125" t="n">
        <v>746.892453</v>
      </c>
      <c r="AX27" s="125" t="n">
        <v>493.5</v>
      </c>
      <c r="BE27" s="125" t="n">
        <v>10667.036485</v>
      </c>
    </row>
    <row r="28">
      <c r="A28" s="4" t="inlineStr">
        <is>
          <t>LIGAÇÕES PROVISÓRIAS AGUA, ENERGIA,TELEFONIA, ESGOTO</t>
        </is>
      </c>
      <c r="AE28" s="125" t="n">
        <v>1810.47</v>
      </c>
      <c r="AF28" s="125" t="n">
        <v>40.42</v>
      </c>
      <c r="AI28" s="125" t="n">
        <v>3150</v>
      </c>
      <c r="AJ28" s="125" t="n">
        <v>3150</v>
      </c>
      <c r="AK28" s="125" t="n">
        <v>673.66</v>
      </c>
      <c r="AL28" s="12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5" t="n">
        <v>8613.42</v>
      </c>
      <c r="O31" s="125" t="n">
        <v>43651.44</v>
      </c>
      <c r="P31" s="125" t="n">
        <v>74446.48</v>
      </c>
      <c r="Q31" s="125" t="n">
        <v>133014.04</v>
      </c>
      <c r="R31" s="125" t="n">
        <v>99557.35000000001</v>
      </c>
      <c r="S31" s="125" t="n">
        <v>131166.949276</v>
      </c>
      <c r="T31" s="125" t="n">
        <v>131072.550724</v>
      </c>
      <c r="U31" s="125" t="n">
        <v>159884.48</v>
      </c>
      <c r="V31" s="125" t="n">
        <v>170959.67</v>
      </c>
      <c r="W31" s="125" t="n">
        <v>210708.95</v>
      </c>
      <c r="X31" s="125" t="n">
        <v>353398.3</v>
      </c>
      <c r="Y31" s="125" t="n">
        <v>220168.51</v>
      </c>
      <c r="Z31" s="125" t="n">
        <v>208139.04</v>
      </c>
      <c r="AA31" s="125" t="n">
        <v>207096.94</v>
      </c>
      <c r="AB31" s="125" t="n">
        <v>224847.54</v>
      </c>
      <c r="AC31" s="125" t="n">
        <v>225258.07</v>
      </c>
      <c r="AD31" s="125" t="n">
        <v>227417.3557</v>
      </c>
      <c r="AE31" s="125" t="n">
        <v>262747.429699</v>
      </c>
      <c r="AF31" s="125" t="n">
        <v>273728.970001</v>
      </c>
      <c r="AG31" s="125" t="n">
        <v>317992.831257</v>
      </c>
      <c r="AH31" s="125" t="n">
        <v>306783.891729</v>
      </c>
      <c r="AI31" s="125" t="n">
        <v>265241.923199</v>
      </c>
      <c r="AJ31" s="125" t="n">
        <v>320168.887969</v>
      </c>
      <c r="AK31" s="125" t="n">
        <v>310668.523161</v>
      </c>
      <c r="AL31" s="125" t="n">
        <v>411419.123161</v>
      </c>
      <c r="AM31" s="125" t="n">
        <v>405413.319168</v>
      </c>
      <c r="AN31" s="125" t="n">
        <v>424292.327091</v>
      </c>
      <c r="AO31" s="125" t="n">
        <v>448590.478235</v>
      </c>
      <c r="AP31" s="125" t="n">
        <v>211861.139251</v>
      </c>
      <c r="AQ31" s="125" t="n">
        <v>90457.239994</v>
      </c>
      <c r="AR31" s="125" t="n">
        <v>93025.9572</v>
      </c>
      <c r="AS31" s="125" t="n">
        <v>86741.770857</v>
      </c>
      <c r="AU31" s="125" t="n">
        <v>8761.549999999999</v>
      </c>
      <c r="AV31" s="125" t="n">
        <v>7613.193011</v>
      </c>
      <c r="AZ31" s="125" t="n">
        <v>3450.4204</v>
      </c>
      <c r="BC31" s="125" t="n">
        <v>460.906182</v>
      </c>
      <c r="BE31" s="12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5" t="n">
        <v>28902.72</v>
      </c>
      <c r="S33" s="125" t="n">
        <v>6220.35</v>
      </c>
      <c r="T33" s="125" t="n">
        <v>5550</v>
      </c>
      <c r="U33" s="125" t="n">
        <v>17524.96</v>
      </c>
      <c r="V33" s="125" t="n">
        <v>39443.62</v>
      </c>
      <c r="W33" s="125" t="n">
        <v>5550</v>
      </c>
      <c r="X33" s="125" t="n">
        <v>5550</v>
      </c>
      <c r="Y33" s="125" t="n">
        <v>11350.63</v>
      </c>
      <c r="AA33" s="125" t="n">
        <v>1866.24</v>
      </c>
      <c r="AF33" s="125" t="n">
        <v>9704.450000000001</v>
      </c>
      <c r="AH33" s="125" t="n">
        <v>27084.68</v>
      </c>
      <c r="AI33" s="125" t="n">
        <v>16766.71</v>
      </c>
      <c r="AJ33" s="125" t="n">
        <v>29389.589999</v>
      </c>
      <c r="AK33" s="125" t="n">
        <v>25562.719999</v>
      </c>
      <c r="AL33" s="125" t="n">
        <v>6421.999326</v>
      </c>
      <c r="AM33" s="125" t="n">
        <v>646.000225</v>
      </c>
      <c r="AN33" s="125" t="n">
        <v>22827.97</v>
      </c>
      <c r="AO33" s="125" t="n">
        <v>4503.98</v>
      </c>
      <c r="AP33" s="125" t="n">
        <v>8553.719999999999</v>
      </c>
      <c r="AW33" s="125" t="n">
        <v>982.8</v>
      </c>
      <c r="BE33" s="12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5" t="n">
        <v>8641.32</v>
      </c>
      <c r="AI35" s="125" t="n">
        <v>814.95</v>
      </c>
      <c r="AJ35" s="125" t="n">
        <v>9268.799999999999</v>
      </c>
      <c r="AK35" s="125" t="n">
        <v>28370.3</v>
      </c>
      <c r="AL35" s="125" t="n">
        <v>13615.25</v>
      </c>
      <c r="AM35" s="125" t="n">
        <v>2226.14</v>
      </c>
      <c r="AN35" s="125" t="n">
        <v>20978.64</v>
      </c>
      <c r="AO35" s="125" t="n">
        <v>19983.6</v>
      </c>
      <c r="AP35" s="125" t="n">
        <v>6713.91</v>
      </c>
      <c r="AQ35" s="125" t="n">
        <v>3306</v>
      </c>
      <c r="BD35" s="125" t="n">
        <v>4240.58</v>
      </c>
      <c r="BE35" s="125" t="n">
        <v>2023.54</v>
      </c>
    </row>
    <row r="36">
      <c r="A36" s="4" t="inlineStr">
        <is>
          <t>PROJETOS</t>
        </is>
      </c>
      <c r="B36" s="125" t="n">
        <v>1877.05</v>
      </c>
      <c r="C36" s="125" t="n">
        <v>11788.53</v>
      </c>
      <c r="D36" s="125" t="n">
        <v>9911.469999999999</v>
      </c>
      <c r="E36" s="125" t="n">
        <v>27405</v>
      </c>
      <c r="F36" s="125" t="n">
        <v>30000</v>
      </c>
      <c r="G36" s="125" t="n">
        <v>2595</v>
      </c>
      <c r="H36" s="125" t="n">
        <v>27405</v>
      </c>
      <c r="I36" s="125" t="n">
        <v>2595</v>
      </c>
      <c r="O36" s="125" t="n">
        <v>152491.91</v>
      </c>
      <c r="P36" s="125" t="n">
        <v>125140.95</v>
      </c>
      <c r="Q36" s="125" t="n">
        <v>326043.62</v>
      </c>
      <c r="R36" s="125" t="n">
        <v>164914.3</v>
      </c>
      <c r="S36" s="125" t="n">
        <v>85250.64</v>
      </c>
      <c r="T36" s="125" t="n">
        <v>2939.9</v>
      </c>
      <c r="U36" s="125" t="n">
        <v>259290.11</v>
      </c>
      <c r="V36" s="125" t="n">
        <v>36.98</v>
      </c>
      <c r="W36" s="125" t="n">
        <v>30447.52</v>
      </c>
      <c r="Y36" s="125" t="n">
        <v>82453.39</v>
      </c>
      <c r="Z36" s="125" t="n">
        <v>102881.43</v>
      </c>
      <c r="AA36" s="125" t="n">
        <v>74685.67999999999</v>
      </c>
      <c r="AB36" s="125" t="n">
        <v>53850.38</v>
      </c>
      <c r="AC36" s="125" t="n">
        <v>24090.15</v>
      </c>
      <c r="AD36" s="125" t="n">
        <v>35275.5</v>
      </c>
      <c r="AE36" s="125" t="n">
        <v>73984.41</v>
      </c>
      <c r="AF36" s="125" t="n">
        <v>54894.51</v>
      </c>
      <c r="AG36" s="125" t="n">
        <v>83688.08</v>
      </c>
      <c r="AH36" s="125" t="n">
        <v>129838.79</v>
      </c>
      <c r="AI36" s="125" t="n">
        <v>7613.25</v>
      </c>
      <c r="AJ36" s="125" t="n">
        <v>1592.25</v>
      </c>
      <c r="AK36" s="125" t="n">
        <v>1005.84</v>
      </c>
      <c r="AL36" s="125" t="n">
        <v>79.41</v>
      </c>
      <c r="AM36" s="125" t="n">
        <v>6303.15</v>
      </c>
      <c r="AN36" s="125" t="n">
        <v>1967.1</v>
      </c>
      <c r="AO36" s="125" t="n">
        <v>1054.75</v>
      </c>
    </row>
    <row r="37">
      <c r="A37" s="4" t="inlineStr">
        <is>
          <t>REEMBOLSO MATERIAIS E SERVIÇOS</t>
        </is>
      </c>
      <c r="P37" s="125" t="n">
        <v>2980.76</v>
      </c>
      <c r="T37" s="125" t="n">
        <v>296496.77</v>
      </c>
      <c r="U37" s="125" t="n">
        <v>152560.4</v>
      </c>
      <c r="V37" s="125" t="n">
        <v>13557.83</v>
      </c>
      <c r="W37" s="125" t="n">
        <v>3844.04</v>
      </c>
      <c r="X37" s="125" t="n">
        <v>172860.34</v>
      </c>
      <c r="Y37" s="125" t="n">
        <v>4828.5</v>
      </c>
      <c r="Z37" s="125" t="n">
        <v>6213.2</v>
      </c>
      <c r="AA37" s="125" t="n">
        <v>19236.94</v>
      </c>
      <c r="AB37" s="125" t="n">
        <v>26489.41</v>
      </c>
      <c r="AC37" s="125" t="n">
        <v>48202.98</v>
      </c>
      <c r="AD37" s="125" t="n">
        <v>51261.44</v>
      </c>
      <c r="AE37" s="125" t="n">
        <v>49998.11</v>
      </c>
      <c r="AF37" s="125" t="n">
        <v>5052.62</v>
      </c>
    </row>
    <row r="38">
      <c r="A38" s="4" t="inlineStr">
        <is>
          <t>REVESTIMENTO DIVERSOS   FACHADA</t>
        </is>
      </c>
      <c r="AC38" s="125" t="n">
        <v>3000</v>
      </c>
      <c r="AD38" s="125" t="n">
        <v>4904.21</v>
      </c>
      <c r="AE38" s="125" t="n">
        <v>2800</v>
      </c>
      <c r="AO38" s="125" t="n">
        <v>9579.709999999999</v>
      </c>
      <c r="AP38" s="125" t="n">
        <v>5427.26</v>
      </c>
      <c r="AQ38" s="125" t="n">
        <v>2568.04</v>
      </c>
      <c r="BL38" s="12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5" t="n">
        <v>7919.302333</v>
      </c>
      <c r="AK41" s="125" t="n">
        <v>70931.88999900001</v>
      </c>
      <c r="AL41" s="125" t="n">
        <v>32198.53</v>
      </c>
      <c r="AM41" s="125" t="n">
        <v>66047.949999</v>
      </c>
      <c r="AN41" s="125" t="n">
        <v>37501.8</v>
      </c>
      <c r="AO41" s="125" t="n">
        <v>63429.659999</v>
      </c>
      <c r="AP41" s="125" t="n">
        <v>91946.83000099999</v>
      </c>
      <c r="BE41" s="125" t="n">
        <v>10990.960001</v>
      </c>
    </row>
    <row r="42">
      <c r="A42" s="4" t="inlineStr">
        <is>
          <t>SEGUROS</t>
        </is>
      </c>
      <c r="R42" s="125" t="n">
        <v>26212.54</v>
      </c>
      <c r="S42" s="125" t="n">
        <v>21466</v>
      </c>
      <c r="T42" s="125" t="n">
        <v>21250</v>
      </c>
      <c r="U42" s="125" t="n">
        <v>21250.06</v>
      </c>
      <c r="V42" s="125" t="n">
        <v>2021.46</v>
      </c>
    </row>
    <row r="43">
      <c r="A43" s="4" t="inlineStr">
        <is>
          <t>SERRALHERIA</t>
        </is>
      </c>
      <c r="AO43" s="125" t="n">
        <v>5500</v>
      </c>
    </row>
    <row r="44">
      <c r="A44" s="4" t="inlineStr">
        <is>
          <t>SERVIÇOS INICIAIS</t>
        </is>
      </c>
      <c r="O44" s="125" t="n">
        <v>187202.85</v>
      </c>
      <c r="P44" s="125" t="n">
        <v>233759.9</v>
      </c>
      <c r="Q44" s="125" t="n">
        <v>11100</v>
      </c>
      <c r="R44" s="125" t="n">
        <v>22548.94</v>
      </c>
      <c r="S44" s="125" t="n">
        <v>29528.407735</v>
      </c>
      <c r="T44" s="125" t="n">
        <v>2899.752265</v>
      </c>
      <c r="U44" s="125" t="n">
        <v>1500</v>
      </c>
      <c r="V44" s="125" t="n">
        <v>1500</v>
      </c>
      <c r="W44" s="125" t="n">
        <v>1500</v>
      </c>
      <c r="X44" s="125" t="n">
        <v>3228.72</v>
      </c>
      <c r="Y44" s="125" t="n">
        <v>71.28</v>
      </c>
      <c r="Z44" s="125" t="n">
        <v>1537.2</v>
      </c>
      <c r="AA44" s="125" t="n">
        <v>142.8</v>
      </c>
      <c r="AB44" s="125" t="n">
        <v>1500</v>
      </c>
      <c r="AC44" s="125" t="n">
        <v>1800</v>
      </c>
      <c r="AD44" s="125" t="n">
        <v>1800</v>
      </c>
      <c r="AE44" s="125" t="n">
        <v>1800</v>
      </c>
      <c r="AF44" s="125" t="n">
        <v>1800</v>
      </c>
      <c r="AG44" s="125" t="n">
        <v>1800</v>
      </c>
      <c r="AH44" s="125" t="n">
        <v>1800</v>
      </c>
      <c r="AI44" s="125" t="n">
        <v>1800</v>
      </c>
      <c r="AJ44" s="125" t="n">
        <v>1828.87909</v>
      </c>
      <c r="AK44" s="125" t="n">
        <v>4626.415359</v>
      </c>
      <c r="AL44" s="125" t="n">
        <v>1800.595238</v>
      </c>
      <c r="AM44" s="125" t="n">
        <v>1800</v>
      </c>
      <c r="AN44" s="125" t="n">
        <v>1800</v>
      </c>
      <c r="AO44" s="125" t="n">
        <v>8735.302616000001</v>
      </c>
      <c r="AP44" s="125" t="n">
        <v>24459.800154</v>
      </c>
      <c r="AQ44" s="125" t="n">
        <v>211.56</v>
      </c>
      <c r="BC44" s="125" t="n">
        <v>667.79723</v>
      </c>
    </row>
    <row r="45">
      <c r="A45" s="4" t="inlineStr">
        <is>
          <t>SERVIÇOS TERCEIRIZADOS</t>
        </is>
      </c>
      <c r="W45" s="125" t="n">
        <v>240</v>
      </c>
      <c r="AN45" s="125" t="n">
        <v>181.28</v>
      </c>
      <c r="AO45" s="125" t="n">
        <v>3.72</v>
      </c>
    </row>
    <row r="46">
      <c r="A46" s="4" t="inlineStr">
        <is>
          <t>TAXA DE ADMINISTRAÇÃO</t>
        </is>
      </c>
      <c r="J46" s="125" t="n">
        <v>15675.91</v>
      </c>
      <c r="O46" s="125" t="n">
        <v>200</v>
      </c>
      <c r="Q46" s="125" t="n">
        <v>148152.31</v>
      </c>
      <c r="R46" s="125" t="n">
        <v>49222.74</v>
      </c>
      <c r="S46" s="125" t="n">
        <v>60024.17</v>
      </c>
      <c r="T46" s="125" t="n">
        <v>141140.78</v>
      </c>
      <c r="U46" s="125" t="n">
        <v>122941.01</v>
      </c>
      <c r="V46" s="125" t="n">
        <v>50814.11</v>
      </c>
      <c r="W46" s="125" t="n">
        <v>154496.68</v>
      </c>
      <c r="X46" s="125" t="n">
        <v>65454.02</v>
      </c>
      <c r="Y46" s="125" t="n">
        <v>131068.65</v>
      </c>
      <c r="Z46" s="125" t="n">
        <v>142141.79</v>
      </c>
      <c r="AA46" s="125" t="n">
        <v>204940.64</v>
      </c>
      <c r="AB46" s="125" t="n">
        <v>212314.07</v>
      </c>
      <c r="AC46" s="125" t="n">
        <v>153383.08</v>
      </c>
      <c r="AD46" s="125" t="n">
        <v>162552.13</v>
      </c>
      <c r="AE46" s="125" t="n">
        <v>148137.86</v>
      </c>
      <c r="AF46" s="125" t="n">
        <v>112482.74</v>
      </c>
    </row>
    <row r="47">
      <c r="A47" s="4" t="inlineStr">
        <is>
          <t>TAXAS DIVERSAS</t>
        </is>
      </c>
      <c r="Q47" s="125" t="n">
        <v>262.55</v>
      </c>
      <c r="S47" s="125" t="n">
        <v>99.64</v>
      </c>
      <c r="T47" s="125" t="n">
        <v>99.64</v>
      </c>
      <c r="X47" s="125" t="n">
        <v>385.66</v>
      </c>
      <c r="AD47" s="125" t="n">
        <v>82.97</v>
      </c>
      <c r="AG47" s="125" t="n">
        <v>33097.94</v>
      </c>
      <c r="AK47" s="125" t="n">
        <v>11895.81</v>
      </c>
      <c r="AN47" s="125" t="n">
        <v>3420</v>
      </c>
    </row>
    <row r="48">
      <c r="A48" s="4" t="inlineStr">
        <is>
          <t>TERRAPLENAGEM</t>
        </is>
      </c>
      <c r="Q48" s="125" t="n">
        <v>40000</v>
      </c>
      <c r="R48" s="125" t="n">
        <v>209029.66</v>
      </c>
      <c r="S48" s="125" t="n">
        <v>725343.000001</v>
      </c>
      <c r="T48" s="125" t="n">
        <v>429843.8</v>
      </c>
      <c r="U48" s="125" t="n">
        <v>153567.17</v>
      </c>
      <c r="V48" s="125" t="n">
        <v>994.24</v>
      </c>
      <c r="W48" s="125" t="n">
        <v>31243</v>
      </c>
      <c r="X48" s="125" t="n">
        <v>359463.359999</v>
      </c>
      <c r="Y48" s="125" t="n">
        <v>26381.68</v>
      </c>
      <c r="Z48" s="125" t="n">
        <v>159.06</v>
      </c>
      <c r="AA48" s="125" t="n">
        <v>321918.24</v>
      </c>
      <c r="AB48" s="125" t="n">
        <v>1407.48</v>
      </c>
      <c r="AC48" s="125" t="n">
        <v>4172.538423</v>
      </c>
      <c r="AD48" s="125" t="n">
        <v>5301.040181</v>
      </c>
      <c r="AE48" s="125" t="n">
        <v>3180.626856</v>
      </c>
      <c r="AG48" s="125" t="n">
        <v>16033.8045</v>
      </c>
      <c r="AH48" s="125" t="n">
        <v>11145.578769</v>
      </c>
      <c r="AK48" s="125" t="n">
        <v>10506.16</v>
      </c>
      <c r="AL48" s="125" t="n">
        <v>660.3872</v>
      </c>
      <c r="AM48" s="125" t="n">
        <v>17495.34</v>
      </c>
      <c r="AP48" s="125" t="n">
        <v>3634.102946</v>
      </c>
    </row>
    <row r="49">
      <c r="A49" s="4" t="inlineStr">
        <is>
          <t>TRANSPORTES</t>
        </is>
      </c>
      <c r="P49" s="125" t="n">
        <v>4414.36</v>
      </c>
      <c r="Q49" s="125" t="n">
        <v>113.29</v>
      </c>
      <c r="R49" s="125" t="n">
        <v>4127.79</v>
      </c>
      <c r="S49" s="125" t="n">
        <v>3835.68</v>
      </c>
      <c r="T49" s="125" t="n">
        <v>1896.38</v>
      </c>
      <c r="U49" s="125" t="n">
        <v>3748.86</v>
      </c>
      <c r="V49" s="125" t="n">
        <v>1699.79</v>
      </c>
      <c r="W49" s="125" t="n">
        <v>9326.219999999999</v>
      </c>
      <c r="X49" s="125" t="n">
        <v>9590.33</v>
      </c>
      <c r="Y49" s="125" t="n">
        <v>2875.79</v>
      </c>
      <c r="Z49" s="125" t="n">
        <v>440.45</v>
      </c>
      <c r="AA49" s="125" t="n">
        <v>7744.89</v>
      </c>
      <c r="AB49" s="125" t="n">
        <v>311.47</v>
      </c>
      <c r="AC49" s="125" t="n">
        <v>1588.37</v>
      </c>
      <c r="AD49" s="125" t="n">
        <v>928.8099999999999</v>
      </c>
      <c r="AE49" s="125" t="n">
        <v>2489.76</v>
      </c>
      <c r="AF49" s="125" t="n">
        <v>17920.4</v>
      </c>
      <c r="AG49" s="125" t="n">
        <v>25229.86</v>
      </c>
      <c r="AH49" s="125" t="n">
        <v>10777.6676</v>
      </c>
      <c r="AI49" s="125" t="n">
        <v>15656.963384</v>
      </c>
      <c r="AJ49" s="125" t="n">
        <v>10975.703577</v>
      </c>
      <c r="AK49" s="125" t="n">
        <v>352.237532</v>
      </c>
      <c r="AL49" s="125" t="n">
        <v>9.283023</v>
      </c>
      <c r="AM49" s="125" t="n">
        <v>5812.22</v>
      </c>
      <c r="AN49" s="125" t="n">
        <v>41922.95</v>
      </c>
      <c r="AO49" s="125" t="n">
        <v>19111.026809</v>
      </c>
      <c r="AP49" s="12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28">
        <f>'CP RESUMO'!D5</f>
        <v/>
      </c>
      <c r="N5" s="129" t="n">
        <v>0</v>
      </c>
      <c r="O5" s="128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RESUMO'!E5</f>
        <v/>
      </c>
      <c r="N6" s="129">
        <f>MAX(0,M6-M5)</f>
        <v/>
      </c>
      <c r="O6" s="128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PL'!L11</f>
        <v/>
      </c>
      <c r="M7" s="128">
        <f>'CP RESUMO'!F5</f>
        <v/>
      </c>
      <c r="N7" s="129">
        <f>MAX(0,M7-M6)</f>
        <v/>
      </c>
      <c r="O7" s="128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RESUMO'!G5</f>
        <v/>
      </c>
      <c r="N8" s="129">
        <f>MAX(0,M8-M7)</f>
        <v/>
      </c>
      <c r="O8" s="128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RESUMO'!H5</f>
        <v/>
      </c>
      <c r="N9" s="129">
        <f>MAX(0,M9-M8)</f>
        <v/>
      </c>
      <c r="O9" s="128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RESUMO'!I5</f>
        <v/>
      </c>
      <c r="N10" s="129">
        <f>MAX(0,M10-M9)</f>
        <v/>
      </c>
      <c r="O10" s="128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RESUMO'!J5</f>
        <v/>
      </c>
      <c r="N11" s="129">
        <f>MAX(0,M11-M10)</f>
        <v/>
      </c>
      <c r="O11" s="128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RESUMO'!K5</f>
        <v/>
      </c>
      <c r="N12" s="129">
        <f>MAX(0,M12-M11)</f>
        <v/>
      </c>
      <c r="O12" s="128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PL'!I11</f>
        <v/>
      </c>
      <c r="M13" s="128">
        <f>'CP RESUMO'!L5</f>
        <v/>
      </c>
      <c r="N13" s="129">
        <f>MAX(0,M13-M12)</f>
        <v/>
      </c>
      <c r="O13" s="128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8">
        <f>'CP RESUMO'!M5</f>
        <v/>
      </c>
      <c r="N14" s="129">
        <f>MAX(0,M14-M13)</f>
        <v/>
      </c>
      <c r="O14" s="128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RESUMO'!N5</f>
        <v/>
      </c>
      <c r="N15" s="129">
        <f>MAX(0,M15-M14)</f>
        <v/>
      </c>
      <c r="O15" s="128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RESUMO'!O5</f>
        <v/>
      </c>
      <c r="N16" s="129">
        <f>MAX(0,M16-M15)</f>
        <v/>
      </c>
      <c r="O16" s="128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RESUMO'!P5</f>
        <v/>
      </c>
      <c r="N17" s="129">
        <f>MAX(0,M17-M16)</f>
        <v/>
      </c>
      <c r="O17" s="128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RESUMO'!Q5</f>
        <v/>
      </c>
      <c r="N18" s="129">
        <f>MAX(0,M18-M17)</f>
        <v/>
      </c>
      <c r="O18" s="128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RESUMO'!R5</f>
        <v/>
      </c>
      <c r="N19" s="129">
        <f>MAX(0,M19-M18)</f>
        <v/>
      </c>
      <c r="O19" s="128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RESUMO'!S5</f>
        <v/>
      </c>
      <c r="N20" s="129">
        <f>MAX(0,M20-M19)</f>
        <v/>
      </c>
      <c r="O20" s="128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RESUMO'!T5</f>
        <v/>
      </c>
      <c r="N21" s="129">
        <f>MAX(0,M21-M20)</f>
        <v/>
      </c>
      <c r="O21" s="128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RESUMO'!U5</f>
        <v/>
      </c>
      <c r="N22" s="129">
        <f>MAX(0,M22-M21)</f>
        <v/>
      </c>
      <c r="O22" s="128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RESUMO'!V5</f>
        <v/>
      </c>
      <c r="N23" s="129">
        <f>MAX(0,M23-M22)</f>
        <v/>
      </c>
      <c r="O23" s="128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RESUMO'!W5</f>
        <v/>
      </c>
      <c r="N24" s="129">
        <f>MAX(0,M24-M23)</f>
        <v/>
      </c>
      <c r="O24" s="128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RESUMO'!X5</f>
        <v/>
      </c>
      <c r="N25" s="129">
        <f>MAX(0,M25-M24)</f>
        <v/>
      </c>
      <c r="O25" s="128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2675</v>
      </c>
      <c r="M26" s="128">
        <f>'CP RESUMO'!Y5</f>
        <v/>
      </c>
      <c r="N26" s="129">
        <f>MAX(0,M26-M25)</f>
        <v/>
      </c>
      <c r="O26" s="128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2675</v>
      </c>
      <c r="M27" s="128">
        <f>'CP RESUMO'!Z5</f>
        <v/>
      </c>
      <c r="N27" s="129">
        <f>MAX(0,M27-M26)</f>
        <v/>
      </c>
      <c r="O27" s="128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2675</v>
      </c>
      <c r="M28" s="128">
        <f>'CP RESUMO'!AA5</f>
        <v/>
      </c>
      <c r="N28" s="129">
        <f>MAX(0,M28-M27)</f>
        <v/>
      </c>
      <c r="O28" s="128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2675</v>
      </c>
      <c r="M29" s="128">
        <f>'CP RESUMO'!AB5</f>
        <v/>
      </c>
      <c r="N29" s="129">
        <f>MAX(0,M29-M28)</f>
        <v/>
      </c>
      <c r="O29" s="128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2675</v>
      </c>
      <c r="M30" s="128">
        <f>'CP RESUMO'!AC5</f>
        <v/>
      </c>
      <c r="N30" s="129">
        <f>MAX(0,M30-M29)</f>
        <v/>
      </c>
      <c r="O30" s="128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2675</v>
      </c>
      <c r="M31" s="128">
        <f>'CP RESUMO'!AD5</f>
        <v/>
      </c>
      <c r="N31" s="129">
        <f>MAX(0,M31-M30)</f>
        <v/>
      </c>
      <c r="O31" s="128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2675</v>
      </c>
      <c r="M32" s="128">
        <f>'CP RESUMO'!AE5</f>
        <v/>
      </c>
      <c r="N32" s="129">
        <f>MAX(0,M32-M31)</f>
        <v/>
      </c>
      <c r="O32" s="128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2675</v>
      </c>
      <c r="M33" s="128">
        <f>'CP RESUMO'!AF5</f>
        <v/>
      </c>
      <c r="N33" s="129">
        <f>MAX(0,M33-M32)</f>
        <v/>
      </c>
      <c r="O33" s="128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2675</v>
      </c>
      <c r="M34" s="128">
        <f>'CP RESUMO'!AG5</f>
        <v/>
      </c>
      <c r="N34" s="129">
        <f>MAX(0,M34-M33)</f>
        <v/>
      </c>
      <c r="O34" s="128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2675</v>
      </c>
      <c r="M35" s="128">
        <f>'CP RESUMO'!AH5</f>
        <v/>
      </c>
      <c r="N35" s="129">
        <f>MAX(0,M35-M34)</f>
        <v/>
      </c>
      <c r="O35" s="128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2675</v>
      </c>
      <c r="M36" s="128">
        <f>'CP RESUMO'!AI5</f>
        <v/>
      </c>
      <c r="N36" s="129">
        <f>MAX(0,M36-M35)</f>
        <v/>
      </c>
      <c r="O36" s="128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2675</v>
      </c>
      <c r="M37" s="128">
        <f>'CP RESUMO'!AJ5</f>
        <v/>
      </c>
      <c r="N37" s="129">
        <f>MAX(0,M37-M36)</f>
        <v/>
      </c>
      <c r="O37" s="128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2675</v>
      </c>
      <c r="M38" s="128">
        <f>'CP RESUMO'!AK5</f>
        <v/>
      </c>
      <c r="N38" s="129">
        <f>MAX(0,M38-M37)</f>
        <v/>
      </c>
      <c r="O38" s="128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2675</v>
      </c>
      <c r="M39" s="128">
        <f>'CP RESUMO'!AL5</f>
        <v/>
      </c>
      <c r="N39" s="129">
        <f>MAX(0,M39-M38)</f>
        <v/>
      </c>
      <c r="O39" s="128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2675</v>
      </c>
      <c r="M40" s="128">
        <f>'CP RESUMO'!AM5</f>
        <v/>
      </c>
      <c r="N40" s="129">
        <f>MAX(0,M40-M39)</f>
        <v/>
      </c>
      <c r="O40" s="128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2675</v>
      </c>
      <c r="M41" s="128">
        <f>'CP RESUMO'!AN5</f>
        <v/>
      </c>
      <c r="N41" s="129">
        <f>MAX(0,M41-M40)</f>
        <v/>
      </c>
      <c r="O41" s="128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2675</v>
      </c>
      <c r="M42" s="128">
        <f>'CP RESUMO'!AO5</f>
        <v/>
      </c>
      <c r="N42" s="129">
        <f>MAX(0,M42-M41)</f>
        <v/>
      </c>
      <c r="O42" s="128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RESUMO'!AP5</f>
        <v/>
      </c>
      <c r="N43" s="129">
        <f>MAX(0,M43-M42)</f>
        <v/>
      </c>
      <c r="O43" s="128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RESUMO'!AQ5</f>
        <v/>
      </c>
      <c r="N44" s="129">
        <f>MAX(0,M44-M43)</f>
        <v/>
      </c>
      <c r="O44" s="128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RESUMO'!AR5</f>
        <v/>
      </c>
      <c r="N45" s="129">
        <f>MAX(0,M45-M44)</f>
        <v/>
      </c>
      <c r="O45" s="128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RESUMO'!AS5</f>
        <v/>
      </c>
      <c r="N46" s="129">
        <f>MAX(0,M46-M45)</f>
        <v/>
      </c>
      <c r="O46" s="128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RESUMO'!AT5</f>
        <v/>
      </c>
      <c r="N47" s="129">
        <f>MAX(0,M47-M46)</f>
        <v/>
      </c>
      <c r="O47" s="128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RESUMO'!AU5</f>
        <v/>
      </c>
      <c r="N48" s="129">
        <f>MAX(0,M48-M47)</f>
        <v/>
      </c>
      <c r="O48" s="128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RESUMO'!AV5</f>
        <v/>
      </c>
      <c r="N49" s="129">
        <f>MAX(0,M49-M48)</f>
        <v/>
      </c>
      <c r="O49" s="128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RESUMO'!AW5</f>
        <v/>
      </c>
      <c r="N50" s="129">
        <f>MAX(0,M50-M49)</f>
        <v/>
      </c>
      <c r="O50" s="128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RESUMO'!AX5</f>
        <v/>
      </c>
      <c r="N51" s="129">
        <f>MAX(0,M51-M50)</f>
        <v/>
      </c>
      <c r="O51" s="128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RESUMO'!AY5</f>
        <v/>
      </c>
      <c r="N52" s="129">
        <f>MAX(0,M52-M51)</f>
        <v/>
      </c>
      <c r="O52" s="128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RESUMO'!AZ5</f>
        <v/>
      </c>
      <c r="N53" s="129">
        <f>MAX(0,M53-M52)</f>
        <v/>
      </c>
      <c r="O53" s="128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RESUMO'!BA5</f>
        <v/>
      </c>
      <c r="N54" s="129">
        <f>MAX(0,M54-M53)</f>
        <v/>
      </c>
      <c r="O54" s="128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RESUMO'!BB5</f>
        <v/>
      </c>
      <c r="N55" s="129">
        <f>MAX(0,M55-M54)</f>
        <v/>
      </c>
      <c r="O55" s="128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RESUMO'!BC5</f>
        <v/>
      </c>
      <c r="N56" s="129">
        <f>MAX(0,M56-M55)</f>
        <v/>
      </c>
      <c r="O56" s="128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RESUMO'!BD5</f>
        <v/>
      </c>
      <c r="N57" s="129">
        <f>MAX(0,M57-M56)</f>
        <v/>
      </c>
      <c r="O57" s="128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RESUMO'!BE5</f>
        <v/>
      </c>
      <c r="N58" s="129">
        <f>MAX(0,M58-M57)</f>
        <v/>
      </c>
      <c r="O58" s="128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RESUMO'!BF5</f>
        <v/>
      </c>
      <c r="N59" s="129">
        <f>MAX(0,M59-M58)</f>
        <v/>
      </c>
      <c r="O59" s="128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RESUMO'!BG5</f>
        <v/>
      </c>
      <c r="N60" s="129">
        <f>MAX(0,M60-M59)</f>
        <v/>
      </c>
      <c r="O60" s="128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RESUMO'!BH5</f>
        <v/>
      </c>
      <c r="N61" s="129">
        <f>MAX(0,M61-M60)</f>
        <v/>
      </c>
      <c r="O61" s="128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RESUMO'!BI5</f>
        <v/>
      </c>
      <c r="N62" s="129">
        <f>MAX(0,M62-M61)</f>
        <v/>
      </c>
      <c r="O62" s="128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RESUMO'!BJ5</f>
        <v/>
      </c>
      <c r="N63" s="129">
        <f>MAX(0,M63-M62)</f>
        <v/>
      </c>
      <c r="O63" s="128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RESUMO'!BK5</f>
        <v/>
      </c>
      <c r="N64" s="129">
        <f>MAX(0,M64-M63)</f>
        <v/>
      </c>
      <c r="O64" s="128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RESUMO'!BL5</f>
        <v/>
      </c>
      <c r="N65" s="129">
        <f>MAX(0,M65-M64)</f>
        <v/>
      </c>
      <c r="O65" s="128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RESUMO'!BM5</f>
        <v/>
      </c>
      <c r="N66" s="129">
        <f>MAX(0,M66-M65)</f>
        <v/>
      </c>
      <c r="O66" s="128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RESUMO'!BN5</f>
        <v/>
      </c>
      <c r="N67" s="129">
        <f>MAX(0,M67-M66)</f>
        <v/>
      </c>
      <c r="O67" s="128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RESUMO'!BO5</f>
        <v/>
      </c>
      <c r="N68" s="129">
        <f>MAX(0,M68-M67)</f>
        <v/>
      </c>
      <c r="O68" s="128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RESUMO'!BP5</f>
        <v/>
      </c>
      <c r="N69" s="129">
        <f>MAX(0,M69-M68)</f>
        <v/>
      </c>
      <c r="O69" s="128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RESUMO'!BQ5</f>
        <v/>
      </c>
      <c r="N70" s="129">
        <f>MAX(0,M70-M69)</f>
        <v/>
      </c>
      <c r="O70" s="128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RESUMO'!BR5</f>
        <v/>
      </c>
      <c r="N71" s="129">
        <f>MAX(0,M71-M70)</f>
        <v/>
      </c>
      <c r="O71" s="128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RESUMO'!BS5</f>
        <v/>
      </c>
      <c r="N72" s="129">
        <f>MAX(0,M72-M71)</f>
        <v/>
      </c>
      <c r="O72" s="128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RESUMO'!BT5</f>
        <v/>
      </c>
      <c r="N73" s="129">
        <f>MAX(0,M73-M72)</f>
        <v/>
      </c>
      <c r="O73" s="128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RESUMO'!BU5</f>
        <v/>
      </c>
      <c r="N74" s="129">
        <f>MAX(0,M74-M73)</f>
        <v/>
      </c>
      <c r="O74" s="128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RESUMO'!BV5</f>
        <v/>
      </c>
      <c r="N75" s="129">
        <f>MAX(0,M75-M74)</f>
        <v/>
      </c>
      <c r="O75" s="128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RESUMO'!BW5</f>
        <v/>
      </c>
      <c r="N76" s="129">
        <f>MAX(0,M76-M75)</f>
        <v/>
      </c>
      <c r="O76" s="128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28">
        <f>'CP RESUMO'!D42</f>
        <v/>
      </c>
      <c r="N5" s="129" t="n">
        <v>0</v>
      </c>
      <c r="O5" s="128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RESUMO'!E42</f>
        <v/>
      </c>
      <c r="N6" s="129">
        <f>MAX(0,M6-M5)</f>
        <v/>
      </c>
      <c r="O6" s="128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PL'!L48</f>
        <v/>
      </c>
      <c r="M7" s="128">
        <f>'CP RESUMO'!F42</f>
        <v/>
      </c>
      <c r="N7" s="129">
        <f>MAX(0,M7-M6)</f>
        <v/>
      </c>
      <c r="O7" s="128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RESUMO'!G42</f>
        <v/>
      </c>
      <c r="N8" s="129">
        <f>MAX(0,M8-M7)</f>
        <v/>
      </c>
      <c r="O8" s="128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RESUMO'!H42</f>
        <v/>
      </c>
      <c r="N9" s="129">
        <f>MAX(0,M9-M8)</f>
        <v/>
      </c>
      <c r="O9" s="128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RESUMO'!I42</f>
        <v/>
      </c>
      <c r="N10" s="129">
        <f>MAX(0,M10-M9)</f>
        <v/>
      </c>
      <c r="O10" s="128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RESUMO'!J42</f>
        <v/>
      </c>
      <c r="N11" s="129">
        <f>MAX(0,M11-M10)</f>
        <v/>
      </c>
      <c r="O11" s="128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RESUMO'!K42</f>
        <v/>
      </c>
      <c r="N12" s="129">
        <f>MAX(0,M12-M11)</f>
        <v/>
      </c>
      <c r="O12" s="128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PL'!I48</f>
        <v/>
      </c>
      <c r="M13" s="128">
        <f>'CP RESUMO'!L42</f>
        <v/>
      </c>
      <c r="N13" s="129">
        <f>MAX(0,M13-M12)</f>
        <v/>
      </c>
      <c r="O13" s="128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8">
        <f>'CP RESUMO'!M42</f>
        <v/>
      </c>
      <c r="N14" s="129">
        <f>MAX(0,M14-M13)</f>
        <v/>
      </c>
      <c r="O14" s="128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RESUMO'!N42</f>
        <v/>
      </c>
      <c r="N15" s="129">
        <f>MAX(0,M15-M14)</f>
        <v/>
      </c>
      <c r="O15" s="128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RESUMO'!O42</f>
        <v/>
      </c>
      <c r="N16" s="129">
        <f>MAX(0,M16-M15)</f>
        <v/>
      </c>
      <c r="O16" s="128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RESUMO'!P42</f>
        <v/>
      </c>
      <c r="N17" s="129">
        <f>MAX(0,M17-M16)</f>
        <v/>
      </c>
      <c r="O17" s="128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RESUMO'!Q42</f>
        <v/>
      </c>
      <c r="N18" s="129">
        <f>MAX(0,M18-M17)</f>
        <v/>
      </c>
      <c r="O18" s="128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RESUMO'!R42</f>
        <v/>
      </c>
      <c r="N19" s="129">
        <f>MAX(0,M19-M18)</f>
        <v/>
      </c>
      <c r="O19" s="128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RESUMO'!S42</f>
        <v/>
      </c>
      <c r="N20" s="129">
        <f>MAX(0,M20-M19)</f>
        <v/>
      </c>
      <c r="O20" s="128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RESUMO'!T42</f>
        <v/>
      </c>
      <c r="N21" s="129">
        <f>MAX(0,M21-M20)</f>
        <v/>
      </c>
      <c r="O21" s="128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RESUMO'!U42</f>
        <v/>
      </c>
      <c r="N22" s="129">
        <f>MAX(0,M22-M21)</f>
        <v/>
      </c>
      <c r="O22" s="128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RESUMO'!V42</f>
        <v/>
      </c>
      <c r="N23" s="129">
        <f>MAX(0,M23-M22)</f>
        <v/>
      </c>
      <c r="O23" s="128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RESUMO'!W42</f>
        <v/>
      </c>
      <c r="N24" s="129">
        <f>MAX(0,M24-M23)</f>
        <v/>
      </c>
      <c r="O24" s="128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RESUMO'!X42</f>
        <v/>
      </c>
      <c r="N25" s="129">
        <f>MAX(0,M25-M24)</f>
        <v/>
      </c>
      <c r="O25" s="128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RESUMO'!Y42</f>
        <v/>
      </c>
      <c r="N26" s="129">
        <f>MAX(0,M26-M25)</f>
        <v/>
      </c>
      <c r="O26" s="128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RESUMO'!Z42</f>
        <v/>
      </c>
      <c r="N27" s="129">
        <f>MAX(0,M27-M26)</f>
        <v/>
      </c>
      <c r="O27" s="128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RESUMO'!AA42</f>
        <v/>
      </c>
      <c r="N28" s="129">
        <f>MAX(0,M28-M27)</f>
        <v/>
      </c>
      <c r="O28" s="128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RESUMO'!AB42</f>
        <v/>
      </c>
      <c r="N29" s="129">
        <f>MAX(0,M29-M28)</f>
        <v/>
      </c>
      <c r="O29" s="128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RESUMO'!AC42</f>
        <v/>
      </c>
      <c r="N30" s="129">
        <f>MAX(0,M30-M29)</f>
        <v/>
      </c>
      <c r="O30" s="128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RESUMO'!AD42</f>
        <v/>
      </c>
      <c r="N31" s="129">
        <f>MAX(0,M31-M30)</f>
        <v/>
      </c>
      <c r="O31" s="128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RESUMO'!AE42</f>
        <v/>
      </c>
      <c r="N32" s="129">
        <f>MAX(0,M32-M31)</f>
        <v/>
      </c>
      <c r="O32" s="128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RESUMO'!AF42</f>
        <v/>
      </c>
      <c r="N33" s="129">
        <f>MAX(0,M33-M32)</f>
        <v/>
      </c>
      <c r="O33" s="128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RESUMO'!AG42</f>
        <v/>
      </c>
      <c r="N34" s="129">
        <f>MAX(0,M34-M33)</f>
        <v/>
      </c>
      <c r="O34" s="128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RESUMO'!AH42</f>
        <v/>
      </c>
      <c r="N35" s="129">
        <f>MAX(0,M35-M34)</f>
        <v/>
      </c>
      <c r="O35" s="128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RESUMO'!AI42</f>
        <v/>
      </c>
      <c r="N36" s="129">
        <f>MAX(0,M36-M35)</f>
        <v/>
      </c>
      <c r="O36" s="128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RESUMO'!AJ42</f>
        <v/>
      </c>
      <c r="N37" s="129">
        <f>MAX(0,M37-M36)</f>
        <v/>
      </c>
      <c r="O37" s="128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RESUMO'!AK42</f>
        <v/>
      </c>
      <c r="N38" s="129">
        <f>MAX(0,M38-M37)</f>
        <v/>
      </c>
      <c r="O38" s="128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RESUMO'!AL42</f>
        <v/>
      </c>
      <c r="N39" s="129">
        <f>MAX(0,M39-M38)</f>
        <v/>
      </c>
      <c r="O39" s="128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RESUMO'!AM42</f>
        <v/>
      </c>
      <c r="N40" s="129">
        <f>MAX(0,M40-M39)</f>
        <v/>
      </c>
      <c r="O40" s="128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RESUMO'!AN42</f>
        <v/>
      </c>
      <c r="N41" s="129">
        <f>MAX(0,M41-M40)</f>
        <v/>
      </c>
      <c r="O41" s="128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RESUMO'!AO42</f>
        <v/>
      </c>
      <c r="N42" s="129">
        <f>MAX(0,M42-M41)</f>
        <v/>
      </c>
      <c r="O42" s="128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RESUMO'!AP42</f>
        <v/>
      </c>
      <c r="N43" s="129">
        <f>MAX(0,M43-M42)</f>
        <v/>
      </c>
      <c r="O43" s="128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RESUMO'!AQ42</f>
        <v/>
      </c>
      <c r="N44" s="129">
        <f>MAX(0,M44-M43)</f>
        <v/>
      </c>
      <c r="O44" s="128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RESUMO'!AR42</f>
        <v/>
      </c>
      <c r="N45" s="129">
        <f>MAX(0,M45-M44)</f>
        <v/>
      </c>
      <c r="O45" s="128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RESUMO'!AS42</f>
        <v/>
      </c>
      <c r="N46" s="129">
        <f>MAX(0,M46-M45)</f>
        <v/>
      </c>
      <c r="O46" s="128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RESUMO'!AT42</f>
        <v/>
      </c>
      <c r="N47" s="129">
        <f>MAX(0,M47-M46)</f>
        <v/>
      </c>
      <c r="O47" s="128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RESUMO'!AU42</f>
        <v/>
      </c>
      <c r="N48" s="129">
        <f>MAX(0,M48-M47)</f>
        <v/>
      </c>
      <c r="O48" s="128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RESUMO'!AV42</f>
        <v/>
      </c>
      <c r="N49" s="129">
        <f>MAX(0,M49-M48)</f>
        <v/>
      </c>
      <c r="O49" s="128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RESUMO'!AW42</f>
        <v/>
      </c>
      <c r="N50" s="129">
        <f>MAX(0,M50-M49)</f>
        <v/>
      </c>
      <c r="O50" s="128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RESUMO'!AX42</f>
        <v/>
      </c>
      <c r="N51" s="129">
        <f>MAX(0,M51-M50)</f>
        <v/>
      </c>
      <c r="O51" s="128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RESUMO'!AY42</f>
        <v/>
      </c>
      <c r="N52" s="129">
        <f>MAX(0,M52-M51)</f>
        <v/>
      </c>
      <c r="O52" s="128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RESUMO'!AZ42</f>
        <v/>
      </c>
      <c r="N53" s="129">
        <f>MAX(0,M53-M52)</f>
        <v/>
      </c>
      <c r="O53" s="128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RESUMO'!BA42</f>
        <v/>
      </c>
      <c r="N54" s="129">
        <f>MAX(0,M54-M53)</f>
        <v/>
      </c>
      <c r="O54" s="128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RESUMO'!BB42</f>
        <v/>
      </c>
      <c r="N55" s="129">
        <f>MAX(0,M55-M54)</f>
        <v/>
      </c>
      <c r="O55" s="128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RESUMO'!BC42</f>
        <v/>
      </c>
      <c r="N56" s="129">
        <f>MAX(0,M56-M55)</f>
        <v/>
      </c>
      <c r="O56" s="128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RESUMO'!BD42</f>
        <v/>
      </c>
      <c r="N57" s="129">
        <f>MAX(0,M57-M56)</f>
        <v/>
      </c>
      <c r="O57" s="128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RESUMO'!BE42</f>
        <v/>
      </c>
      <c r="N58" s="129">
        <f>MAX(0,M58-M57)</f>
        <v/>
      </c>
      <c r="O58" s="128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RESUMO'!BF42</f>
        <v/>
      </c>
      <c r="N59" s="129">
        <f>MAX(0,M59-M58)</f>
        <v/>
      </c>
      <c r="O59" s="128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RESUMO'!BG42</f>
        <v/>
      </c>
      <c r="N60" s="129">
        <f>MAX(0,M60-M59)</f>
        <v/>
      </c>
      <c r="O60" s="128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RESUMO'!BH42</f>
        <v/>
      </c>
      <c r="N61" s="129">
        <f>MAX(0,M61-M60)</f>
        <v/>
      </c>
      <c r="O61" s="128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RESUMO'!BI42</f>
        <v/>
      </c>
      <c r="N62" s="129">
        <f>MAX(0,M62-M61)</f>
        <v/>
      </c>
      <c r="O62" s="128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RESUMO'!BJ42</f>
        <v/>
      </c>
      <c r="N63" s="129">
        <f>MAX(0,M63-M62)</f>
        <v/>
      </c>
      <c r="O63" s="128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RESUMO'!BK42</f>
        <v/>
      </c>
      <c r="N64" s="129">
        <f>MAX(0,M64-M63)</f>
        <v/>
      </c>
      <c r="O64" s="128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RESUMO'!BL42</f>
        <v/>
      </c>
      <c r="N65" s="129">
        <f>MAX(0,M65-M64)</f>
        <v/>
      </c>
      <c r="O65" s="128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RESUMO'!BM42</f>
        <v/>
      </c>
      <c r="N66" s="129">
        <f>MAX(0,M66-M65)</f>
        <v/>
      </c>
      <c r="O66" s="128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RESUMO'!BN42</f>
        <v/>
      </c>
      <c r="N67" s="129">
        <f>MAX(0,M67-M66)</f>
        <v/>
      </c>
      <c r="O67" s="128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RESUMO'!BO42</f>
        <v/>
      </c>
      <c r="N68" s="129">
        <f>MAX(0,M68-M67)</f>
        <v/>
      </c>
      <c r="O68" s="128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RESUMO'!BP42</f>
        <v/>
      </c>
      <c r="N69" s="129">
        <f>MAX(0,M69-M68)</f>
        <v/>
      </c>
      <c r="O69" s="128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RESUMO'!BQ42</f>
        <v/>
      </c>
      <c r="N70" s="129">
        <f>MAX(0,M70-M69)</f>
        <v/>
      </c>
      <c r="O70" s="128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RESUMO'!BR42</f>
        <v/>
      </c>
      <c r="N71" s="129">
        <f>MAX(0,M71-M70)</f>
        <v/>
      </c>
      <c r="O71" s="128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RESUMO'!BS42</f>
        <v/>
      </c>
      <c r="N72" s="129">
        <f>MAX(0,M72-M71)</f>
        <v/>
      </c>
      <c r="O72" s="128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RESUMO'!BT42</f>
        <v/>
      </c>
      <c r="N73" s="129">
        <f>MAX(0,M73-M72)</f>
        <v/>
      </c>
      <c r="O73" s="128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RESUMO'!BU42</f>
        <v/>
      </c>
      <c r="N74" s="129">
        <f>MAX(0,M74-M73)</f>
        <v/>
      </c>
      <c r="O74" s="128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RESUMO'!BV42</f>
        <v/>
      </c>
      <c r="N75" s="129">
        <f>MAX(0,M75-M74)</f>
        <v/>
      </c>
      <c r="O75" s="128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RESUMO'!BW42</f>
        <v/>
      </c>
      <c r="N76" s="129">
        <f>MAX(0,M76-M75)</f>
        <v/>
      </c>
      <c r="O76" s="128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28">
        <f>'CP RESUMO'!D6</f>
        <v/>
      </c>
      <c r="N5" s="129" t="n">
        <v>0</v>
      </c>
      <c r="O5" s="128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RESUMO'!E6</f>
        <v/>
      </c>
      <c r="N6" s="129">
        <f>MAX(0,M6-M5)</f>
        <v/>
      </c>
      <c r="O6" s="128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PL'!L12</f>
        <v/>
      </c>
      <c r="M7" s="128">
        <f>'CP RESUMO'!F6</f>
        <v/>
      </c>
      <c r="N7" s="129">
        <f>MAX(0,M7-M6)</f>
        <v/>
      </c>
      <c r="O7" s="128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RESUMO'!G6</f>
        <v/>
      </c>
      <c r="N8" s="129">
        <f>MAX(0,M8-M7)</f>
        <v/>
      </c>
      <c r="O8" s="128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RESUMO'!H6</f>
        <v/>
      </c>
      <c r="N9" s="129">
        <f>MAX(0,M9-M8)</f>
        <v/>
      </c>
      <c r="O9" s="128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RESUMO'!I6</f>
        <v/>
      </c>
      <c r="N10" s="129">
        <f>MAX(0,M10-M9)</f>
        <v/>
      </c>
      <c r="O10" s="128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RESUMO'!J6</f>
        <v/>
      </c>
      <c r="N11" s="129">
        <f>MAX(0,M11-M10)</f>
        <v/>
      </c>
      <c r="O11" s="128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RESUMO'!K6</f>
        <v/>
      </c>
      <c r="N12" s="129">
        <f>MAX(0,M12-M11)</f>
        <v/>
      </c>
      <c r="O12" s="128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PL'!I12</f>
        <v/>
      </c>
      <c r="M13" s="128">
        <f>'CP RESUMO'!L6</f>
        <v/>
      </c>
      <c r="N13" s="129">
        <f>MAX(0,M13-M12)</f>
        <v/>
      </c>
      <c r="O13" s="128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8">
        <f>'CP RESUMO'!M6</f>
        <v/>
      </c>
      <c r="N14" s="129">
        <f>MAX(0,M14-M13)</f>
        <v/>
      </c>
      <c r="O14" s="128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RESUMO'!N6</f>
        <v/>
      </c>
      <c r="N15" s="129">
        <f>MAX(0,M15-M14)</f>
        <v/>
      </c>
      <c r="O15" s="128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RESUMO'!O6</f>
        <v/>
      </c>
      <c r="N16" s="129">
        <f>MAX(0,M16-M15)</f>
        <v/>
      </c>
      <c r="O16" s="128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RESUMO'!P6</f>
        <v/>
      </c>
      <c r="N17" s="129">
        <f>MAX(0,M17-M16)</f>
        <v/>
      </c>
      <c r="O17" s="128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RESUMO'!Q6</f>
        <v/>
      </c>
      <c r="N18" s="129">
        <f>MAX(0,M18-M17)</f>
        <v/>
      </c>
      <c r="O18" s="128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RESUMO'!R6</f>
        <v/>
      </c>
      <c r="N19" s="129">
        <f>MAX(0,M19-M18)</f>
        <v/>
      </c>
      <c r="O19" s="128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RESUMO'!S6</f>
        <v/>
      </c>
      <c r="N20" s="129">
        <f>MAX(0,M20-M19)</f>
        <v/>
      </c>
      <c r="O20" s="128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RESUMO'!T6</f>
        <v/>
      </c>
      <c r="N21" s="129">
        <f>MAX(0,M21-M20)</f>
        <v/>
      </c>
      <c r="O21" s="128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RESUMO'!U6</f>
        <v/>
      </c>
      <c r="N22" s="129">
        <f>MAX(0,M22-M21)</f>
        <v/>
      </c>
      <c r="O22" s="128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RESUMO'!V6</f>
        <v/>
      </c>
      <c r="N23" s="129">
        <f>MAX(0,M23-M22)</f>
        <v/>
      </c>
      <c r="O23" s="128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Sem aba no arquivo original: projeção = orçamento reajustado pelo INCC do corte; saldo em curva linear até dez/2028 (premissa dos indiretos). Confirmar.</t>
        </is>
      </c>
      <c r="M24" s="128">
        <f>'CP RESUMO'!W6</f>
        <v/>
      </c>
      <c r="N24" s="129">
        <f>MAX(0,M24-M23)</f>
        <v/>
      </c>
      <c r="O24" s="128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RESUMO'!X6</f>
        <v/>
      </c>
      <c r="N25" s="129">
        <f>MAX(0,M25-M24)</f>
        <v/>
      </c>
      <c r="O25" s="128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1510.31</v>
      </c>
      <c r="M26" s="128">
        <f>'CP RESUMO'!Y6</f>
        <v/>
      </c>
      <c r="N26" s="129">
        <f>MAX(0,M26-M25)</f>
        <v/>
      </c>
      <c r="O26" s="128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1510.31</v>
      </c>
      <c r="M27" s="128">
        <f>'CP RESUMO'!Z6</f>
        <v/>
      </c>
      <c r="N27" s="129">
        <f>MAX(0,M27-M26)</f>
        <v/>
      </c>
      <c r="O27" s="128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1510.31</v>
      </c>
      <c r="M28" s="128">
        <f>'CP RESUMO'!AA6</f>
        <v/>
      </c>
      <c r="N28" s="129">
        <f>MAX(0,M28-M27)</f>
        <v/>
      </c>
      <c r="O28" s="128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1510.31</v>
      </c>
      <c r="M29" s="128">
        <f>'CP RESUMO'!AB6</f>
        <v/>
      </c>
      <c r="N29" s="129">
        <f>MAX(0,M29-M28)</f>
        <v/>
      </c>
      <c r="O29" s="128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1510.31</v>
      </c>
      <c r="M30" s="128">
        <f>'CP RESUMO'!AC6</f>
        <v/>
      </c>
      <c r="N30" s="129">
        <f>MAX(0,M30-M29)</f>
        <v/>
      </c>
      <c r="O30" s="128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1510.31</v>
      </c>
      <c r="M31" s="128">
        <f>'CP RESUMO'!AD6</f>
        <v/>
      </c>
      <c r="N31" s="129">
        <f>MAX(0,M31-M30)</f>
        <v/>
      </c>
      <c r="O31" s="128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1510.31</v>
      </c>
      <c r="M32" s="128">
        <f>'CP RESUMO'!AE6</f>
        <v/>
      </c>
      <c r="N32" s="129">
        <f>MAX(0,M32-M31)</f>
        <v/>
      </c>
      <c r="O32" s="128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1510.31</v>
      </c>
      <c r="M33" s="128">
        <f>'CP RESUMO'!AF6</f>
        <v/>
      </c>
      <c r="N33" s="129">
        <f>MAX(0,M33-M32)</f>
        <v/>
      </c>
      <c r="O33" s="128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1510.31</v>
      </c>
      <c r="M34" s="128">
        <f>'CP RESUMO'!AG6</f>
        <v/>
      </c>
      <c r="N34" s="129">
        <f>MAX(0,M34-M33)</f>
        <v/>
      </c>
      <c r="O34" s="128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1510.31</v>
      </c>
      <c r="M35" s="128">
        <f>'CP RESUMO'!AH6</f>
        <v/>
      </c>
      <c r="N35" s="129">
        <f>MAX(0,M35-M34)</f>
        <v/>
      </c>
      <c r="O35" s="128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1510.31</v>
      </c>
      <c r="M36" s="128">
        <f>'CP RESUMO'!AI6</f>
        <v/>
      </c>
      <c r="N36" s="129">
        <f>MAX(0,M36-M35)</f>
        <v/>
      </c>
      <c r="O36" s="128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1510.31</v>
      </c>
      <c r="M37" s="128">
        <f>'CP RESUMO'!AJ6</f>
        <v/>
      </c>
      <c r="N37" s="129">
        <f>MAX(0,M37-M36)</f>
        <v/>
      </c>
      <c r="O37" s="128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1510.31</v>
      </c>
      <c r="M38" s="128">
        <f>'CP RESUMO'!AK6</f>
        <v/>
      </c>
      <c r="N38" s="129">
        <f>MAX(0,M38-M37)</f>
        <v/>
      </c>
      <c r="O38" s="128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1510.31</v>
      </c>
      <c r="M39" s="128">
        <f>'CP RESUMO'!AL6</f>
        <v/>
      </c>
      <c r="N39" s="129">
        <f>MAX(0,M39-M38)</f>
        <v/>
      </c>
      <c r="O39" s="128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1510.31</v>
      </c>
      <c r="M40" s="128">
        <f>'CP RESUMO'!AM6</f>
        <v/>
      </c>
      <c r="N40" s="129">
        <f>MAX(0,M40-M39)</f>
        <v/>
      </c>
      <c r="O40" s="128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1510.31</v>
      </c>
      <c r="M41" s="128">
        <f>'CP RESUMO'!AN6</f>
        <v/>
      </c>
      <c r="N41" s="129">
        <f>MAX(0,M41-M40)</f>
        <v/>
      </c>
      <c r="O41" s="128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1510.31</v>
      </c>
      <c r="M42" s="128">
        <f>'CP RESUMO'!AO6</f>
        <v/>
      </c>
      <c r="N42" s="129">
        <f>MAX(0,M42-M41)</f>
        <v/>
      </c>
      <c r="O42" s="128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1510.31</v>
      </c>
      <c r="M43" s="128">
        <f>'CP RESUMO'!AP6</f>
        <v/>
      </c>
      <c r="N43" s="129">
        <f>MAX(0,M43-M42)</f>
        <v/>
      </c>
      <c r="O43" s="128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1510.31</v>
      </c>
      <c r="M44" s="128">
        <f>'CP RESUMO'!AQ6</f>
        <v/>
      </c>
      <c r="N44" s="129">
        <f>MAX(0,M44-M43)</f>
        <v/>
      </c>
      <c r="O44" s="128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1510.31</v>
      </c>
      <c r="M45" s="128">
        <f>'CP RESUMO'!AR6</f>
        <v/>
      </c>
      <c r="N45" s="129">
        <f>MAX(0,M45-M44)</f>
        <v/>
      </c>
      <c r="O45" s="128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1510.31</v>
      </c>
      <c r="M46" s="128">
        <f>'CP RESUMO'!AS6</f>
        <v/>
      </c>
      <c r="N46" s="129">
        <f>MAX(0,M46-M45)</f>
        <v/>
      </c>
      <c r="O46" s="128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1510.31</v>
      </c>
      <c r="M47" s="128">
        <f>'CP RESUMO'!AT6</f>
        <v/>
      </c>
      <c r="N47" s="129">
        <f>MAX(0,M47-M46)</f>
        <v/>
      </c>
      <c r="O47" s="128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1510.31</v>
      </c>
      <c r="M48" s="128">
        <f>'CP RESUMO'!AU6</f>
        <v/>
      </c>
      <c r="N48" s="129">
        <f>MAX(0,M48-M47)</f>
        <v/>
      </c>
      <c r="O48" s="128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1510.31</v>
      </c>
      <c r="M49" s="128">
        <f>'CP RESUMO'!AV6</f>
        <v/>
      </c>
      <c r="N49" s="129">
        <f>MAX(0,M49-M48)</f>
        <v/>
      </c>
      <c r="O49" s="128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1510.31</v>
      </c>
      <c r="M50" s="128">
        <f>'CP RESUMO'!AW6</f>
        <v/>
      </c>
      <c r="N50" s="129">
        <f>MAX(0,M50-M49)</f>
        <v/>
      </c>
      <c r="O50" s="128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1510.31</v>
      </c>
      <c r="M51" s="128">
        <f>'CP RESUMO'!AX6</f>
        <v/>
      </c>
      <c r="N51" s="129">
        <f>MAX(0,M51-M50)</f>
        <v/>
      </c>
      <c r="O51" s="128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1510.31</v>
      </c>
      <c r="M52" s="128">
        <f>'CP RESUMO'!AY6</f>
        <v/>
      </c>
      <c r="N52" s="129">
        <f>MAX(0,M52-M51)</f>
        <v/>
      </c>
      <c r="O52" s="128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1510.31</v>
      </c>
      <c r="M53" s="128">
        <f>'CP RESUMO'!AZ6</f>
        <v/>
      </c>
      <c r="N53" s="129">
        <f>MAX(0,M53-M52)</f>
        <v/>
      </c>
      <c r="O53" s="128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RESUMO'!BA6</f>
        <v/>
      </c>
      <c r="N54" s="129">
        <f>MAX(0,M54-M53)</f>
        <v/>
      </c>
      <c r="O54" s="128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RESUMO'!BB6</f>
        <v/>
      </c>
      <c r="N55" s="129">
        <f>MAX(0,M55-M54)</f>
        <v/>
      </c>
      <c r="O55" s="128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RESUMO'!BC6</f>
        <v/>
      </c>
      <c r="N56" s="129">
        <f>MAX(0,M56-M55)</f>
        <v/>
      </c>
      <c r="O56" s="128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RESUMO'!BD6</f>
        <v/>
      </c>
      <c r="N57" s="129">
        <f>MAX(0,M57-M56)</f>
        <v/>
      </c>
      <c r="O57" s="128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RESUMO'!BE6</f>
        <v/>
      </c>
      <c r="N58" s="129">
        <f>MAX(0,M58-M57)</f>
        <v/>
      </c>
      <c r="O58" s="128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RESUMO'!BF6</f>
        <v/>
      </c>
      <c r="N59" s="129">
        <f>MAX(0,M59-M58)</f>
        <v/>
      </c>
      <c r="O59" s="128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RESUMO'!BG6</f>
        <v/>
      </c>
      <c r="N60" s="129">
        <f>MAX(0,M60-M59)</f>
        <v/>
      </c>
      <c r="O60" s="128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RESUMO'!BH6</f>
        <v/>
      </c>
      <c r="N61" s="129">
        <f>MAX(0,M61-M60)</f>
        <v/>
      </c>
      <c r="O61" s="128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RESUMO'!BI6</f>
        <v/>
      </c>
      <c r="N62" s="129">
        <f>MAX(0,M62-M61)</f>
        <v/>
      </c>
      <c r="O62" s="128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RESUMO'!BJ6</f>
        <v/>
      </c>
      <c r="N63" s="129">
        <f>MAX(0,M63-M62)</f>
        <v/>
      </c>
      <c r="O63" s="128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RESUMO'!BK6</f>
        <v/>
      </c>
      <c r="N64" s="129">
        <f>MAX(0,M64-M63)</f>
        <v/>
      </c>
      <c r="O64" s="128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RESUMO'!BL6</f>
        <v/>
      </c>
      <c r="N65" s="129">
        <f>MAX(0,M65-M64)</f>
        <v/>
      </c>
      <c r="O65" s="128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RESUMO'!BM6</f>
        <v/>
      </c>
      <c r="N66" s="129">
        <f>MAX(0,M66-M65)</f>
        <v/>
      </c>
      <c r="O66" s="128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RESUMO'!BN6</f>
        <v/>
      </c>
      <c r="N67" s="129">
        <f>MAX(0,M67-M66)</f>
        <v/>
      </c>
      <c r="O67" s="128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RESUMO'!BO6</f>
        <v/>
      </c>
      <c r="N68" s="129">
        <f>MAX(0,M68-M67)</f>
        <v/>
      </c>
      <c r="O68" s="128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RESUMO'!BP6</f>
        <v/>
      </c>
      <c r="N69" s="129">
        <f>MAX(0,M69-M68)</f>
        <v/>
      </c>
      <c r="O69" s="128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RESUMO'!BQ6</f>
        <v/>
      </c>
      <c r="N70" s="129">
        <f>MAX(0,M70-M69)</f>
        <v/>
      </c>
      <c r="O70" s="128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RESUMO'!BR6</f>
        <v/>
      </c>
      <c r="N71" s="129">
        <f>MAX(0,M71-M70)</f>
        <v/>
      </c>
      <c r="O71" s="128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RESUMO'!BS6</f>
        <v/>
      </c>
      <c r="N72" s="129">
        <f>MAX(0,M72-M71)</f>
        <v/>
      </c>
      <c r="O72" s="128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RESUMO'!BT6</f>
        <v/>
      </c>
      <c r="N73" s="129">
        <f>MAX(0,M73-M72)</f>
        <v/>
      </c>
      <c r="O73" s="128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RESUMO'!BU6</f>
        <v/>
      </c>
      <c r="N74" s="129">
        <f>MAX(0,M74-M73)</f>
        <v/>
      </c>
      <c r="O74" s="128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RESUMO'!BV6</f>
        <v/>
      </c>
      <c r="N75" s="129">
        <f>MAX(0,M75-M74)</f>
        <v/>
      </c>
      <c r="O75" s="128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RESUMO'!BW6</f>
        <v/>
      </c>
      <c r="N76" s="129">
        <f>MAX(0,M76-M75)</f>
        <v/>
      </c>
      <c r="O76" s="128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28">
        <f>'CP RESUMO'!D7</f>
        <v/>
      </c>
      <c r="N5" s="129" t="n">
        <v>0</v>
      </c>
      <c r="O5" s="128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RESUMO'!E7</f>
        <v/>
      </c>
      <c r="N6" s="129">
        <f>MAX(0,M6-M5)</f>
        <v/>
      </c>
      <c r="O6" s="128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PL'!L13</f>
        <v/>
      </c>
      <c r="M7" s="128">
        <f>'CP RESUMO'!F7</f>
        <v/>
      </c>
      <c r="N7" s="129">
        <f>MAX(0,M7-M6)</f>
        <v/>
      </c>
      <c r="O7" s="128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RESUMO'!G7</f>
        <v/>
      </c>
      <c r="N8" s="129">
        <f>MAX(0,M8-M7)</f>
        <v/>
      </c>
      <c r="O8" s="128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RESUMO'!H7</f>
        <v/>
      </c>
      <c r="N9" s="129">
        <f>MAX(0,M9-M8)</f>
        <v/>
      </c>
      <c r="O9" s="128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RESUMO'!I7</f>
        <v/>
      </c>
      <c r="N10" s="129">
        <f>MAX(0,M10-M9)</f>
        <v/>
      </c>
      <c r="O10" s="128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RESUMO'!J7</f>
        <v/>
      </c>
      <c r="N11" s="129">
        <f>MAX(0,M11-M10)</f>
        <v/>
      </c>
      <c r="O11" s="128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RESUMO'!K7</f>
        <v/>
      </c>
      <c r="N12" s="129">
        <f>MAX(0,M12-M11)</f>
        <v/>
      </c>
      <c r="O12" s="128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PL'!I13</f>
        <v/>
      </c>
      <c r="M13" s="128">
        <f>'CP RESUMO'!L7</f>
        <v/>
      </c>
      <c r="N13" s="129">
        <f>MAX(0,M13-M12)</f>
        <v/>
      </c>
      <c r="O13" s="128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8">
        <f>'CP RESUMO'!M7</f>
        <v/>
      </c>
      <c r="N14" s="129">
        <f>MAX(0,M14-M13)</f>
        <v/>
      </c>
      <c r="O14" s="128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RESUMO'!N7</f>
        <v/>
      </c>
      <c r="N15" s="129">
        <f>MAX(0,M15-M14)</f>
        <v/>
      </c>
      <c r="O15" s="128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RESUMO'!O7</f>
        <v/>
      </c>
      <c r="N16" s="129">
        <f>MAX(0,M16-M15)</f>
        <v/>
      </c>
      <c r="O16" s="128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RESUMO'!P7</f>
        <v/>
      </c>
      <c r="N17" s="129">
        <f>MAX(0,M17-M16)</f>
        <v/>
      </c>
      <c r="O17" s="128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RESUMO'!Q7</f>
        <v/>
      </c>
      <c r="N18" s="129">
        <f>MAX(0,M18-M17)</f>
        <v/>
      </c>
      <c r="O18" s="128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RESUMO'!R7</f>
        <v/>
      </c>
      <c r="N19" s="129">
        <f>MAX(0,M19-M18)</f>
        <v/>
      </c>
      <c r="O19" s="128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RESUMO'!S7</f>
        <v/>
      </c>
      <c r="N20" s="129">
        <f>MAX(0,M20-M19)</f>
        <v/>
      </c>
      <c r="O20" s="128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RESUMO'!T7</f>
        <v/>
      </c>
      <c r="N21" s="129">
        <f>MAX(0,M21-M20)</f>
        <v/>
      </c>
      <c r="O21" s="128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RESUMO'!U7</f>
        <v/>
      </c>
      <c r="N22" s="129">
        <f>MAX(0,M22-M21)</f>
        <v/>
      </c>
      <c r="O22" s="128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RESUMO'!V7</f>
        <v/>
      </c>
      <c r="N23" s="129">
        <f>MAX(0,M23-M22)</f>
        <v/>
      </c>
      <c r="O23" s="128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RESUMO'!W7</f>
        <v/>
      </c>
      <c r="N24" s="129">
        <f>MAX(0,M24-M23)</f>
        <v/>
      </c>
      <c r="O24" s="128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RESUMO'!X7</f>
        <v/>
      </c>
      <c r="N25" s="129">
        <f>MAX(0,M25-M24)</f>
        <v/>
      </c>
      <c r="O25" s="128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927</v>
      </c>
      <c r="M26" s="128">
        <f>'CP RESUMO'!Y7</f>
        <v/>
      </c>
      <c r="N26" s="129">
        <f>MAX(0,M26-M25)</f>
        <v/>
      </c>
      <c r="O26" s="128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RESUMO'!Z7</f>
        <v/>
      </c>
      <c r="N27" s="129">
        <f>MAX(0,M27-M26)</f>
        <v/>
      </c>
      <c r="O27" s="128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RESUMO'!AA7</f>
        <v/>
      </c>
      <c r="N28" s="129">
        <f>MAX(0,M28-M27)</f>
        <v/>
      </c>
      <c r="O28" s="128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927</v>
      </c>
      <c r="M29" s="128">
        <f>'CP RESUMO'!AB7</f>
        <v/>
      </c>
      <c r="N29" s="129">
        <f>MAX(0,M29-M28)</f>
        <v/>
      </c>
      <c r="O29" s="128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RESUMO'!AC7</f>
        <v/>
      </c>
      <c r="N30" s="129">
        <f>MAX(0,M30-M29)</f>
        <v/>
      </c>
      <c r="O30" s="128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RESUMO'!AD7</f>
        <v/>
      </c>
      <c r="N31" s="129">
        <f>MAX(0,M31-M30)</f>
        <v/>
      </c>
      <c r="O31" s="128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927</v>
      </c>
      <c r="M32" s="128">
        <f>'CP RESUMO'!AE7</f>
        <v/>
      </c>
      <c r="N32" s="129">
        <f>MAX(0,M32-M31)</f>
        <v/>
      </c>
      <c r="O32" s="128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RESUMO'!AF7</f>
        <v/>
      </c>
      <c r="N33" s="129">
        <f>MAX(0,M33-M32)</f>
        <v/>
      </c>
      <c r="O33" s="128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RESUMO'!AG7</f>
        <v/>
      </c>
      <c r="N34" s="129">
        <f>MAX(0,M34-M33)</f>
        <v/>
      </c>
      <c r="O34" s="128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927</v>
      </c>
      <c r="M35" s="128">
        <f>'CP RESUMO'!AH7</f>
        <v/>
      </c>
      <c r="N35" s="129">
        <f>MAX(0,M35-M34)</f>
        <v/>
      </c>
      <c r="O35" s="128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RESUMO'!AI7</f>
        <v/>
      </c>
      <c r="N36" s="129">
        <f>MAX(0,M36-M35)</f>
        <v/>
      </c>
      <c r="O36" s="128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RESUMO'!AJ7</f>
        <v/>
      </c>
      <c r="N37" s="129">
        <f>MAX(0,M37-M36)</f>
        <v/>
      </c>
      <c r="O37" s="128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927</v>
      </c>
      <c r="M38" s="128">
        <f>'CP RESUMO'!AK7</f>
        <v/>
      </c>
      <c r="N38" s="129">
        <f>MAX(0,M38-M37)</f>
        <v/>
      </c>
      <c r="O38" s="128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RESUMO'!AL7</f>
        <v/>
      </c>
      <c r="N39" s="129">
        <f>MAX(0,M39-M38)</f>
        <v/>
      </c>
      <c r="O39" s="128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RESUMO'!AM7</f>
        <v/>
      </c>
      <c r="N40" s="129">
        <f>MAX(0,M40-M39)</f>
        <v/>
      </c>
      <c r="O40" s="128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107435.9</v>
      </c>
      <c r="M41" s="128">
        <f>'CP RESUMO'!AN7</f>
        <v/>
      </c>
      <c r="N41" s="129">
        <f>MAX(0,M41-M40)</f>
        <v/>
      </c>
      <c r="O41" s="128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RESUMO'!AO7</f>
        <v/>
      </c>
      <c r="N42" s="129">
        <f>MAX(0,M42-M41)</f>
        <v/>
      </c>
      <c r="O42" s="128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RESUMO'!AP7</f>
        <v/>
      </c>
      <c r="N43" s="129">
        <f>MAX(0,M43-M42)</f>
        <v/>
      </c>
      <c r="O43" s="128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RESUMO'!AQ7</f>
        <v/>
      </c>
      <c r="N44" s="129">
        <f>MAX(0,M44-M43)</f>
        <v/>
      </c>
      <c r="O44" s="128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RESUMO'!AR7</f>
        <v/>
      </c>
      <c r="N45" s="129">
        <f>MAX(0,M45-M44)</f>
        <v/>
      </c>
      <c r="O45" s="128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RESUMO'!AS7</f>
        <v/>
      </c>
      <c r="N46" s="129">
        <f>MAX(0,M46-M45)</f>
        <v/>
      </c>
      <c r="O46" s="128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RESUMO'!AT7</f>
        <v/>
      </c>
      <c r="N47" s="129">
        <f>MAX(0,M47-M46)</f>
        <v/>
      </c>
      <c r="O47" s="128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RESUMO'!AU7</f>
        <v/>
      </c>
      <c r="N48" s="129">
        <f>MAX(0,M48-M47)</f>
        <v/>
      </c>
      <c r="O48" s="128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RESUMO'!AV7</f>
        <v/>
      </c>
      <c r="N49" s="129">
        <f>MAX(0,M49-M48)</f>
        <v/>
      </c>
      <c r="O49" s="128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RESUMO'!AW7</f>
        <v/>
      </c>
      <c r="N50" s="129">
        <f>MAX(0,M50-M49)</f>
        <v/>
      </c>
      <c r="O50" s="128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RESUMO'!AX7</f>
        <v/>
      </c>
      <c r="N51" s="129">
        <f>MAX(0,M51-M50)</f>
        <v/>
      </c>
      <c r="O51" s="128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RESUMO'!AY7</f>
        <v/>
      </c>
      <c r="N52" s="129">
        <f>MAX(0,M52-M51)</f>
        <v/>
      </c>
      <c r="O52" s="128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RESUMO'!AZ7</f>
        <v/>
      </c>
      <c r="N53" s="129">
        <f>MAX(0,M53-M52)</f>
        <v/>
      </c>
      <c r="O53" s="128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RESUMO'!BA7</f>
        <v/>
      </c>
      <c r="N54" s="129">
        <f>MAX(0,M54-M53)</f>
        <v/>
      </c>
      <c r="O54" s="128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RESUMO'!BB7</f>
        <v/>
      </c>
      <c r="N55" s="129">
        <f>MAX(0,M55-M54)</f>
        <v/>
      </c>
      <c r="O55" s="128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RESUMO'!BC7</f>
        <v/>
      </c>
      <c r="N56" s="129">
        <f>MAX(0,M56-M55)</f>
        <v/>
      </c>
      <c r="O56" s="128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RESUMO'!BD7</f>
        <v/>
      </c>
      <c r="N57" s="129">
        <f>MAX(0,M57-M56)</f>
        <v/>
      </c>
      <c r="O57" s="128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RESUMO'!BE7</f>
        <v/>
      </c>
      <c r="N58" s="129">
        <f>MAX(0,M58-M57)</f>
        <v/>
      </c>
      <c r="O58" s="128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RESUMO'!BF7</f>
        <v/>
      </c>
      <c r="N59" s="129">
        <f>MAX(0,M59-M58)</f>
        <v/>
      </c>
      <c r="O59" s="128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RESUMO'!BG7</f>
        <v/>
      </c>
      <c r="N60" s="129">
        <f>MAX(0,M60-M59)</f>
        <v/>
      </c>
      <c r="O60" s="128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RESUMO'!BH7</f>
        <v/>
      </c>
      <c r="N61" s="129">
        <f>MAX(0,M61-M60)</f>
        <v/>
      </c>
      <c r="O61" s="128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RESUMO'!BI7</f>
        <v/>
      </c>
      <c r="N62" s="129">
        <f>MAX(0,M62-M61)</f>
        <v/>
      </c>
      <c r="O62" s="128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RESUMO'!BJ7</f>
        <v/>
      </c>
      <c r="N63" s="129">
        <f>MAX(0,M63-M62)</f>
        <v/>
      </c>
      <c r="O63" s="128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RESUMO'!BK7</f>
        <v/>
      </c>
      <c r="N64" s="129">
        <f>MAX(0,M64-M63)</f>
        <v/>
      </c>
      <c r="O64" s="128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RESUMO'!BL7</f>
        <v/>
      </c>
      <c r="N65" s="129">
        <f>MAX(0,M65-M64)</f>
        <v/>
      </c>
      <c r="O65" s="128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RESUMO'!BM7</f>
        <v/>
      </c>
      <c r="N66" s="129">
        <f>MAX(0,M66-M65)</f>
        <v/>
      </c>
      <c r="O66" s="128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RESUMO'!BN7</f>
        <v/>
      </c>
      <c r="N67" s="129">
        <f>MAX(0,M67-M66)</f>
        <v/>
      </c>
      <c r="O67" s="128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RESUMO'!BO7</f>
        <v/>
      </c>
      <c r="N68" s="129">
        <f>MAX(0,M68-M67)</f>
        <v/>
      </c>
      <c r="O68" s="128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RESUMO'!BP7</f>
        <v/>
      </c>
      <c r="N69" s="129">
        <f>MAX(0,M69-M68)</f>
        <v/>
      </c>
      <c r="O69" s="128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RESUMO'!BQ7</f>
        <v/>
      </c>
      <c r="N70" s="129">
        <f>MAX(0,M70-M69)</f>
        <v/>
      </c>
      <c r="O70" s="128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RESUMO'!BR7</f>
        <v/>
      </c>
      <c r="N71" s="129">
        <f>MAX(0,M71-M70)</f>
        <v/>
      </c>
      <c r="O71" s="128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RESUMO'!BS7</f>
        <v/>
      </c>
      <c r="N72" s="129">
        <f>MAX(0,M72-M71)</f>
        <v/>
      </c>
      <c r="O72" s="128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RESUMO'!BT7</f>
        <v/>
      </c>
      <c r="N73" s="129">
        <f>MAX(0,M73-M72)</f>
        <v/>
      </c>
      <c r="O73" s="128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RESUMO'!BU7</f>
        <v/>
      </c>
      <c r="N74" s="129">
        <f>MAX(0,M74-M73)</f>
        <v/>
      </c>
      <c r="O74" s="128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RESUMO'!BV7</f>
        <v/>
      </c>
      <c r="N75" s="129">
        <f>MAX(0,M75-M74)</f>
        <v/>
      </c>
      <c r="O75" s="128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RESUMO'!BW7</f>
        <v/>
      </c>
      <c r="N76" s="129">
        <f>MAX(0,M76-M75)</f>
        <v/>
      </c>
      <c r="O76" s="128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28">
        <f>'CP RESUMO'!D8</f>
        <v/>
      </c>
      <c r="N5" s="129" t="n">
        <v>0</v>
      </c>
      <c r="O5" s="128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RESUMO'!E8</f>
        <v/>
      </c>
      <c r="N6" s="129">
        <f>MAX(0,M6-M5)</f>
        <v/>
      </c>
      <c r="O6" s="128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PL'!L14</f>
        <v/>
      </c>
      <c r="M7" s="128">
        <f>'CP RESUMO'!F8</f>
        <v/>
      </c>
      <c r="N7" s="129">
        <f>MAX(0,M7-M6)</f>
        <v/>
      </c>
      <c r="O7" s="128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RESUMO'!G8</f>
        <v/>
      </c>
      <c r="N8" s="129">
        <f>MAX(0,M8-M7)</f>
        <v/>
      </c>
      <c r="O8" s="128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RESUMO'!H8</f>
        <v/>
      </c>
      <c r="N9" s="129">
        <f>MAX(0,M9-M8)</f>
        <v/>
      </c>
      <c r="O9" s="128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RESUMO'!I8</f>
        <v/>
      </c>
      <c r="N10" s="129">
        <f>MAX(0,M10-M9)</f>
        <v/>
      </c>
      <c r="O10" s="128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RESUMO'!J8</f>
        <v/>
      </c>
      <c r="N11" s="129">
        <f>MAX(0,M11-M10)</f>
        <v/>
      </c>
      <c r="O11" s="128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RESUMO'!K8</f>
        <v/>
      </c>
      <c r="N12" s="129">
        <f>MAX(0,M12-M11)</f>
        <v/>
      </c>
      <c r="O12" s="128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PL'!I14</f>
        <v/>
      </c>
      <c r="M13" s="128">
        <f>'CP RESUMO'!L8</f>
        <v/>
      </c>
      <c r="N13" s="129">
        <f>MAX(0,M13-M12)</f>
        <v/>
      </c>
      <c r="O13" s="128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8">
        <f>'CP RESUMO'!M8</f>
        <v/>
      </c>
      <c r="N14" s="129">
        <f>MAX(0,M14-M13)</f>
        <v/>
      </c>
      <c r="O14" s="128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RESUMO'!N8</f>
        <v/>
      </c>
      <c r="N15" s="129">
        <f>MAX(0,M15-M14)</f>
        <v/>
      </c>
      <c r="O15" s="128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RESUMO'!O8</f>
        <v/>
      </c>
      <c r="N16" s="129">
        <f>MAX(0,M16-M15)</f>
        <v/>
      </c>
      <c r="O16" s="128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RESUMO'!P8</f>
        <v/>
      </c>
      <c r="N17" s="129">
        <f>MAX(0,M17-M16)</f>
        <v/>
      </c>
      <c r="O17" s="128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RESUMO'!Q8</f>
        <v/>
      </c>
      <c r="N18" s="129">
        <f>MAX(0,M18-M17)</f>
        <v/>
      </c>
      <c r="O18" s="128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RESUMO'!R8</f>
        <v/>
      </c>
      <c r="N19" s="129">
        <f>MAX(0,M19-M18)</f>
        <v/>
      </c>
      <c r="O19" s="128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RESUMO'!S8</f>
        <v/>
      </c>
      <c r="N20" s="129">
        <f>MAX(0,M20-M19)</f>
        <v/>
      </c>
      <c r="O20" s="128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RESUMO'!T8</f>
        <v/>
      </c>
      <c r="N21" s="129">
        <f>MAX(0,M21-M20)</f>
        <v/>
      </c>
      <c r="O21" s="128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RESUMO'!U8</f>
        <v/>
      </c>
      <c r="N22" s="129">
        <f>MAX(0,M22-M21)</f>
        <v/>
      </c>
      <c r="O22" s="128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RESUMO'!V8</f>
        <v/>
      </c>
      <c r="N23" s="129">
        <f>MAX(0,M23-M22)</f>
        <v/>
      </c>
      <c r="O23" s="128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RESUMO'!W8</f>
        <v/>
      </c>
      <c r="N24" s="129">
        <f>MAX(0,M24-M23)</f>
        <v/>
      </c>
      <c r="O24" s="128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RESUMO'!X8</f>
        <v/>
      </c>
      <c r="N25" s="129">
        <f>MAX(0,M25-M24)</f>
        <v/>
      </c>
      <c r="O25" s="128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9977.450000000001</v>
      </c>
      <c r="M26" s="128">
        <f>'CP RESUMO'!Y8</f>
        <v/>
      </c>
      <c r="N26" s="129">
        <f>MAX(0,M26-M25)</f>
        <v/>
      </c>
      <c r="O26" s="128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82313.95</v>
      </c>
      <c r="M27" s="128">
        <f>'CP RESUMO'!Z8</f>
        <v/>
      </c>
      <c r="N27" s="129">
        <f>MAX(0,M27-M26)</f>
        <v/>
      </c>
      <c r="O27" s="128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72336.5</v>
      </c>
      <c r="M28" s="128">
        <f>'CP RESUMO'!AA8</f>
        <v/>
      </c>
      <c r="N28" s="129">
        <f>MAX(0,M28-M27)</f>
        <v/>
      </c>
      <c r="O28" s="128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9977.450000000001</v>
      </c>
      <c r="M29" s="128">
        <f>'CP RESUMO'!AB8</f>
        <v/>
      </c>
      <c r="N29" s="129">
        <f>MAX(0,M29-M28)</f>
        <v/>
      </c>
      <c r="O29" s="128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9977.450000000001</v>
      </c>
      <c r="M30" s="128">
        <f>'CP RESUMO'!AC8</f>
        <v/>
      </c>
      <c r="N30" s="129">
        <f>MAX(0,M30-M29)</f>
        <v/>
      </c>
      <c r="O30" s="128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9977.450000000001</v>
      </c>
      <c r="M31" s="128">
        <f>'CP RESUMO'!AD8</f>
        <v/>
      </c>
      <c r="N31" s="129">
        <f>MAX(0,M31-M30)</f>
        <v/>
      </c>
      <c r="O31" s="128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9977.450000000001</v>
      </c>
      <c r="M32" s="128">
        <f>'CP RESUMO'!AE8</f>
        <v/>
      </c>
      <c r="N32" s="129">
        <f>MAX(0,M32-M31)</f>
        <v/>
      </c>
      <c r="O32" s="128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9977.450000000001</v>
      </c>
      <c r="M33" s="128">
        <f>'CP RESUMO'!AF8</f>
        <v/>
      </c>
      <c r="N33" s="129">
        <f>MAX(0,M33-M32)</f>
        <v/>
      </c>
      <c r="O33" s="128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9977.450000000001</v>
      </c>
      <c r="M34" s="128">
        <f>'CP RESUMO'!AG8</f>
        <v/>
      </c>
      <c r="N34" s="129">
        <f>MAX(0,M34-M33)</f>
        <v/>
      </c>
      <c r="O34" s="128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9977.450000000001</v>
      </c>
      <c r="M35" s="128">
        <f>'CP RESUMO'!AH8</f>
        <v/>
      </c>
      <c r="N35" s="129">
        <f>MAX(0,M35-M34)</f>
        <v/>
      </c>
      <c r="O35" s="128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14966.17</v>
      </c>
      <c r="M36" s="128">
        <f>'CP RESUMO'!AI8</f>
        <v/>
      </c>
      <c r="N36" s="129">
        <f>MAX(0,M36-M35)</f>
        <v/>
      </c>
      <c r="O36" s="128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14966.17</v>
      </c>
      <c r="M37" s="128">
        <f>'CP RESUMO'!AJ8</f>
        <v/>
      </c>
      <c r="N37" s="129">
        <f>MAX(0,M37-M36)</f>
        <v/>
      </c>
      <c r="O37" s="128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14966.17</v>
      </c>
      <c r="M38" s="128">
        <f>'CP RESUMO'!AK8</f>
        <v/>
      </c>
      <c r="N38" s="129">
        <f>MAX(0,M38-M37)</f>
        <v/>
      </c>
      <c r="O38" s="128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14966.17</v>
      </c>
      <c r="M39" s="128">
        <f>'CP RESUMO'!AL8</f>
        <v/>
      </c>
      <c r="N39" s="129">
        <f>MAX(0,M39-M38)</f>
        <v/>
      </c>
      <c r="O39" s="128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14966.17</v>
      </c>
      <c r="M40" s="128">
        <f>'CP RESUMO'!AM8</f>
        <v/>
      </c>
      <c r="N40" s="129">
        <f>MAX(0,M40-M39)</f>
        <v/>
      </c>
      <c r="O40" s="128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14966.17</v>
      </c>
      <c r="M41" s="128">
        <f>'CP RESUMO'!AN8</f>
        <v/>
      </c>
      <c r="N41" s="129">
        <f>MAX(0,M41-M40)</f>
        <v/>
      </c>
      <c r="O41" s="128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19954.9</v>
      </c>
      <c r="M42" s="128">
        <f>'CP RESUMO'!AO8</f>
        <v/>
      </c>
      <c r="N42" s="129">
        <f>MAX(0,M42-M41)</f>
        <v/>
      </c>
      <c r="O42" s="128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9977.450000000001</v>
      </c>
      <c r="M43" s="128">
        <f>'CP RESUMO'!AP8</f>
        <v/>
      </c>
      <c r="N43" s="129">
        <f>MAX(0,M43-M42)</f>
        <v/>
      </c>
      <c r="O43" s="128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7493.06</v>
      </c>
      <c r="M44" s="128">
        <f>'CP RESUMO'!AQ8</f>
        <v/>
      </c>
      <c r="N44" s="129">
        <f>MAX(0,M44-M43)</f>
        <v/>
      </c>
      <c r="O44" s="128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4988.72</v>
      </c>
      <c r="M45" s="128">
        <f>'CP RESUMO'!AR8</f>
        <v/>
      </c>
      <c r="N45" s="129">
        <f>MAX(0,M45-M44)</f>
        <v/>
      </c>
      <c r="O45" s="128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2701.09</v>
      </c>
      <c r="M46" s="128">
        <f>'CP RESUMO'!AS8</f>
        <v/>
      </c>
      <c r="N46" s="129">
        <f>MAX(0,M46-M45)</f>
        <v/>
      </c>
      <c r="O46" s="128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RESUMO'!AT8</f>
        <v/>
      </c>
      <c r="N47" s="129">
        <f>MAX(0,M47-M46)</f>
        <v/>
      </c>
      <c r="O47" s="128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RESUMO'!AU8</f>
        <v/>
      </c>
      <c r="N48" s="129">
        <f>MAX(0,M48-M47)</f>
        <v/>
      </c>
      <c r="O48" s="128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RESUMO'!AV8</f>
        <v/>
      </c>
      <c r="N49" s="129">
        <f>MAX(0,M49-M48)</f>
        <v/>
      </c>
      <c r="O49" s="128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RESUMO'!AW8</f>
        <v/>
      </c>
      <c r="N50" s="129">
        <f>MAX(0,M50-M49)</f>
        <v/>
      </c>
      <c r="O50" s="128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RESUMO'!AX8</f>
        <v/>
      </c>
      <c r="N51" s="129">
        <f>MAX(0,M51-M50)</f>
        <v/>
      </c>
      <c r="O51" s="128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RESUMO'!AY8</f>
        <v/>
      </c>
      <c r="N52" s="129">
        <f>MAX(0,M52-M51)</f>
        <v/>
      </c>
      <c r="O52" s="128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RESUMO'!AZ8</f>
        <v/>
      </c>
      <c r="N53" s="129">
        <f>MAX(0,M53-M52)</f>
        <v/>
      </c>
      <c r="O53" s="128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RESUMO'!BA8</f>
        <v/>
      </c>
      <c r="N54" s="129">
        <f>MAX(0,M54-M53)</f>
        <v/>
      </c>
      <c r="O54" s="128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RESUMO'!BB8</f>
        <v/>
      </c>
      <c r="N55" s="129">
        <f>MAX(0,M55-M54)</f>
        <v/>
      </c>
      <c r="O55" s="128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RESUMO'!BC8</f>
        <v/>
      </c>
      <c r="N56" s="129">
        <f>MAX(0,M56-M55)</f>
        <v/>
      </c>
      <c r="O56" s="128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RESUMO'!BD8</f>
        <v/>
      </c>
      <c r="N57" s="129">
        <f>MAX(0,M57-M56)</f>
        <v/>
      </c>
      <c r="O57" s="128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RESUMO'!BE8</f>
        <v/>
      </c>
      <c r="N58" s="129">
        <f>MAX(0,M58-M57)</f>
        <v/>
      </c>
      <c r="O58" s="128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RESUMO'!BF8</f>
        <v/>
      </c>
      <c r="N59" s="129">
        <f>MAX(0,M59-M58)</f>
        <v/>
      </c>
      <c r="O59" s="128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RESUMO'!BG8</f>
        <v/>
      </c>
      <c r="N60" s="129">
        <f>MAX(0,M60-M59)</f>
        <v/>
      </c>
      <c r="O60" s="128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RESUMO'!BH8</f>
        <v/>
      </c>
      <c r="N61" s="129">
        <f>MAX(0,M61-M60)</f>
        <v/>
      </c>
      <c r="O61" s="128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RESUMO'!BI8</f>
        <v/>
      </c>
      <c r="N62" s="129">
        <f>MAX(0,M62-M61)</f>
        <v/>
      </c>
      <c r="O62" s="128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RESUMO'!BJ8</f>
        <v/>
      </c>
      <c r="N63" s="129">
        <f>MAX(0,M63-M62)</f>
        <v/>
      </c>
      <c r="O63" s="128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RESUMO'!BK8</f>
        <v/>
      </c>
      <c r="N64" s="129">
        <f>MAX(0,M64-M63)</f>
        <v/>
      </c>
      <c r="O64" s="128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RESUMO'!BL8</f>
        <v/>
      </c>
      <c r="N65" s="129">
        <f>MAX(0,M65-M64)</f>
        <v/>
      </c>
      <c r="O65" s="128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RESUMO'!BM8</f>
        <v/>
      </c>
      <c r="N66" s="129">
        <f>MAX(0,M66-M65)</f>
        <v/>
      </c>
      <c r="O66" s="128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RESUMO'!BN8</f>
        <v/>
      </c>
      <c r="N67" s="129">
        <f>MAX(0,M67-M66)</f>
        <v/>
      </c>
      <c r="O67" s="128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RESUMO'!BO8</f>
        <v/>
      </c>
      <c r="N68" s="129">
        <f>MAX(0,M68-M67)</f>
        <v/>
      </c>
      <c r="O68" s="128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RESUMO'!BP8</f>
        <v/>
      </c>
      <c r="N69" s="129">
        <f>MAX(0,M69-M68)</f>
        <v/>
      </c>
      <c r="O69" s="128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RESUMO'!BQ8</f>
        <v/>
      </c>
      <c r="N70" s="129">
        <f>MAX(0,M70-M69)</f>
        <v/>
      </c>
      <c r="O70" s="128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RESUMO'!BR8</f>
        <v/>
      </c>
      <c r="N71" s="129">
        <f>MAX(0,M71-M70)</f>
        <v/>
      </c>
      <c r="O71" s="128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RESUMO'!BS8</f>
        <v/>
      </c>
      <c r="N72" s="129">
        <f>MAX(0,M72-M71)</f>
        <v/>
      </c>
      <c r="O72" s="128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RESUMO'!BT8</f>
        <v/>
      </c>
      <c r="N73" s="129">
        <f>MAX(0,M73-M72)</f>
        <v/>
      </c>
      <c r="O73" s="128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RESUMO'!BU8</f>
        <v/>
      </c>
      <c r="N74" s="129">
        <f>MAX(0,M74-M73)</f>
        <v/>
      </c>
      <c r="O74" s="128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RESUMO'!BV8</f>
        <v/>
      </c>
      <c r="N75" s="129">
        <f>MAX(0,M75-M74)</f>
        <v/>
      </c>
      <c r="O75" s="128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RESUMO'!BW8</f>
        <v/>
      </c>
      <c r="N76" s="129">
        <f>MAX(0,M76-M75)</f>
        <v/>
      </c>
      <c r="O76" s="128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28">
        <f>'CP RESUMO'!D9</f>
        <v/>
      </c>
      <c r="N5" s="129" t="n">
        <v>0</v>
      </c>
      <c r="O5" s="128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RESUMO'!E9</f>
        <v/>
      </c>
      <c r="N6" s="129">
        <f>MAX(0,M6-M5)</f>
        <v/>
      </c>
      <c r="O6" s="128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PL'!L15</f>
        <v/>
      </c>
      <c r="M7" s="128">
        <f>'CP RESUMO'!F9</f>
        <v/>
      </c>
      <c r="N7" s="129">
        <f>MAX(0,M7-M6)</f>
        <v/>
      </c>
      <c r="O7" s="128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RESUMO'!G9</f>
        <v/>
      </c>
      <c r="N8" s="129">
        <f>MAX(0,M8-M7)</f>
        <v/>
      </c>
      <c r="O8" s="128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RESUMO'!H9</f>
        <v/>
      </c>
      <c r="N9" s="129">
        <f>MAX(0,M9-M8)</f>
        <v/>
      </c>
      <c r="O9" s="128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RESUMO'!I9</f>
        <v/>
      </c>
      <c r="N10" s="129">
        <f>MAX(0,M10-M9)</f>
        <v/>
      </c>
      <c r="O10" s="128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RESUMO'!J9</f>
        <v/>
      </c>
      <c r="N11" s="129">
        <f>MAX(0,M11-M10)</f>
        <v/>
      </c>
      <c r="O11" s="128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RESUMO'!K9</f>
        <v/>
      </c>
      <c r="N12" s="129">
        <f>MAX(0,M12-M11)</f>
        <v/>
      </c>
      <c r="O12" s="128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PL'!I15</f>
        <v/>
      </c>
      <c r="M13" s="128">
        <f>'CP RESUMO'!L9</f>
        <v/>
      </c>
      <c r="N13" s="129">
        <f>MAX(0,M13-M12)</f>
        <v/>
      </c>
      <c r="O13" s="128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8">
        <f>'CP RESUMO'!M9</f>
        <v/>
      </c>
      <c r="N14" s="129">
        <f>MAX(0,M14-M13)</f>
        <v/>
      </c>
      <c r="O14" s="128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RESUMO'!N9</f>
        <v/>
      </c>
      <c r="N15" s="129">
        <f>MAX(0,M15-M14)</f>
        <v/>
      </c>
      <c r="O15" s="128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RESUMO'!O9</f>
        <v/>
      </c>
      <c r="N16" s="129">
        <f>MAX(0,M16-M15)</f>
        <v/>
      </c>
      <c r="O16" s="128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RESUMO'!P9</f>
        <v/>
      </c>
      <c r="N17" s="129">
        <f>MAX(0,M17-M16)</f>
        <v/>
      </c>
      <c r="O17" s="128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RESUMO'!Q9</f>
        <v/>
      </c>
      <c r="N18" s="129">
        <f>MAX(0,M18-M17)</f>
        <v/>
      </c>
      <c r="O18" s="128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RESUMO'!R9</f>
        <v/>
      </c>
      <c r="N19" s="129">
        <f>MAX(0,M19-M18)</f>
        <v/>
      </c>
      <c r="O19" s="128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RESUMO'!S9</f>
        <v/>
      </c>
      <c r="N20" s="129">
        <f>MAX(0,M20-M19)</f>
        <v/>
      </c>
      <c r="O20" s="128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RESUMO'!T9</f>
        <v/>
      </c>
      <c r="N21" s="129">
        <f>MAX(0,M21-M20)</f>
        <v/>
      </c>
      <c r="O21" s="128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RESUMO'!U9</f>
        <v/>
      </c>
      <c r="N22" s="129">
        <f>MAX(0,M22-M21)</f>
        <v/>
      </c>
      <c r="O22" s="128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RESUMO'!V9</f>
        <v/>
      </c>
      <c r="N23" s="129">
        <f>MAX(0,M23-M22)</f>
        <v/>
      </c>
      <c r="O23" s="128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Sem aba no arquivo original: projeção = orçamento reajustado pelo INCC do corte; saldo em curva linear até dez/2028 (premissa dos indiretos). Confirmar.</t>
        </is>
      </c>
      <c r="M24" s="128">
        <f>'CP RESUMO'!W9</f>
        <v/>
      </c>
      <c r="N24" s="129">
        <f>MAX(0,M24-M23)</f>
        <v/>
      </c>
      <c r="O24" s="128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RESUMO'!X9</f>
        <v/>
      </c>
      <c r="N25" s="129">
        <f>MAX(0,M25-M24)</f>
        <v/>
      </c>
      <c r="O25" s="128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1200.13</v>
      </c>
      <c r="M26" s="128">
        <f>'CP RESUMO'!Y9</f>
        <v/>
      </c>
      <c r="N26" s="129">
        <f>MAX(0,M26-M25)</f>
        <v/>
      </c>
      <c r="O26" s="128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1200.13</v>
      </c>
      <c r="M27" s="128">
        <f>'CP RESUMO'!Z9</f>
        <v/>
      </c>
      <c r="N27" s="129">
        <f>MAX(0,M27-M26)</f>
        <v/>
      </c>
      <c r="O27" s="128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1200.13</v>
      </c>
      <c r="M28" s="128">
        <f>'CP RESUMO'!AA9</f>
        <v/>
      </c>
      <c r="N28" s="129">
        <f>MAX(0,M28-M27)</f>
        <v/>
      </c>
      <c r="O28" s="128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1200.13</v>
      </c>
      <c r="M29" s="128">
        <f>'CP RESUMO'!AB9</f>
        <v/>
      </c>
      <c r="N29" s="129">
        <f>MAX(0,M29-M28)</f>
        <v/>
      </c>
      <c r="O29" s="128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1200.13</v>
      </c>
      <c r="M30" s="128">
        <f>'CP RESUMO'!AC9</f>
        <v/>
      </c>
      <c r="N30" s="129">
        <f>MAX(0,M30-M29)</f>
        <v/>
      </c>
      <c r="O30" s="128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1200.13</v>
      </c>
      <c r="M31" s="128">
        <f>'CP RESUMO'!AD9</f>
        <v/>
      </c>
      <c r="N31" s="129">
        <f>MAX(0,M31-M30)</f>
        <v/>
      </c>
      <c r="O31" s="128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1200.13</v>
      </c>
      <c r="M32" s="128">
        <f>'CP RESUMO'!AE9</f>
        <v/>
      </c>
      <c r="N32" s="129">
        <f>MAX(0,M32-M31)</f>
        <v/>
      </c>
      <c r="O32" s="128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1200.13</v>
      </c>
      <c r="M33" s="128">
        <f>'CP RESUMO'!AF9</f>
        <v/>
      </c>
      <c r="N33" s="129">
        <f>MAX(0,M33-M32)</f>
        <v/>
      </c>
      <c r="O33" s="128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1200.13</v>
      </c>
      <c r="M34" s="128">
        <f>'CP RESUMO'!AG9</f>
        <v/>
      </c>
      <c r="N34" s="129">
        <f>MAX(0,M34-M33)</f>
        <v/>
      </c>
      <c r="O34" s="128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1200.13</v>
      </c>
      <c r="M35" s="128">
        <f>'CP RESUMO'!AH9</f>
        <v/>
      </c>
      <c r="N35" s="129">
        <f>MAX(0,M35-M34)</f>
        <v/>
      </c>
      <c r="O35" s="128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1200.13</v>
      </c>
      <c r="M36" s="128">
        <f>'CP RESUMO'!AI9</f>
        <v/>
      </c>
      <c r="N36" s="129">
        <f>MAX(0,M36-M35)</f>
        <v/>
      </c>
      <c r="O36" s="128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1200.13</v>
      </c>
      <c r="M37" s="128">
        <f>'CP RESUMO'!AJ9</f>
        <v/>
      </c>
      <c r="N37" s="129">
        <f>MAX(0,M37-M36)</f>
        <v/>
      </c>
      <c r="O37" s="128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1200.13</v>
      </c>
      <c r="M38" s="128">
        <f>'CP RESUMO'!AK9</f>
        <v/>
      </c>
      <c r="N38" s="129">
        <f>MAX(0,M38-M37)</f>
        <v/>
      </c>
      <c r="O38" s="128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1200.13</v>
      </c>
      <c r="M39" s="128">
        <f>'CP RESUMO'!AL9</f>
        <v/>
      </c>
      <c r="N39" s="129">
        <f>MAX(0,M39-M38)</f>
        <v/>
      </c>
      <c r="O39" s="128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1200.13</v>
      </c>
      <c r="M40" s="128">
        <f>'CP RESUMO'!AM9</f>
        <v/>
      </c>
      <c r="N40" s="129">
        <f>MAX(0,M40-M39)</f>
        <v/>
      </c>
      <c r="O40" s="128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1200.13</v>
      </c>
      <c r="M41" s="128">
        <f>'CP RESUMO'!AN9</f>
        <v/>
      </c>
      <c r="N41" s="129">
        <f>MAX(0,M41-M40)</f>
        <v/>
      </c>
      <c r="O41" s="128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1200.13</v>
      </c>
      <c r="M42" s="128">
        <f>'CP RESUMO'!AO9</f>
        <v/>
      </c>
      <c r="N42" s="129">
        <f>MAX(0,M42-M41)</f>
        <v/>
      </c>
      <c r="O42" s="128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1200.13</v>
      </c>
      <c r="M43" s="128">
        <f>'CP RESUMO'!AP9</f>
        <v/>
      </c>
      <c r="N43" s="129">
        <f>MAX(0,M43-M42)</f>
        <v/>
      </c>
      <c r="O43" s="128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1200.13</v>
      </c>
      <c r="M44" s="128">
        <f>'CP RESUMO'!AQ9</f>
        <v/>
      </c>
      <c r="N44" s="129">
        <f>MAX(0,M44-M43)</f>
        <v/>
      </c>
      <c r="O44" s="128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1200.13</v>
      </c>
      <c r="M45" s="128">
        <f>'CP RESUMO'!AR9</f>
        <v/>
      </c>
      <c r="N45" s="129">
        <f>MAX(0,M45-M44)</f>
        <v/>
      </c>
      <c r="O45" s="128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1200.13</v>
      </c>
      <c r="M46" s="128">
        <f>'CP RESUMO'!AS9</f>
        <v/>
      </c>
      <c r="N46" s="129">
        <f>MAX(0,M46-M45)</f>
        <v/>
      </c>
      <c r="O46" s="128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1200.13</v>
      </c>
      <c r="M47" s="128">
        <f>'CP RESUMO'!AT9</f>
        <v/>
      </c>
      <c r="N47" s="129">
        <f>MAX(0,M47-M46)</f>
        <v/>
      </c>
      <c r="O47" s="128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1200.13</v>
      </c>
      <c r="M48" s="128">
        <f>'CP RESUMO'!AU9</f>
        <v/>
      </c>
      <c r="N48" s="129">
        <f>MAX(0,M48-M47)</f>
        <v/>
      </c>
      <c r="O48" s="128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1200.13</v>
      </c>
      <c r="M49" s="128">
        <f>'CP RESUMO'!AV9</f>
        <v/>
      </c>
      <c r="N49" s="129">
        <f>MAX(0,M49-M48)</f>
        <v/>
      </c>
      <c r="O49" s="128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1200.13</v>
      </c>
      <c r="M50" s="128">
        <f>'CP RESUMO'!AW9</f>
        <v/>
      </c>
      <c r="N50" s="129">
        <f>MAX(0,M50-M49)</f>
        <v/>
      </c>
      <c r="O50" s="128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1200.13</v>
      </c>
      <c r="M51" s="128">
        <f>'CP RESUMO'!AX9</f>
        <v/>
      </c>
      <c r="N51" s="129">
        <f>MAX(0,M51-M50)</f>
        <v/>
      </c>
      <c r="O51" s="128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1200.13</v>
      </c>
      <c r="M52" s="128">
        <f>'CP RESUMO'!AY9</f>
        <v/>
      </c>
      <c r="N52" s="129">
        <f>MAX(0,M52-M51)</f>
        <v/>
      </c>
      <c r="O52" s="128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1200.13</v>
      </c>
      <c r="M53" s="128">
        <f>'CP RESUMO'!AZ9</f>
        <v/>
      </c>
      <c r="N53" s="129">
        <f>MAX(0,M53-M52)</f>
        <v/>
      </c>
      <c r="O53" s="128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RESUMO'!BA9</f>
        <v/>
      </c>
      <c r="N54" s="129">
        <f>MAX(0,M54-M53)</f>
        <v/>
      </c>
      <c r="O54" s="128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RESUMO'!BB9</f>
        <v/>
      </c>
      <c r="N55" s="129">
        <f>MAX(0,M55-M54)</f>
        <v/>
      </c>
      <c r="O55" s="128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RESUMO'!BC9</f>
        <v/>
      </c>
      <c r="N56" s="129">
        <f>MAX(0,M56-M55)</f>
        <v/>
      </c>
      <c r="O56" s="128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RESUMO'!BD9</f>
        <v/>
      </c>
      <c r="N57" s="129">
        <f>MAX(0,M57-M56)</f>
        <v/>
      </c>
      <c r="O57" s="128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RESUMO'!BE9</f>
        <v/>
      </c>
      <c r="N58" s="129">
        <f>MAX(0,M58-M57)</f>
        <v/>
      </c>
      <c r="O58" s="128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RESUMO'!BF9</f>
        <v/>
      </c>
      <c r="N59" s="129">
        <f>MAX(0,M59-M58)</f>
        <v/>
      </c>
      <c r="O59" s="128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RESUMO'!BG9</f>
        <v/>
      </c>
      <c r="N60" s="129">
        <f>MAX(0,M60-M59)</f>
        <v/>
      </c>
      <c r="O60" s="128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RESUMO'!BH9</f>
        <v/>
      </c>
      <c r="N61" s="129">
        <f>MAX(0,M61-M60)</f>
        <v/>
      </c>
      <c r="O61" s="128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RESUMO'!BI9</f>
        <v/>
      </c>
      <c r="N62" s="129">
        <f>MAX(0,M62-M61)</f>
        <v/>
      </c>
      <c r="O62" s="128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RESUMO'!BJ9</f>
        <v/>
      </c>
      <c r="N63" s="129">
        <f>MAX(0,M63-M62)</f>
        <v/>
      </c>
      <c r="O63" s="128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RESUMO'!BK9</f>
        <v/>
      </c>
      <c r="N64" s="129">
        <f>MAX(0,M64-M63)</f>
        <v/>
      </c>
      <c r="O64" s="128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RESUMO'!BL9</f>
        <v/>
      </c>
      <c r="N65" s="129">
        <f>MAX(0,M65-M64)</f>
        <v/>
      </c>
      <c r="O65" s="128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RESUMO'!BM9</f>
        <v/>
      </c>
      <c r="N66" s="129">
        <f>MAX(0,M66-M65)</f>
        <v/>
      </c>
      <c r="O66" s="128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RESUMO'!BN9</f>
        <v/>
      </c>
      <c r="N67" s="129">
        <f>MAX(0,M67-M66)</f>
        <v/>
      </c>
      <c r="O67" s="128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RESUMO'!BO9</f>
        <v/>
      </c>
      <c r="N68" s="129">
        <f>MAX(0,M68-M67)</f>
        <v/>
      </c>
      <c r="O68" s="128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RESUMO'!BP9</f>
        <v/>
      </c>
      <c r="N69" s="129">
        <f>MAX(0,M69-M68)</f>
        <v/>
      </c>
      <c r="O69" s="128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RESUMO'!BQ9</f>
        <v/>
      </c>
      <c r="N70" s="129">
        <f>MAX(0,M70-M69)</f>
        <v/>
      </c>
      <c r="O70" s="128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RESUMO'!BR9</f>
        <v/>
      </c>
      <c r="N71" s="129">
        <f>MAX(0,M71-M70)</f>
        <v/>
      </c>
      <c r="O71" s="128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RESUMO'!BS9</f>
        <v/>
      </c>
      <c r="N72" s="129">
        <f>MAX(0,M72-M71)</f>
        <v/>
      </c>
      <c r="O72" s="128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RESUMO'!BT9</f>
        <v/>
      </c>
      <c r="N73" s="129">
        <f>MAX(0,M73-M72)</f>
        <v/>
      </c>
      <c r="O73" s="128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RESUMO'!BU9</f>
        <v/>
      </c>
      <c r="N74" s="129">
        <f>MAX(0,M74-M73)</f>
        <v/>
      </c>
      <c r="O74" s="128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RESUMO'!BV9</f>
        <v/>
      </c>
      <c r="N75" s="129">
        <f>MAX(0,M75-M74)</f>
        <v/>
      </c>
      <c r="O75" s="128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RESUMO'!BW9</f>
        <v/>
      </c>
      <c r="N76" s="129">
        <f>MAX(0,M76-M75)</f>
        <v/>
      </c>
      <c r="O76" s="128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28">
        <f>'CP RESUMO'!D10</f>
        <v/>
      </c>
      <c r="N5" s="129" t="n">
        <v>0</v>
      </c>
      <c r="O5" s="128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RESUMO'!E10</f>
        <v/>
      </c>
      <c r="N6" s="129">
        <f>MAX(0,M6-M5)</f>
        <v/>
      </c>
      <c r="O6" s="128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PL'!L16</f>
        <v/>
      </c>
      <c r="M7" s="128">
        <f>'CP RESUMO'!F10</f>
        <v/>
      </c>
      <c r="N7" s="129">
        <f>MAX(0,M7-M6)</f>
        <v/>
      </c>
      <c r="O7" s="128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RESUMO'!G10</f>
        <v/>
      </c>
      <c r="N8" s="129">
        <f>MAX(0,M8-M7)</f>
        <v/>
      </c>
      <c r="O8" s="128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RESUMO'!H10</f>
        <v/>
      </c>
      <c r="N9" s="129">
        <f>MAX(0,M9-M8)</f>
        <v/>
      </c>
      <c r="O9" s="128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RESUMO'!I10</f>
        <v/>
      </c>
      <c r="N10" s="129">
        <f>MAX(0,M10-M9)</f>
        <v/>
      </c>
      <c r="O10" s="128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RESUMO'!J10</f>
        <v/>
      </c>
      <c r="N11" s="129">
        <f>MAX(0,M11-M10)</f>
        <v/>
      </c>
      <c r="O11" s="128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RESUMO'!K10</f>
        <v/>
      </c>
      <c r="N12" s="129">
        <f>MAX(0,M12-M11)</f>
        <v/>
      </c>
      <c r="O12" s="128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PL'!I16</f>
        <v/>
      </c>
      <c r="M13" s="128">
        <f>'CP RESUMO'!L10</f>
        <v/>
      </c>
      <c r="N13" s="129">
        <f>MAX(0,M13-M12)</f>
        <v/>
      </c>
      <c r="O13" s="128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8">
        <f>'CP RESUMO'!M10</f>
        <v/>
      </c>
      <c r="N14" s="129">
        <f>MAX(0,M14-M13)</f>
        <v/>
      </c>
      <c r="O14" s="128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RESUMO'!N10</f>
        <v/>
      </c>
      <c r="N15" s="129">
        <f>MAX(0,M15-M14)</f>
        <v/>
      </c>
      <c r="O15" s="128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RESUMO'!O10</f>
        <v/>
      </c>
      <c r="N16" s="129">
        <f>MAX(0,M16-M15)</f>
        <v/>
      </c>
      <c r="O16" s="128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RESUMO'!P10</f>
        <v/>
      </c>
      <c r="N17" s="129">
        <f>MAX(0,M17-M16)</f>
        <v/>
      </c>
      <c r="O17" s="128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RESUMO'!Q10</f>
        <v/>
      </c>
      <c r="N18" s="129">
        <f>MAX(0,M18-M17)</f>
        <v/>
      </c>
      <c r="O18" s="128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RESUMO'!R10</f>
        <v/>
      </c>
      <c r="N19" s="129">
        <f>MAX(0,M19-M18)</f>
        <v/>
      </c>
      <c r="O19" s="128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RESUMO'!S10</f>
        <v/>
      </c>
      <c r="N20" s="129">
        <f>MAX(0,M20-M19)</f>
        <v/>
      </c>
      <c r="O20" s="128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RESUMO'!T10</f>
        <v/>
      </c>
      <c r="N21" s="129">
        <f>MAX(0,M21-M20)</f>
        <v/>
      </c>
      <c r="O21" s="128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RESUMO'!U10</f>
        <v/>
      </c>
      <c r="N22" s="129">
        <f>MAX(0,M22-M21)</f>
        <v/>
      </c>
      <c r="O22" s="128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RESUMO'!V10</f>
        <v/>
      </c>
      <c r="N23" s="129">
        <f>MAX(0,M23-M22)</f>
        <v/>
      </c>
      <c r="O23" s="128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RESUMO'!W10</f>
        <v/>
      </c>
      <c r="N24" s="129">
        <f>MAX(0,M24-M23)</f>
        <v/>
      </c>
      <c r="O24" s="128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RESUMO'!X10</f>
        <v/>
      </c>
      <c r="N25" s="129">
        <f>MAX(0,M25-M24)</f>
        <v/>
      </c>
      <c r="O25" s="128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10923.41</v>
      </c>
      <c r="M26" s="128">
        <f>'CP RESUMO'!Y10</f>
        <v/>
      </c>
      <c r="N26" s="129">
        <f>MAX(0,M26-M25)</f>
        <v/>
      </c>
      <c r="O26" s="128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11941.36</v>
      </c>
      <c r="M27" s="128">
        <f>'CP RESUMO'!Z10</f>
        <v/>
      </c>
      <c r="N27" s="129">
        <f>MAX(0,M27-M26)</f>
        <v/>
      </c>
      <c r="O27" s="128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11856.53</v>
      </c>
      <c r="M28" s="128">
        <f>'CP RESUMO'!AA10</f>
        <v/>
      </c>
      <c r="N28" s="129">
        <f>MAX(0,M28-M27)</f>
        <v/>
      </c>
      <c r="O28" s="128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11856.53</v>
      </c>
      <c r="M29" s="128">
        <f>'CP RESUMO'!AB10</f>
        <v/>
      </c>
      <c r="N29" s="129">
        <f>MAX(0,M29-M28)</f>
        <v/>
      </c>
      <c r="O29" s="128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12535.16</v>
      </c>
      <c r="M30" s="128">
        <f>'CP RESUMO'!AC10</f>
        <v/>
      </c>
      <c r="N30" s="129">
        <f>MAX(0,M30-M29)</f>
        <v/>
      </c>
      <c r="O30" s="128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12959.3</v>
      </c>
      <c r="M31" s="128">
        <f>'CP RESUMO'!AD10</f>
        <v/>
      </c>
      <c r="N31" s="129">
        <f>MAX(0,M31-M30)</f>
        <v/>
      </c>
      <c r="O31" s="128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13722.76</v>
      </c>
      <c r="M32" s="128">
        <f>'CP RESUMO'!AE10</f>
        <v/>
      </c>
      <c r="N32" s="129">
        <f>MAX(0,M32-M31)</f>
        <v/>
      </c>
      <c r="O32" s="128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19088.95</v>
      </c>
      <c r="M33" s="128">
        <f>'CP RESUMO'!AF10</f>
        <v/>
      </c>
      <c r="N33" s="129">
        <f>MAX(0,M33-M32)</f>
        <v/>
      </c>
      <c r="O33" s="128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20647.7</v>
      </c>
      <c r="M34" s="128">
        <f>'CP RESUMO'!AG10</f>
        <v/>
      </c>
      <c r="N34" s="129">
        <f>MAX(0,M34-M33)</f>
        <v/>
      </c>
      <c r="O34" s="128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21292.17</v>
      </c>
      <c r="M35" s="128">
        <f>'CP RESUMO'!AH10</f>
        <v/>
      </c>
      <c r="N35" s="129">
        <f>MAX(0,M35-M34)</f>
        <v/>
      </c>
      <c r="O35" s="128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19078.46</v>
      </c>
      <c r="M36" s="128">
        <f>'CP RESUMO'!AI10</f>
        <v/>
      </c>
      <c r="N36" s="129">
        <f>MAX(0,M36-M35)</f>
        <v/>
      </c>
      <c r="O36" s="128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18458.35</v>
      </c>
      <c r="M37" s="128">
        <f>'CP RESUMO'!AJ10</f>
        <v/>
      </c>
      <c r="N37" s="129">
        <f>MAX(0,M37-M36)</f>
        <v/>
      </c>
      <c r="O37" s="128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18251.99</v>
      </c>
      <c r="M38" s="128">
        <f>'CP RESUMO'!AK10</f>
        <v/>
      </c>
      <c r="N38" s="129">
        <f>MAX(0,M38-M37)</f>
        <v/>
      </c>
      <c r="O38" s="128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17901.08</v>
      </c>
      <c r="M39" s="128">
        <f>'CP RESUMO'!AL10</f>
        <v/>
      </c>
      <c r="N39" s="129">
        <f>MAX(0,M39-M38)</f>
        <v/>
      </c>
      <c r="O39" s="128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14857.92</v>
      </c>
      <c r="M40" s="128">
        <f>'CP RESUMO'!AM10</f>
        <v/>
      </c>
      <c r="N40" s="129">
        <f>MAX(0,M40-M39)</f>
        <v/>
      </c>
      <c r="O40" s="128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17071.94</v>
      </c>
      <c r="M41" s="128">
        <f>'CP RESUMO'!AN10</f>
        <v/>
      </c>
      <c r="N41" s="129">
        <f>MAX(0,M41-M40)</f>
        <v/>
      </c>
      <c r="O41" s="128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16919.97</v>
      </c>
      <c r="M42" s="128">
        <f>'CP RESUMO'!AO10</f>
        <v/>
      </c>
      <c r="N42" s="129">
        <f>MAX(0,M42-M41)</f>
        <v/>
      </c>
      <c r="O42" s="128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10976.72</v>
      </c>
      <c r="M43" s="128">
        <f>'CP RESUMO'!AP10</f>
        <v/>
      </c>
      <c r="N43" s="129">
        <f>MAX(0,M43-M42)</f>
        <v/>
      </c>
      <c r="O43" s="128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7212.89</v>
      </c>
      <c r="M44" s="128">
        <f>'CP RESUMO'!AQ10</f>
        <v/>
      </c>
      <c r="N44" s="129">
        <f>MAX(0,M44-M43)</f>
        <v/>
      </c>
      <c r="O44" s="128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5305.66</v>
      </c>
      <c r="M45" s="128">
        <f>'CP RESUMO'!AR10</f>
        <v/>
      </c>
      <c r="N45" s="129">
        <f>MAX(0,M45-M44)</f>
        <v/>
      </c>
      <c r="O45" s="128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2743.21</v>
      </c>
      <c r="M46" s="128">
        <f>'CP RESUMO'!AS10</f>
        <v/>
      </c>
      <c r="N46" s="129">
        <f>MAX(0,M46-M45)</f>
        <v/>
      </c>
      <c r="O46" s="128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1259.33</v>
      </c>
      <c r="M47" s="128">
        <f>'CP RESUMO'!AT10</f>
        <v/>
      </c>
      <c r="N47" s="129">
        <f>MAX(0,M47-M46)</f>
        <v/>
      </c>
      <c r="O47" s="128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RESUMO'!AU10</f>
        <v/>
      </c>
      <c r="N48" s="129">
        <f>MAX(0,M48-M47)</f>
        <v/>
      </c>
      <c r="O48" s="128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RESUMO'!AV10</f>
        <v/>
      </c>
      <c r="N49" s="129">
        <f>MAX(0,M49-M48)</f>
        <v/>
      </c>
      <c r="O49" s="128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RESUMO'!AW10</f>
        <v/>
      </c>
      <c r="N50" s="129">
        <f>MAX(0,M50-M49)</f>
        <v/>
      </c>
      <c r="O50" s="128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RESUMO'!AX10</f>
        <v/>
      </c>
      <c r="N51" s="129">
        <f>MAX(0,M51-M50)</f>
        <v/>
      </c>
      <c r="O51" s="128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RESUMO'!AY10</f>
        <v/>
      </c>
      <c r="N52" s="129">
        <f>MAX(0,M52-M51)</f>
        <v/>
      </c>
      <c r="O52" s="128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RESUMO'!AZ10</f>
        <v/>
      </c>
      <c r="N53" s="129">
        <f>MAX(0,M53-M52)</f>
        <v/>
      </c>
      <c r="O53" s="128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RESUMO'!BA10</f>
        <v/>
      </c>
      <c r="N54" s="129">
        <f>MAX(0,M54-M53)</f>
        <v/>
      </c>
      <c r="O54" s="128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RESUMO'!BB10</f>
        <v/>
      </c>
      <c r="N55" s="129">
        <f>MAX(0,M55-M54)</f>
        <v/>
      </c>
      <c r="O55" s="128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RESUMO'!BC10</f>
        <v/>
      </c>
      <c r="N56" s="129">
        <f>MAX(0,M56-M55)</f>
        <v/>
      </c>
      <c r="O56" s="128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RESUMO'!BD10</f>
        <v/>
      </c>
      <c r="N57" s="129">
        <f>MAX(0,M57-M56)</f>
        <v/>
      </c>
      <c r="O57" s="128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RESUMO'!BE10</f>
        <v/>
      </c>
      <c r="N58" s="129">
        <f>MAX(0,M58-M57)</f>
        <v/>
      </c>
      <c r="O58" s="128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RESUMO'!BF10</f>
        <v/>
      </c>
      <c r="N59" s="129">
        <f>MAX(0,M59-M58)</f>
        <v/>
      </c>
      <c r="O59" s="128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RESUMO'!BG10</f>
        <v/>
      </c>
      <c r="N60" s="129">
        <f>MAX(0,M60-M59)</f>
        <v/>
      </c>
      <c r="O60" s="128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RESUMO'!BH10</f>
        <v/>
      </c>
      <c r="N61" s="129">
        <f>MAX(0,M61-M60)</f>
        <v/>
      </c>
      <c r="O61" s="128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RESUMO'!BI10</f>
        <v/>
      </c>
      <c r="N62" s="129">
        <f>MAX(0,M62-M61)</f>
        <v/>
      </c>
      <c r="O62" s="128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RESUMO'!BJ10</f>
        <v/>
      </c>
      <c r="N63" s="129">
        <f>MAX(0,M63-M62)</f>
        <v/>
      </c>
      <c r="O63" s="128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RESUMO'!BK10</f>
        <v/>
      </c>
      <c r="N64" s="129">
        <f>MAX(0,M64-M63)</f>
        <v/>
      </c>
      <c r="O64" s="128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RESUMO'!BL10</f>
        <v/>
      </c>
      <c r="N65" s="129">
        <f>MAX(0,M65-M64)</f>
        <v/>
      </c>
      <c r="O65" s="128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RESUMO'!BM10</f>
        <v/>
      </c>
      <c r="N66" s="129">
        <f>MAX(0,M66-M65)</f>
        <v/>
      </c>
      <c r="O66" s="128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RESUMO'!BN10</f>
        <v/>
      </c>
      <c r="N67" s="129">
        <f>MAX(0,M67-M66)</f>
        <v/>
      </c>
      <c r="O67" s="128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RESUMO'!BO10</f>
        <v/>
      </c>
      <c r="N68" s="129">
        <f>MAX(0,M68-M67)</f>
        <v/>
      </c>
      <c r="O68" s="128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RESUMO'!BP10</f>
        <v/>
      </c>
      <c r="N69" s="129">
        <f>MAX(0,M69-M68)</f>
        <v/>
      </c>
      <c r="O69" s="128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RESUMO'!BQ10</f>
        <v/>
      </c>
      <c r="N70" s="129">
        <f>MAX(0,M70-M69)</f>
        <v/>
      </c>
      <c r="O70" s="128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RESUMO'!BR10</f>
        <v/>
      </c>
      <c r="N71" s="129">
        <f>MAX(0,M71-M70)</f>
        <v/>
      </c>
      <c r="O71" s="128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RESUMO'!BS10</f>
        <v/>
      </c>
      <c r="N72" s="129">
        <f>MAX(0,M72-M71)</f>
        <v/>
      </c>
      <c r="O72" s="128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RESUMO'!BT10</f>
        <v/>
      </c>
      <c r="N73" s="129">
        <f>MAX(0,M73-M72)</f>
        <v/>
      </c>
      <c r="O73" s="128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RESUMO'!BU10</f>
        <v/>
      </c>
      <c r="N74" s="129">
        <f>MAX(0,M74-M73)</f>
        <v/>
      </c>
      <c r="O74" s="128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RESUMO'!BV10</f>
        <v/>
      </c>
      <c r="N75" s="129">
        <f>MAX(0,M75-M74)</f>
        <v/>
      </c>
      <c r="O75" s="128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RESUMO'!BW10</f>
        <v/>
      </c>
      <c r="N76" s="129">
        <f>MAX(0,M76-M75)</f>
        <v/>
      </c>
      <c r="O76" s="128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28">
        <f>'CP RESUMO'!D11</f>
        <v/>
      </c>
      <c r="N5" s="129" t="n">
        <v>0</v>
      </c>
      <c r="O5" s="128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RESUMO'!E11</f>
        <v/>
      </c>
      <c r="N6" s="129">
        <f>MAX(0,M6-M5)</f>
        <v/>
      </c>
      <c r="O6" s="128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PL'!L17</f>
        <v/>
      </c>
      <c r="M7" s="128">
        <f>'CP RESUMO'!F11</f>
        <v/>
      </c>
      <c r="N7" s="129">
        <f>MAX(0,M7-M6)</f>
        <v/>
      </c>
      <c r="O7" s="128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RESUMO'!G11</f>
        <v/>
      </c>
      <c r="N8" s="129">
        <f>MAX(0,M8-M7)</f>
        <v/>
      </c>
      <c r="O8" s="128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RESUMO'!H11</f>
        <v/>
      </c>
      <c r="N9" s="129">
        <f>MAX(0,M9-M8)</f>
        <v/>
      </c>
      <c r="O9" s="128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RESUMO'!I11</f>
        <v/>
      </c>
      <c r="N10" s="129">
        <f>MAX(0,M10-M9)</f>
        <v/>
      </c>
      <c r="O10" s="128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RESUMO'!J11</f>
        <v/>
      </c>
      <c r="N11" s="129">
        <f>MAX(0,M11-M10)</f>
        <v/>
      </c>
      <c r="O11" s="128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RESUMO'!K11</f>
        <v/>
      </c>
      <c r="N12" s="129">
        <f>MAX(0,M12-M11)</f>
        <v/>
      </c>
      <c r="O12" s="128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PL'!I17</f>
        <v/>
      </c>
      <c r="M13" s="128">
        <f>'CP RESUMO'!L11</f>
        <v/>
      </c>
      <c r="N13" s="129">
        <f>MAX(0,M13-M12)</f>
        <v/>
      </c>
      <c r="O13" s="128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8">
        <f>'CP RESUMO'!M11</f>
        <v/>
      </c>
      <c r="N14" s="129">
        <f>MAX(0,M14-M13)</f>
        <v/>
      </c>
      <c r="O14" s="128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RESUMO'!N11</f>
        <v/>
      </c>
      <c r="N15" s="129">
        <f>MAX(0,M15-M14)</f>
        <v/>
      </c>
      <c r="O15" s="128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RESUMO'!O11</f>
        <v/>
      </c>
      <c r="N16" s="129">
        <f>MAX(0,M16-M15)</f>
        <v/>
      </c>
      <c r="O16" s="128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RESUMO'!P11</f>
        <v/>
      </c>
      <c r="N17" s="129">
        <f>MAX(0,M17-M16)</f>
        <v/>
      </c>
      <c r="O17" s="128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RESUMO'!Q11</f>
        <v/>
      </c>
      <c r="N18" s="129">
        <f>MAX(0,M18-M17)</f>
        <v/>
      </c>
      <c r="O18" s="128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RESUMO'!R11</f>
        <v/>
      </c>
      <c r="N19" s="129">
        <f>MAX(0,M19-M18)</f>
        <v/>
      </c>
      <c r="O19" s="128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RESUMO'!S11</f>
        <v/>
      </c>
      <c r="N20" s="129">
        <f>MAX(0,M20-M19)</f>
        <v/>
      </c>
      <c r="O20" s="128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RESUMO'!T11</f>
        <v/>
      </c>
      <c r="N21" s="129">
        <f>MAX(0,M21-M20)</f>
        <v/>
      </c>
      <c r="O21" s="128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RESUMO'!U11</f>
        <v/>
      </c>
      <c r="N22" s="129">
        <f>MAX(0,M22-M21)</f>
        <v/>
      </c>
      <c r="O22" s="128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RESUMO'!V11</f>
        <v/>
      </c>
      <c r="N23" s="129">
        <f>MAX(0,M23-M22)</f>
        <v/>
      </c>
      <c r="O23" s="128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RESUMO'!W11</f>
        <v/>
      </c>
      <c r="N24" s="129">
        <f>MAX(0,M24-M23)</f>
        <v/>
      </c>
      <c r="O24" s="128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RESUMO'!X11</f>
        <v/>
      </c>
      <c r="N25" s="129">
        <f>MAX(0,M25-M24)</f>
        <v/>
      </c>
      <c r="O25" s="128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2494.36</v>
      </c>
      <c r="M26" s="128">
        <f>'CP RESUMO'!Y11</f>
        <v/>
      </c>
      <c r="N26" s="129">
        <f>MAX(0,M26-M25)</f>
        <v/>
      </c>
      <c r="O26" s="128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2494.36</v>
      </c>
      <c r="M27" s="128">
        <f>'CP RESUMO'!Z11</f>
        <v/>
      </c>
      <c r="N27" s="129">
        <f>MAX(0,M27-M26)</f>
        <v/>
      </c>
      <c r="O27" s="128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2494.36</v>
      </c>
      <c r="M28" s="128">
        <f>'CP RESUMO'!AA11</f>
        <v/>
      </c>
      <c r="N28" s="129">
        <f>MAX(0,M28-M27)</f>
        <v/>
      </c>
      <c r="O28" s="128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2494.36</v>
      </c>
      <c r="M29" s="128">
        <f>'CP RESUMO'!AB11</f>
        <v/>
      </c>
      <c r="N29" s="129">
        <f>MAX(0,M29-M28)</f>
        <v/>
      </c>
      <c r="O29" s="128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2494.36</v>
      </c>
      <c r="M30" s="128">
        <f>'CP RESUMO'!AC11</f>
        <v/>
      </c>
      <c r="N30" s="129">
        <f>MAX(0,M30-M29)</f>
        <v/>
      </c>
      <c r="O30" s="128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2494.36</v>
      </c>
      <c r="M31" s="128">
        <f>'CP RESUMO'!AD11</f>
        <v/>
      </c>
      <c r="N31" s="129">
        <f>MAX(0,M31-M30)</f>
        <v/>
      </c>
      <c r="O31" s="128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2494.36</v>
      </c>
      <c r="M32" s="128">
        <f>'CP RESUMO'!AE11</f>
        <v/>
      </c>
      <c r="N32" s="129">
        <f>MAX(0,M32-M31)</f>
        <v/>
      </c>
      <c r="O32" s="128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2494.36</v>
      </c>
      <c r="M33" s="128">
        <f>'CP RESUMO'!AF11</f>
        <v/>
      </c>
      <c r="N33" s="129">
        <f>MAX(0,M33-M32)</f>
        <v/>
      </c>
      <c r="O33" s="128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2494.36</v>
      </c>
      <c r="M34" s="128">
        <f>'CP RESUMO'!AG11</f>
        <v/>
      </c>
      <c r="N34" s="129">
        <f>MAX(0,M34-M33)</f>
        <v/>
      </c>
      <c r="O34" s="128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2494.36</v>
      </c>
      <c r="M35" s="128">
        <f>'CP RESUMO'!AH11</f>
        <v/>
      </c>
      <c r="N35" s="129">
        <f>MAX(0,M35-M34)</f>
        <v/>
      </c>
      <c r="O35" s="128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2494.36</v>
      </c>
      <c r="M36" s="128">
        <f>'CP RESUMO'!AI11</f>
        <v/>
      </c>
      <c r="N36" s="129">
        <f>MAX(0,M36-M35)</f>
        <v/>
      </c>
      <c r="O36" s="128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2494.36</v>
      </c>
      <c r="M37" s="128">
        <f>'CP RESUMO'!AJ11</f>
        <v/>
      </c>
      <c r="N37" s="129">
        <f>MAX(0,M37-M36)</f>
        <v/>
      </c>
      <c r="O37" s="128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2494.36</v>
      </c>
      <c r="M38" s="128">
        <f>'CP RESUMO'!AK11</f>
        <v/>
      </c>
      <c r="N38" s="129">
        <f>MAX(0,M38-M37)</f>
        <v/>
      </c>
      <c r="O38" s="128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2494.36</v>
      </c>
      <c r="M39" s="128">
        <f>'CP RESUMO'!AL11</f>
        <v/>
      </c>
      <c r="N39" s="129">
        <f>MAX(0,M39-M38)</f>
        <v/>
      </c>
      <c r="O39" s="128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2494.36</v>
      </c>
      <c r="M40" s="128">
        <f>'CP RESUMO'!AM11</f>
        <v/>
      </c>
      <c r="N40" s="129">
        <f>MAX(0,M40-M39)</f>
        <v/>
      </c>
      <c r="O40" s="128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2494.36</v>
      </c>
      <c r="M41" s="128">
        <f>'CP RESUMO'!AN11</f>
        <v/>
      </c>
      <c r="N41" s="129">
        <f>MAX(0,M41-M40)</f>
        <v/>
      </c>
      <c r="O41" s="128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2494.36</v>
      </c>
      <c r="M42" s="128">
        <f>'CP RESUMO'!AO11</f>
        <v/>
      </c>
      <c r="N42" s="129">
        <f>MAX(0,M42-M41)</f>
        <v/>
      </c>
      <c r="O42" s="128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2494.36</v>
      </c>
      <c r="M43" s="128">
        <f>'CP RESUMO'!AP11</f>
        <v/>
      </c>
      <c r="N43" s="129">
        <f>MAX(0,M43-M42)</f>
        <v/>
      </c>
      <c r="O43" s="128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2494.36</v>
      </c>
      <c r="M44" s="128">
        <f>'CP RESUMO'!AQ11</f>
        <v/>
      </c>
      <c r="N44" s="129">
        <f>MAX(0,M44-M43)</f>
        <v/>
      </c>
      <c r="O44" s="128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2494.36</v>
      </c>
      <c r="M45" s="128">
        <f>'CP RESUMO'!AR11</f>
        <v/>
      </c>
      <c r="N45" s="129">
        <f>MAX(0,M45-M44)</f>
        <v/>
      </c>
      <c r="O45" s="128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2494.36</v>
      </c>
      <c r="M46" s="128">
        <f>'CP RESUMO'!AS11</f>
        <v/>
      </c>
      <c r="N46" s="129">
        <f>MAX(0,M46-M45)</f>
        <v/>
      </c>
      <c r="O46" s="128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2494.36</v>
      </c>
      <c r="M47" s="128">
        <f>'CP RESUMO'!AT11</f>
        <v/>
      </c>
      <c r="N47" s="129">
        <f>MAX(0,M47-M46)</f>
        <v/>
      </c>
      <c r="O47" s="128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2494.36</v>
      </c>
      <c r="M48" s="128">
        <f>'CP RESUMO'!AU11</f>
        <v/>
      </c>
      <c r="N48" s="129">
        <f>MAX(0,M48-M47)</f>
        <v/>
      </c>
      <c r="O48" s="128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2494.36</v>
      </c>
      <c r="M49" s="128">
        <f>'CP RESUMO'!AV11</f>
        <v/>
      </c>
      <c r="N49" s="129">
        <f>MAX(0,M49-M48)</f>
        <v/>
      </c>
      <c r="O49" s="128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2494.36</v>
      </c>
      <c r="M50" s="128">
        <f>'CP RESUMO'!AW11</f>
        <v/>
      </c>
      <c r="N50" s="129">
        <f>MAX(0,M50-M49)</f>
        <v/>
      </c>
      <c r="O50" s="128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2494.36</v>
      </c>
      <c r="M51" s="128">
        <f>'CP RESUMO'!AX11</f>
        <v/>
      </c>
      <c r="N51" s="129">
        <f>MAX(0,M51-M50)</f>
        <v/>
      </c>
      <c r="O51" s="128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RESUMO'!AY11</f>
        <v/>
      </c>
      <c r="N52" s="129">
        <f>MAX(0,M52-M51)</f>
        <v/>
      </c>
      <c r="O52" s="128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RESUMO'!AZ11</f>
        <v/>
      </c>
      <c r="N53" s="129">
        <f>MAX(0,M53-M52)</f>
        <v/>
      </c>
      <c r="O53" s="128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RESUMO'!BA11</f>
        <v/>
      </c>
      <c r="N54" s="129">
        <f>MAX(0,M54-M53)</f>
        <v/>
      </c>
      <c r="O54" s="128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RESUMO'!BB11</f>
        <v/>
      </c>
      <c r="N55" s="129">
        <f>MAX(0,M55-M54)</f>
        <v/>
      </c>
      <c r="O55" s="128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RESUMO'!BC11</f>
        <v/>
      </c>
      <c r="N56" s="129">
        <f>MAX(0,M56-M55)</f>
        <v/>
      </c>
      <c r="O56" s="128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RESUMO'!BD11</f>
        <v/>
      </c>
      <c r="N57" s="129">
        <f>MAX(0,M57-M56)</f>
        <v/>
      </c>
      <c r="O57" s="128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RESUMO'!BE11</f>
        <v/>
      </c>
      <c r="N58" s="129">
        <f>MAX(0,M58-M57)</f>
        <v/>
      </c>
      <c r="O58" s="128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RESUMO'!BF11</f>
        <v/>
      </c>
      <c r="N59" s="129">
        <f>MAX(0,M59-M58)</f>
        <v/>
      </c>
      <c r="O59" s="128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RESUMO'!BG11</f>
        <v/>
      </c>
      <c r="N60" s="129">
        <f>MAX(0,M60-M59)</f>
        <v/>
      </c>
      <c r="O60" s="128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RESUMO'!BH11</f>
        <v/>
      </c>
      <c r="N61" s="129">
        <f>MAX(0,M61-M60)</f>
        <v/>
      </c>
      <c r="O61" s="128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RESUMO'!BI11</f>
        <v/>
      </c>
      <c r="N62" s="129">
        <f>MAX(0,M62-M61)</f>
        <v/>
      </c>
      <c r="O62" s="128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RESUMO'!BJ11</f>
        <v/>
      </c>
      <c r="N63" s="129">
        <f>MAX(0,M63-M62)</f>
        <v/>
      </c>
      <c r="O63" s="128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RESUMO'!BK11</f>
        <v/>
      </c>
      <c r="N64" s="129">
        <f>MAX(0,M64-M63)</f>
        <v/>
      </c>
      <c r="O64" s="128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RESUMO'!BL11</f>
        <v/>
      </c>
      <c r="N65" s="129">
        <f>MAX(0,M65-M64)</f>
        <v/>
      </c>
      <c r="O65" s="128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RESUMO'!BM11</f>
        <v/>
      </c>
      <c r="N66" s="129">
        <f>MAX(0,M66-M65)</f>
        <v/>
      </c>
      <c r="O66" s="128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RESUMO'!BN11</f>
        <v/>
      </c>
      <c r="N67" s="129">
        <f>MAX(0,M67-M66)</f>
        <v/>
      </c>
      <c r="O67" s="128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RESUMO'!BO11</f>
        <v/>
      </c>
      <c r="N68" s="129">
        <f>MAX(0,M68-M67)</f>
        <v/>
      </c>
      <c r="O68" s="128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RESUMO'!BP11</f>
        <v/>
      </c>
      <c r="N69" s="129">
        <f>MAX(0,M69-M68)</f>
        <v/>
      </c>
      <c r="O69" s="128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RESUMO'!BQ11</f>
        <v/>
      </c>
      <c r="N70" s="129">
        <f>MAX(0,M70-M69)</f>
        <v/>
      </c>
      <c r="O70" s="128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RESUMO'!BR11</f>
        <v/>
      </c>
      <c r="N71" s="129">
        <f>MAX(0,M71-M70)</f>
        <v/>
      </c>
      <c r="O71" s="128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RESUMO'!BS11</f>
        <v/>
      </c>
      <c r="N72" s="129">
        <f>MAX(0,M72-M71)</f>
        <v/>
      </c>
      <c r="O72" s="128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RESUMO'!BT11</f>
        <v/>
      </c>
      <c r="N73" s="129">
        <f>MAX(0,M73-M72)</f>
        <v/>
      </c>
      <c r="O73" s="128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RESUMO'!BU11</f>
        <v/>
      </c>
      <c r="N74" s="129">
        <f>MAX(0,M74-M73)</f>
        <v/>
      </c>
      <c r="O74" s="128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RESUMO'!BV11</f>
        <v/>
      </c>
      <c r="N75" s="129">
        <f>MAX(0,M75-M74)</f>
        <v/>
      </c>
      <c r="O75" s="128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RESUMO'!BW11</f>
        <v/>
      </c>
      <c r="N76" s="129">
        <f>MAX(0,M76-M75)</f>
        <v/>
      </c>
      <c r="O76" s="128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28">
        <f>'CP RESUMO'!D12</f>
        <v/>
      </c>
      <c r="N5" s="129" t="n">
        <v>0</v>
      </c>
      <c r="O5" s="128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RESUMO'!E12</f>
        <v/>
      </c>
      <c r="N6" s="129">
        <f>MAX(0,M6-M5)</f>
        <v/>
      </c>
      <c r="O6" s="128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PL'!L18</f>
        <v/>
      </c>
      <c r="M7" s="128">
        <f>'CP RESUMO'!F12</f>
        <v/>
      </c>
      <c r="N7" s="129">
        <f>MAX(0,M7-M6)</f>
        <v/>
      </c>
      <c r="O7" s="128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RESUMO'!G12</f>
        <v/>
      </c>
      <c r="N8" s="129">
        <f>MAX(0,M8-M7)</f>
        <v/>
      </c>
      <c r="O8" s="128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RESUMO'!H12</f>
        <v/>
      </c>
      <c r="N9" s="129">
        <f>MAX(0,M9-M8)</f>
        <v/>
      </c>
      <c r="O9" s="128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RESUMO'!I12</f>
        <v/>
      </c>
      <c r="N10" s="129">
        <f>MAX(0,M10-M9)</f>
        <v/>
      </c>
      <c r="O10" s="128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RESUMO'!J12</f>
        <v/>
      </c>
      <c r="N11" s="129">
        <f>MAX(0,M11-M10)</f>
        <v/>
      </c>
      <c r="O11" s="128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RESUMO'!K12</f>
        <v/>
      </c>
      <c r="N12" s="129">
        <f>MAX(0,M12-M11)</f>
        <v/>
      </c>
      <c r="O12" s="128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PL'!I18</f>
        <v/>
      </c>
      <c r="M13" s="128">
        <f>'CP RESUMO'!L12</f>
        <v/>
      </c>
      <c r="N13" s="129">
        <f>MAX(0,M13-M12)</f>
        <v/>
      </c>
      <c r="O13" s="128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8">
        <f>'CP RESUMO'!M12</f>
        <v/>
      </c>
      <c r="N14" s="129">
        <f>MAX(0,M14-M13)</f>
        <v/>
      </c>
      <c r="O14" s="128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RESUMO'!N12</f>
        <v/>
      </c>
      <c r="N15" s="129">
        <f>MAX(0,M15-M14)</f>
        <v/>
      </c>
      <c r="O15" s="128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RESUMO'!O12</f>
        <v/>
      </c>
      <c r="N16" s="129">
        <f>MAX(0,M16-M15)</f>
        <v/>
      </c>
      <c r="O16" s="128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RESUMO'!P12</f>
        <v/>
      </c>
      <c r="N17" s="129">
        <f>MAX(0,M17-M16)</f>
        <v/>
      </c>
      <c r="O17" s="128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RESUMO'!Q12</f>
        <v/>
      </c>
      <c r="N18" s="129">
        <f>MAX(0,M18-M17)</f>
        <v/>
      </c>
      <c r="O18" s="128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RESUMO'!R12</f>
        <v/>
      </c>
      <c r="N19" s="129">
        <f>MAX(0,M19-M18)</f>
        <v/>
      </c>
      <c r="O19" s="128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RESUMO'!S12</f>
        <v/>
      </c>
      <c r="N20" s="129">
        <f>MAX(0,M20-M19)</f>
        <v/>
      </c>
      <c r="O20" s="128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RESUMO'!T12</f>
        <v/>
      </c>
      <c r="N21" s="129">
        <f>MAX(0,M21-M20)</f>
        <v/>
      </c>
      <c r="O21" s="128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RESUMO'!U12</f>
        <v/>
      </c>
      <c r="N22" s="129">
        <f>MAX(0,M22-M21)</f>
        <v/>
      </c>
      <c r="O22" s="128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RESUMO'!V12</f>
        <v/>
      </c>
      <c r="N23" s="129">
        <f>MAX(0,M23-M22)</f>
        <v/>
      </c>
      <c r="O23" s="128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RESUMO'!W12</f>
        <v/>
      </c>
      <c r="N24" s="129">
        <f>MAX(0,M24-M23)</f>
        <v/>
      </c>
      <c r="O24" s="128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RESUMO'!X12</f>
        <v/>
      </c>
      <c r="N25" s="129">
        <f>MAX(0,M25-M24)</f>
        <v/>
      </c>
      <c r="O25" s="128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9977.450000000001</v>
      </c>
      <c r="M26" s="128">
        <f>'CP RESUMO'!Y12</f>
        <v/>
      </c>
      <c r="N26" s="129">
        <f>MAX(0,M26-M25)</f>
        <v/>
      </c>
      <c r="O26" s="128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9977.450000000001</v>
      </c>
      <c r="M27" s="128">
        <f>'CP RESUMO'!Z12</f>
        <v/>
      </c>
      <c r="N27" s="129">
        <f>MAX(0,M27-M26)</f>
        <v/>
      </c>
      <c r="O27" s="128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8730.27</v>
      </c>
      <c r="M28" s="128">
        <f>'CP RESUMO'!AA12</f>
        <v/>
      </c>
      <c r="N28" s="129">
        <f>MAX(0,M28-M27)</f>
        <v/>
      </c>
      <c r="O28" s="128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12471.81</v>
      </c>
      <c r="M29" s="128">
        <f>'CP RESUMO'!AB12</f>
        <v/>
      </c>
      <c r="N29" s="129">
        <f>MAX(0,M29-M28)</f>
        <v/>
      </c>
      <c r="O29" s="128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33723.77</v>
      </c>
      <c r="M30" s="128">
        <f>'CP RESUMO'!AC12</f>
        <v/>
      </c>
      <c r="N30" s="129">
        <f>MAX(0,M30-M29)</f>
        <v/>
      </c>
      <c r="O30" s="128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42042.47</v>
      </c>
      <c r="M31" s="128">
        <f>'CP RESUMO'!AD12</f>
        <v/>
      </c>
      <c r="N31" s="129">
        <f>MAX(0,M31-M30)</f>
        <v/>
      </c>
      <c r="O31" s="128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47530.07</v>
      </c>
      <c r="M32" s="128">
        <f>'CP RESUMO'!AE12</f>
        <v/>
      </c>
      <c r="N32" s="129">
        <f>MAX(0,M32-M31)</f>
        <v/>
      </c>
      <c r="O32" s="128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42117.3</v>
      </c>
      <c r="M33" s="128">
        <f>'CP RESUMO'!AF12</f>
        <v/>
      </c>
      <c r="N33" s="129">
        <f>MAX(0,M33-M32)</f>
        <v/>
      </c>
      <c r="O33" s="128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36417.69</v>
      </c>
      <c r="M34" s="128">
        <f>'CP RESUMO'!AG12</f>
        <v/>
      </c>
      <c r="N34" s="129">
        <f>MAX(0,M34-M33)</f>
        <v/>
      </c>
      <c r="O34" s="128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43988.07</v>
      </c>
      <c r="M35" s="128">
        <f>'CP RESUMO'!AH12</f>
        <v/>
      </c>
      <c r="N35" s="129">
        <f>MAX(0,M35-M34)</f>
        <v/>
      </c>
      <c r="O35" s="128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38625.2</v>
      </c>
      <c r="M36" s="128">
        <f>'CP RESUMO'!AI12</f>
        <v/>
      </c>
      <c r="N36" s="129">
        <f>MAX(0,M36-M35)</f>
        <v/>
      </c>
      <c r="O36" s="128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31940.31</v>
      </c>
      <c r="M37" s="128">
        <f>'CP RESUMO'!AJ12</f>
        <v/>
      </c>
      <c r="N37" s="129">
        <f>MAX(0,M37-M36)</f>
        <v/>
      </c>
      <c r="O37" s="128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36405.21</v>
      </c>
      <c r="M38" s="128">
        <f>'CP RESUMO'!AK12</f>
        <v/>
      </c>
      <c r="N38" s="129">
        <f>MAX(0,M38-M37)</f>
        <v/>
      </c>
      <c r="O38" s="128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37415.43</v>
      </c>
      <c r="M39" s="128">
        <f>'CP RESUMO'!AL12</f>
        <v/>
      </c>
      <c r="N39" s="129">
        <f>MAX(0,M39-M38)</f>
        <v/>
      </c>
      <c r="O39" s="128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37415.43</v>
      </c>
      <c r="M40" s="128">
        <f>'CP RESUMO'!AM12</f>
        <v/>
      </c>
      <c r="N40" s="129">
        <f>MAX(0,M40-M39)</f>
        <v/>
      </c>
      <c r="O40" s="128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36130.83</v>
      </c>
      <c r="M41" s="128">
        <f>'CP RESUMO'!AN12</f>
        <v/>
      </c>
      <c r="N41" s="129">
        <f>MAX(0,M41-M40)</f>
        <v/>
      </c>
      <c r="O41" s="128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37415.43</v>
      </c>
      <c r="M42" s="128">
        <f>'CP RESUMO'!AO12</f>
        <v/>
      </c>
      <c r="N42" s="129">
        <f>MAX(0,M42-M41)</f>
        <v/>
      </c>
      <c r="O42" s="128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37019.48</v>
      </c>
      <c r="M43" s="128">
        <f>'CP RESUMO'!AP12</f>
        <v/>
      </c>
      <c r="N43" s="129">
        <f>MAX(0,M43-M42)</f>
        <v/>
      </c>
      <c r="O43" s="128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RESUMO'!AQ12</f>
        <v/>
      </c>
      <c r="N44" s="129">
        <f>MAX(0,M44-M43)</f>
        <v/>
      </c>
      <c r="O44" s="128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RESUMO'!AR12</f>
        <v/>
      </c>
      <c r="N45" s="129">
        <f>MAX(0,M45-M44)</f>
        <v/>
      </c>
      <c r="O45" s="128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RESUMO'!AS12</f>
        <v/>
      </c>
      <c r="N46" s="129">
        <f>MAX(0,M46-M45)</f>
        <v/>
      </c>
      <c r="O46" s="128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RESUMO'!AT12</f>
        <v/>
      </c>
      <c r="N47" s="129">
        <f>MAX(0,M47-M46)</f>
        <v/>
      </c>
      <c r="O47" s="128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RESUMO'!AU12</f>
        <v/>
      </c>
      <c r="N48" s="129">
        <f>MAX(0,M48-M47)</f>
        <v/>
      </c>
      <c r="O48" s="128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RESUMO'!AV12</f>
        <v/>
      </c>
      <c r="N49" s="129">
        <f>MAX(0,M49-M48)</f>
        <v/>
      </c>
      <c r="O49" s="128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RESUMO'!AW12</f>
        <v/>
      </c>
      <c r="N50" s="129">
        <f>MAX(0,M50-M49)</f>
        <v/>
      </c>
      <c r="O50" s="128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RESUMO'!AX12</f>
        <v/>
      </c>
      <c r="N51" s="129">
        <f>MAX(0,M51-M50)</f>
        <v/>
      </c>
      <c r="O51" s="128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RESUMO'!AY12</f>
        <v/>
      </c>
      <c r="N52" s="129">
        <f>MAX(0,M52-M51)</f>
        <v/>
      </c>
      <c r="O52" s="128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RESUMO'!AZ12</f>
        <v/>
      </c>
      <c r="N53" s="129">
        <f>MAX(0,M53-M52)</f>
        <v/>
      </c>
      <c r="O53" s="128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RESUMO'!BA12</f>
        <v/>
      </c>
      <c r="N54" s="129">
        <f>MAX(0,M54-M53)</f>
        <v/>
      </c>
      <c r="O54" s="128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RESUMO'!BB12</f>
        <v/>
      </c>
      <c r="N55" s="129">
        <f>MAX(0,M55-M54)</f>
        <v/>
      </c>
      <c r="O55" s="128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RESUMO'!BC12</f>
        <v/>
      </c>
      <c r="N56" s="129">
        <f>MAX(0,M56-M55)</f>
        <v/>
      </c>
      <c r="O56" s="128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RESUMO'!BD12</f>
        <v/>
      </c>
      <c r="N57" s="129">
        <f>MAX(0,M57-M56)</f>
        <v/>
      </c>
      <c r="O57" s="128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RESUMO'!BE12</f>
        <v/>
      </c>
      <c r="N58" s="129">
        <f>MAX(0,M58-M57)</f>
        <v/>
      </c>
      <c r="O58" s="128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RESUMO'!BF12</f>
        <v/>
      </c>
      <c r="N59" s="129">
        <f>MAX(0,M59-M58)</f>
        <v/>
      </c>
      <c r="O59" s="128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RESUMO'!BG12</f>
        <v/>
      </c>
      <c r="N60" s="129">
        <f>MAX(0,M60-M59)</f>
        <v/>
      </c>
      <c r="O60" s="128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RESUMO'!BH12</f>
        <v/>
      </c>
      <c r="N61" s="129">
        <f>MAX(0,M61-M60)</f>
        <v/>
      </c>
      <c r="O61" s="128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RESUMO'!BI12</f>
        <v/>
      </c>
      <c r="N62" s="129">
        <f>MAX(0,M62-M61)</f>
        <v/>
      </c>
      <c r="O62" s="128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RESUMO'!BJ12</f>
        <v/>
      </c>
      <c r="N63" s="129">
        <f>MAX(0,M63-M62)</f>
        <v/>
      </c>
      <c r="O63" s="128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RESUMO'!BK12</f>
        <v/>
      </c>
      <c r="N64" s="129">
        <f>MAX(0,M64-M63)</f>
        <v/>
      </c>
      <c r="O64" s="128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RESUMO'!BL12</f>
        <v/>
      </c>
      <c r="N65" s="129">
        <f>MAX(0,M65-M64)</f>
        <v/>
      </c>
      <c r="O65" s="128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RESUMO'!BM12</f>
        <v/>
      </c>
      <c r="N66" s="129">
        <f>MAX(0,M66-M65)</f>
        <v/>
      </c>
      <c r="O66" s="128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RESUMO'!BN12</f>
        <v/>
      </c>
      <c r="N67" s="129">
        <f>MAX(0,M67-M66)</f>
        <v/>
      </c>
      <c r="O67" s="128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RESUMO'!BO12</f>
        <v/>
      </c>
      <c r="N68" s="129">
        <f>MAX(0,M68-M67)</f>
        <v/>
      </c>
      <c r="O68" s="128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RESUMO'!BP12</f>
        <v/>
      </c>
      <c r="N69" s="129">
        <f>MAX(0,M69-M68)</f>
        <v/>
      </c>
      <c r="O69" s="128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RESUMO'!BQ12</f>
        <v/>
      </c>
      <c r="N70" s="129">
        <f>MAX(0,M70-M69)</f>
        <v/>
      </c>
      <c r="O70" s="128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RESUMO'!BR12</f>
        <v/>
      </c>
      <c r="N71" s="129">
        <f>MAX(0,M71-M70)</f>
        <v/>
      </c>
      <c r="O71" s="128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RESUMO'!BS12</f>
        <v/>
      </c>
      <c r="N72" s="129">
        <f>MAX(0,M72-M71)</f>
        <v/>
      </c>
      <c r="O72" s="128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RESUMO'!BT12</f>
        <v/>
      </c>
      <c r="N73" s="129">
        <f>MAX(0,M73-M72)</f>
        <v/>
      </c>
      <c r="O73" s="128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RESUMO'!BU12</f>
        <v/>
      </c>
      <c r="N74" s="129">
        <f>MAX(0,M74-M73)</f>
        <v/>
      </c>
      <c r="O74" s="128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RESUMO'!BV12</f>
        <v/>
      </c>
      <c r="N75" s="129">
        <f>MAX(0,M75-M74)</f>
        <v/>
      </c>
      <c r="O75" s="128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RESUMO'!BW12</f>
        <v/>
      </c>
      <c r="N76" s="129">
        <f>MAX(0,M76-M75)</f>
        <v/>
      </c>
      <c r="O76" s="128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28">
        <f>'CP RESUMO'!D13</f>
        <v/>
      </c>
      <c r="N5" s="129" t="n">
        <v>0</v>
      </c>
      <c r="O5" s="128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RESUMO'!E13</f>
        <v/>
      </c>
      <c r="N6" s="129">
        <f>MAX(0,M6-M5)</f>
        <v/>
      </c>
      <c r="O6" s="128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PL'!L19</f>
        <v/>
      </c>
      <c r="M7" s="128">
        <f>'CP RESUMO'!F13</f>
        <v/>
      </c>
      <c r="N7" s="129">
        <f>MAX(0,M7-M6)</f>
        <v/>
      </c>
      <c r="O7" s="128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RESUMO'!G13</f>
        <v/>
      </c>
      <c r="N8" s="129">
        <f>MAX(0,M8-M7)</f>
        <v/>
      </c>
      <c r="O8" s="128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RESUMO'!H13</f>
        <v/>
      </c>
      <c r="N9" s="129">
        <f>MAX(0,M9-M8)</f>
        <v/>
      </c>
      <c r="O9" s="128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RESUMO'!I13</f>
        <v/>
      </c>
      <c r="N10" s="129">
        <f>MAX(0,M10-M9)</f>
        <v/>
      </c>
      <c r="O10" s="128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RESUMO'!J13</f>
        <v/>
      </c>
      <c r="N11" s="129">
        <f>MAX(0,M11-M10)</f>
        <v/>
      </c>
      <c r="O11" s="128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RESUMO'!K13</f>
        <v/>
      </c>
      <c r="N12" s="129">
        <f>MAX(0,M12-M11)</f>
        <v/>
      </c>
      <c r="O12" s="128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PL'!I19</f>
        <v/>
      </c>
      <c r="M13" s="128">
        <f>'CP RESUMO'!L13</f>
        <v/>
      </c>
      <c r="N13" s="129">
        <f>MAX(0,M13-M12)</f>
        <v/>
      </c>
      <c r="O13" s="128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8">
        <f>'CP RESUMO'!M13</f>
        <v/>
      </c>
      <c r="N14" s="129">
        <f>MAX(0,M14-M13)</f>
        <v/>
      </c>
      <c r="O14" s="128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RESUMO'!N13</f>
        <v/>
      </c>
      <c r="N15" s="129">
        <f>MAX(0,M15-M14)</f>
        <v/>
      </c>
      <c r="O15" s="128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RESUMO'!O13</f>
        <v/>
      </c>
      <c r="N16" s="129">
        <f>MAX(0,M16-M15)</f>
        <v/>
      </c>
      <c r="O16" s="128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RESUMO'!P13</f>
        <v/>
      </c>
      <c r="N17" s="129">
        <f>MAX(0,M17-M16)</f>
        <v/>
      </c>
      <c r="O17" s="128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RESUMO'!Q13</f>
        <v/>
      </c>
      <c r="N18" s="129">
        <f>MAX(0,M18-M17)</f>
        <v/>
      </c>
      <c r="O18" s="128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RESUMO'!R13</f>
        <v/>
      </c>
      <c r="N19" s="129">
        <f>MAX(0,M19-M18)</f>
        <v/>
      </c>
      <c r="O19" s="128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RESUMO'!S13</f>
        <v/>
      </c>
      <c r="N20" s="129">
        <f>MAX(0,M20-M19)</f>
        <v/>
      </c>
      <c r="O20" s="128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RESUMO'!T13</f>
        <v/>
      </c>
      <c r="N21" s="129">
        <f>MAX(0,M21-M20)</f>
        <v/>
      </c>
      <c r="O21" s="128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RESUMO'!U13</f>
        <v/>
      </c>
      <c r="N22" s="129">
        <f>MAX(0,M22-M21)</f>
        <v/>
      </c>
      <c r="O22" s="128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RESUMO'!V13</f>
        <v/>
      </c>
      <c r="N23" s="129">
        <f>MAX(0,M23-M22)</f>
        <v/>
      </c>
      <c r="O23" s="128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RESUMO'!W13</f>
        <v/>
      </c>
      <c r="N24" s="129">
        <f>MAX(0,M24-M23)</f>
        <v/>
      </c>
      <c r="O24" s="128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RESUMO'!X13</f>
        <v/>
      </c>
      <c r="N25" s="129">
        <f>MAX(0,M25-M24)</f>
        <v/>
      </c>
      <c r="O25" s="128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3741.54</v>
      </c>
      <c r="M26" s="128">
        <f>'CP RESUMO'!Y13</f>
        <v/>
      </c>
      <c r="N26" s="129">
        <f>MAX(0,M26-M25)</f>
        <v/>
      </c>
      <c r="O26" s="128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3741.54</v>
      </c>
      <c r="M27" s="128">
        <f>'CP RESUMO'!Z13</f>
        <v/>
      </c>
      <c r="N27" s="129">
        <f>MAX(0,M27-M26)</f>
        <v/>
      </c>
      <c r="O27" s="128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3741.54</v>
      </c>
      <c r="M28" s="128">
        <f>'CP RESUMO'!AA13</f>
        <v/>
      </c>
      <c r="N28" s="129">
        <f>MAX(0,M28-M27)</f>
        <v/>
      </c>
      <c r="O28" s="128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3741.54</v>
      </c>
      <c r="M29" s="128">
        <f>'CP RESUMO'!AB13</f>
        <v/>
      </c>
      <c r="N29" s="129">
        <f>MAX(0,M29-M28)</f>
        <v/>
      </c>
      <c r="O29" s="128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3741.54</v>
      </c>
      <c r="M30" s="128">
        <f>'CP RESUMO'!AC13</f>
        <v/>
      </c>
      <c r="N30" s="129">
        <f>MAX(0,M30-M29)</f>
        <v/>
      </c>
      <c r="O30" s="128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3741.54</v>
      </c>
      <c r="M31" s="128">
        <f>'CP RESUMO'!AD13</f>
        <v/>
      </c>
      <c r="N31" s="129">
        <f>MAX(0,M31-M30)</f>
        <v/>
      </c>
      <c r="O31" s="128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3741.54</v>
      </c>
      <c r="M32" s="128">
        <f>'CP RESUMO'!AE13</f>
        <v/>
      </c>
      <c r="N32" s="129">
        <f>MAX(0,M32-M31)</f>
        <v/>
      </c>
      <c r="O32" s="128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3741.54</v>
      </c>
      <c r="M33" s="128">
        <f>'CP RESUMO'!AF13</f>
        <v/>
      </c>
      <c r="N33" s="129">
        <f>MAX(0,M33-M32)</f>
        <v/>
      </c>
      <c r="O33" s="128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3741.54</v>
      </c>
      <c r="M34" s="128">
        <f>'CP RESUMO'!AG13</f>
        <v/>
      </c>
      <c r="N34" s="129">
        <f>MAX(0,M34-M33)</f>
        <v/>
      </c>
      <c r="O34" s="128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3741.54</v>
      </c>
      <c r="M35" s="128">
        <f>'CP RESUMO'!AH13</f>
        <v/>
      </c>
      <c r="N35" s="129">
        <f>MAX(0,M35-M34)</f>
        <v/>
      </c>
      <c r="O35" s="128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3741.54</v>
      </c>
      <c r="M36" s="128">
        <f>'CP RESUMO'!AI13</f>
        <v/>
      </c>
      <c r="N36" s="129">
        <f>MAX(0,M36-M35)</f>
        <v/>
      </c>
      <c r="O36" s="128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3741.54</v>
      </c>
      <c r="M37" s="128">
        <f>'CP RESUMO'!AJ13</f>
        <v/>
      </c>
      <c r="N37" s="129">
        <f>MAX(0,M37-M36)</f>
        <v/>
      </c>
      <c r="O37" s="128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3741.54</v>
      </c>
      <c r="M38" s="128">
        <f>'CP RESUMO'!AK13</f>
        <v/>
      </c>
      <c r="N38" s="129">
        <f>MAX(0,M38-M37)</f>
        <v/>
      </c>
      <c r="O38" s="128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83249.33</v>
      </c>
      <c r="M39" s="128">
        <f>'CP RESUMO'!AL13</f>
        <v/>
      </c>
      <c r="N39" s="129">
        <f>MAX(0,M39-M38)</f>
        <v/>
      </c>
      <c r="O39" s="128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83249.33</v>
      </c>
      <c r="M40" s="128">
        <f>'CP RESUMO'!AM13</f>
        <v/>
      </c>
      <c r="N40" s="129">
        <f>MAX(0,M40-M39)</f>
        <v/>
      </c>
      <c r="O40" s="128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83249.33</v>
      </c>
      <c r="M41" s="128">
        <f>'CP RESUMO'!AN13</f>
        <v/>
      </c>
      <c r="N41" s="129">
        <f>MAX(0,M41-M40)</f>
        <v/>
      </c>
      <c r="O41" s="128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83249.33</v>
      </c>
      <c r="M42" s="128">
        <f>'CP RESUMO'!AO13</f>
        <v/>
      </c>
      <c r="N42" s="129">
        <f>MAX(0,M42-M41)</f>
        <v/>
      </c>
      <c r="O42" s="128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17750.03</v>
      </c>
      <c r="M43" s="128">
        <f>'CP RESUMO'!AP13</f>
        <v/>
      </c>
      <c r="N43" s="129">
        <f>MAX(0,M43-M42)</f>
        <v/>
      </c>
      <c r="O43" s="128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RESUMO'!AQ13</f>
        <v/>
      </c>
      <c r="N44" s="129">
        <f>MAX(0,M44-M43)</f>
        <v/>
      </c>
      <c r="O44" s="128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RESUMO'!AR13</f>
        <v/>
      </c>
      <c r="N45" s="129">
        <f>MAX(0,M45-M44)</f>
        <v/>
      </c>
      <c r="O45" s="128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RESUMO'!AS13</f>
        <v/>
      </c>
      <c r="N46" s="129">
        <f>MAX(0,M46-M45)</f>
        <v/>
      </c>
      <c r="O46" s="128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RESUMO'!AT13</f>
        <v/>
      </c>
      <c r="N47" s="129">
        <f>MAX(0,M47-M46)</f>
        <v/>
      </c>
      <c r="O47" s="128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RESUMO'!AU13</f>
        <v/>
      </c>
      <c r="N48" s="129">
        <f>MAX(0,M48-M47)</f>
        <v/>
      </c>
      <c r="O48" s="128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RESUMO'!AV13</f>
        <v/>
      </c>
      <c r="N49" s="129">
        <f>MAX(0,M49-M48)</f>
        <v/>
      </c>
      <c r="O49" s="128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RESUMO'!AW13</f>
        <v/>
      </c>
      <c r="N50" s="129">
        <f>MAX(0,M50-M49)</f>
        <v/>
      </c>
      <c r="O50" s="128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RESUMO'!AX13</f>
        <v/>
      </c>
      <c r="N51" s="129">
        <f>MAX(0,M51-M50)</f>
        <v/>
      </c>
      <c r="O51" s="128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RESUMO'!AY13</f>
        <v/>
      </c>
      <c r="N52" s="129">
        <f>MAX(0,M52-M51)</f>
        <v/>
      </c>
      <c r="O52" s="128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RESUMO'!AZ13</f>
        <v/>
      </c>
      <c r="N53" s="129">
        <f>MAX(0,M53-M52)</f>
        <v/>
      </c>
      <c r="O53" s="128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RESUMO'!BA13</f>
        <v/>
      </c>
      <c r="N54" s="129">
        <f>MAX(0,M54-M53)</f>
        <v/>
      </c>
      <c r="O54" s="128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RESUMO'!BB13</f>
        <v/>
      </c>
      <c r="N55" s="129">
        <f>MAX(0,M55-M54)</f>
        <v/>
      </c>
      <c r="O55" s="128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RESUMO'!BC13</f>
        <v/>
      </c>
      <c r="N56" s="129">
        <f>MAX(0,M56-M55)</f>
        <v/>
      </c>
      <c r="O56" s="128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RESUMO'!BD13</f>
        <v/>
      </c>
      <c r="N57" s="129">
        <f>MAX(0,M57-M56)</f>
        <v/>
      </c>
      <c r="O57" s="128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RESUMO'!BE13</f>
        <v/>
      </c>
      <c r="N58" s="129">
        <f>MAX(0,M58-M57)</f>
        <v/>
      </c>
      <c r="O58" s="128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RESUMO'!BF13</f>
        <v/>
      </c>
      <c r="N59" s="129">
        <f>MAX(0,M59-M58)</f>
        <v/>
      </c>
      <c r="O59" s="128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RESUMO'!BG13</f>
        <v/>
      </c>
      <c r="N60" s="129">
        <f>MAX(0,M60-M59)</f>
        <v/>
      </c>
      <c r="O60" s="128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RESUMO'!BH13</f>
        <v/>
      </c>
      <c r="N61" s="129">
        <f>MAX(0,M61-M60)</f>
        <v/>
      </c>
      <c r="O61" s="128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RESUMO'!BI13</f>
        <v/>
      </c>
      <c r="N62" s="129">
        <f>MAX(0,M62-M61)</f>
        <v/>
      </c>
      <c r="O62" s="128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RESUMO'!BJ13</f>
        <v/>
      </c>
      <c r="N63" s="129">
        <f>MAX(0,M63-M62)</f>
        <v/>
      </c>
      <c r="O63" s="128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RESUMO'!BK13</f>
        <v/>
      </c>
      <c r="N64" s="129">
        <f>MAX(0,M64-M63)</f>
        <v/>
      </c>
      <c r="O64" s="128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RESUMO'!BL13</f>
        <v/>
      </c>
      <c r="N65" s="129">
        <f>MAX(0,M65-M64)</f>
        <v/>
      </c>
      <c r="O65" s="128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RESUMO'!BM13</f>
        <v/>
      </c>
      <c r="N66" s="129">
        <f>MAX(0,M66-M65)</f>
        <v/>
      </c>
      <c r="O66" s="128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RESUMO'!BN13</f>
        <v/>
      </c>
      <c r="N67" s="129">
        <f>MAX(0,M67-M66)</f>
        <v/>
      </c>
      <c r="O67" s="128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RESUMO'!BO13</f>
        <v/>
      </c>
      <c r="N68" s="129">
        <f>MAX(0,M68-M67)</f>
        <v/>
      </c>
      <c r="O68" s="128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RESUMO'!BP13</f>
        <v/>
      </c>
      <c r="N69" s="129">
        <f>MAX(0,M69-M68)</f>
        <v/>
      </c>
      <c r="O69" s="128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RESUMO'!BQ13</f>
        <v/>
      </c>
      <c r="N70" s="129">
        <f>MAX(0,M70-M69)</f>
        <v/>
      </c>
      <c r="O70" s="128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RESUMO'!BR13</f>
        <v/>
      </c>
      <c r="N71" s="129">
        <f>MAX(0,M71-M70)</f>
        <v/>
      </c>
      <c r="O71" s="128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RESUMO'!BS13</f>
        <v/>
      </c>
      <c r="N72" s="129">
        <f>MAX(0,M72-M71)</f>
        <v/>
      </c>
      <c r="O72" s="128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RESUMO'!BT13</f>
        <v/>
      </c>
      <c r="N73" s="129">
        <f>MAX(0,M73-M72)</f>
        <v/>
      </c>
      <c r="O73" s="128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RESUMO'!BU13</f>
        <v/>
      </c>
      <c r="N74" s="129">
        <f>MAX(0,M74-M73)</f>
        <v/>
      </c>
      <c r="O74" s="128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RESUMO'!BV13</f>
        <v/>
      </c>
      <c r="N75" s="129">
        <f>MAX(0,M75-M74)</f>
        <v/>
      </c>
      <c r="O75" s="128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RESUMO'!BW13</f>
        <v/>
      </c>
      <c r="N76" s="129">
        <f>MAX(0,M76-M75)</f>
        <v/>
      </c>
      <c r="O76" s="128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28">
        <f>'CP RESUMO'!D14</f>
        <v/>
      </c>
      <c r="N5" s="129" t="n">
        <v>0</v>
      </c>
      <c r="O5" s="128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RESUMO'!E14</f>
        <v/>
      </c>
      <c r="N6" s="129">
        <f>MAX(0,M6-M5)</f>
        <v/>
      </c>
      <c r="O6" s="128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PL'!L20</f>
        <v/>
      </c>
      <c r="M7" s="128">
        <f>'CP RESUMO'!F14</f>
        <v/>
      </c>
      <c r="N7" s="129">
        <f>MAX(0,M7-M6)</f>
        <v/>
      </c>
      <c r="O7" s="128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RESUMO'!G14</f>
        <v/>
      </c>
      <c r="N8" s="129">
        <f>MAX(0,M8-M7)</f>
        <v/>
      </c>
      <c r="O8" s="128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RESUMO'!H14</f>
        <v/>
      </c>
      <c r="N9" s="129">
        <f>MAX(0,M9-M8)</f>
        <v/>
      </c>
      <c r="O9" s="128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RESUMO'!I14</f>
        <v/>
      </c>
      <c r="N10" s="129">
        <f>MAX(0,M10-M9)</f>
        <v/>
      </c>
      <c r="O10" s="128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RESUMO'!J14</f>
        <v/>
      </c>
      <c r="N11" s="129">
        <f>MAX(0,M11-M10)</f>
        <v/>
      </c>
      <c r="O11" s="128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RESUMO'!K14</f>
        <v/>
      </c>
      <c r="N12" s="129">
        <f>MAX(0,M12-M11)</f>
        <v/>
      </c>
      <c r="O12" s="128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PL'!I20</f>
        <v/>
      </c>
      <c r="M13" s="128">
        <f>'CP RESUMO'!L14</f>
        <v/>
      </c>
      <c r="N13" s="129">
        <f>MAX(0,M13-M12)</f>
        <v/>
      </c>
      <c r="O13" s="128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8">
        <f>'CP RESUMO'!M14</f>
        <v/>
      </c>
      <c r="N14" s="129">
        <f>MAX(0,M14-M13)</f>
        <v/>
      </c>
      <c r="O14" s="128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RESUMO'!N14</f>
        <v/>
      </c>
      <c r="N15" s="129">
        <f>MAX(0,M15-M14)</f>
        <v/>
      </c>
      <c r="O15" s="128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RESUMO'!O14</f>
        <v/>
      </c>
      <c r="N16" s="129">
        <f>MAX(0,M16-M15)</f>
        <v/>
      </c>
      <c r="O16" s="128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RESUMO'!P14</f>
        <v/>
      </c>
      <c r="N17" s="129">
        <f>MAX(0,M17-M16)</f>
        <v/>
      </c>
      <c r="O17" s="128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RESUMO'!Q14</f>
        <v/>
      </c>
      <c r="N18" s="129">
        <f>MAX(0,M18-M17)</f>
        <v/>
      </c>
      <c r="O18" s="128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RESUMO'!R14</f>
        <v/>
      </c>
      <c r="N19" s="129">
        <f>MAX(0,M19-M18)</f>
        <v/>
      </c>
      <c r="O19" s="128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RESUMO'!S14</f>
        <v/>
      </c>
      <c r="N20" s="129">
        <f>MAX(0,M20-M19)</f>
        <v/>
      </c>
      <c r="O20" s="128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RESUMO'!T14</f>
        <v/>
      </c>
      <c r="N21" s="129">
        <f>MAX(0,M21-M20)</f>
        <v/>
      </c>
      <c r="O21" s="128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RESUMO'!U14</f>
        <v/>
      </c>
      <c r="N22" s="129">
        <f>MAX(0,M22-M21)</f>
        <v/>
      </c>
      <c r="O22" s="128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RESUMO'!V14</f>
        <v/>
      </c>
      <c r="N23" s="129">
        <f>MAX(0,M23-M22)</f>
        <v/>
      </c>
      <c r="O23" s="128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RESUMO'!W14</f>
        <v/>
      </c>
      <c r="N24" s="129">
        <f>MAX(0,M24-M23)</f>
        <v/>
      </c>
      <c r="O24" s="128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RESUMO'!X14</f>
        <v/>
      </c>
      <c r="N25" s="129">
        <f>MAX(0,M25-M24)</f>
        <v/>
      </c>
      <c r="O25" s="128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207683.15</v>
      </c>
      <c r="M26" s="128">
        <f>'CP RESUMO'!Y14</f>
        <v/>
      </c>
      <c r="N26" s="129">
        <f>MAX(0,M26-M25)</f>
        <v/>
      </c>
      <c r="O26" s="128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325487.04</v>
      </c>
      <c r="M27" s="128">
        <f>'CP RESUMO'!Z14</f>
        <v/>
      </c>
      <c r="N27" s="129">
        <f>MAX(0,M27-M26)</f>
        <v/>
      </c>
      <c r="O27" s="128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379407.27</v>
      </c>
      <c r="M28" s="128">
        <f>'CP RESUMO'!AA14</f>
        <v/>
      </c>
      <c r="N28" s="129">
        <f>MAX(0,M28-M27)</f>
        <v/>
      </c>
      <c r="O28" s="128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445503.27</v>
      </c>
      <c r="M29" s="128">
        <f>'CP RESUMO'!AB14</f>
        <v/>
      </c>
      <c r="N29" s="129">
        <f>MAX(0,M29-M28)</f>
        <v/>
      </c>
      <c r="O29" s="128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525612.3</v>
      </c>
      <c r="M30" s="128">
        <f>'CP RESUMO'!AC14</f>
        <v/>
      </c>
      <c r="N30" s="129">
        <f>MAX(0,M30-M29)</f>
        <v/>
      </c>
      <c r="O30" s="128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450481.95</v>
      </c>
      <c r="M31" s="128">
        <f>'CP RESUMO'!AD14</f>
        <v/>
      </c>
      <c r="N31" s="129">
        <f>MAX(0,M31-M30)</f>
        <v/>
      </c>
      <c r="O31" s="128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428640.02</v>
      </c>
      <c r="M32" s="128">
        <f>'CP RESUMO'!AE14</f>
        <v/>
      </c>
      <c r="N32" s="129">
        <f>MAX(0,M32-M31)</f>
        <v/>
      </c>
      <c r="O32" s="128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420064.43</v>
      </c>
      <c r="M33" s="128">
        <f>'CP RESUMO'!AF14</f>
        <v/>
      </c>
      <c r="N33" s="129">
        <f>MAX(0,M33-M32)</f>
        <v/>
      </c>
      <c r="O33" s="128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406487.28</v>
      </c>
      <c r="M34" s="128">
        <f>'CP RESUMO'!AG14</f>
        <v/>
      </c>
      <c r="N34" s="129">
        <f>MAX(0,M34-M33)</f>
        <v/>
      </c>
      <c r="O34" s="128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406487.28</v>
      </c>
      <c r="M35" s="128">
        <f>'CP RESUMO'!AH14</f>
        <v/>
      </c>
      <c r="N35" s="129">
        <f>MAX(0,M35-M34)</f>
        <v/>
      </c>
      <c r="O35" s="128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404236.86</v>
      </c>
      <c r="M36" s="128">
        <f>'CP RESUMO'!AI14</f>
        <v/>
      </c>
      <c r="N36" s="129">
        <f>MAX(0,M36-M35)</f>
        <v/>
      </c>
      <c r="O36" s="128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400568.99</v>
      </c>
      <c r="M37" s="128">
        <f>'CP RESUMO'!AJ14</f>
        <v/>
      </c>
      <c r="N37" s="129">
        <f>MAX(0,M37-M36)</f>
        <v/>
      </c>
      <c r="O37" s="128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400568.99</v>
      </c>
      <c r="M38" s="128">
        <f>'CP RESUMO'!AK14</f>
        <v/>
      </c>
      <c r="N38" s="129">
        <f>MAX(0,M38-M37)</f>
        <v/>
      </c>
      <c r="O38" s="128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381985.91</v>
      </c>
      <c r="M39" s="128">
        <f>'CP RESUMO'!AL14</f>
        <v/>
      </c>
      <c r="N39" s="129">
        <f>MAX(0,M39-M38)</f>
        <v/>
      </c>
      <c r="O39" s="128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490172.39</v>
      </c>
      <c r="M40" s="128">
        <f>'CP RESUMO'!AM14</f>
        <v/>
      </c>
      <c r="N40" s="129">
        <f>MAX(0,M40-M39)</f>
        <v/>
      </c>
      <c r="O40" s="128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488292.66</v>
      </c>
      <c r="M41" s="128">
        <f>'CP RESUMO'!AN14</f>
        <v/>
      </c>
      <c r="N41" s="129">
        <f>MAX(0,M41-M40)</f>
        <v/>
      </c>
      <c r="O41" s="128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353850.8</v>
      </c>
      <c r="M42" s="128">
        <f>'CP RESUMO'!AO14</f>
        <v/>
      </c>
      <c r="N42" s="129">
        <f>MAX(0,M42-M41)</f>
        <v/>
      </c>
      <c r="O42" s="128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337380.21</v>
      </c>
      <c r="M43" s="128">
        <f>'CP RESUMO'!AP14</f>
        <v/>
      </c>
      <c r="N43" s="129">
        <f>MAX(0,M43-M42)</f>
        <v/>
      </c>
      <c r="O43" s="128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337380.21</v>
      </c>
      <c r="M44" s="128">
        <f>'CP RESUMO'!AQ14</f>
        <v/>
      </c>
      <c r="N44" s="129">
        <f>MAX(0,M44-M43)</f>
        <v/>
      </c>
      <c r="O44" s="128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145360.31</v>
      </c>
      <c r="M45" s="128">
        <f>'CP RESUMO'!AR14</f>
        <v/>
      </c>
      <c r="N45" s="129">
        <f>MAX(0,M45-M44)</f>
        <v/>
      </c>
      <c r="O45" s="128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145360.31</v>
      </c>
      <c r="M46" s="128">
        <f>'CP RESUMO'!AS14</f>
        <v/>
      </c>
      <c r="N46" s="129">
        <f>MAX(0,M46-M45)</f>
        <v/>
      </c>
      <c r="O46" s="128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107199.49</v>
      </c>
      <c r="M47" s="128">
        <f>'CP RESUMO'!AT14</f>
        <v/>
      </c>
      <c r="N47" s="129">
        <f>MAX(0,M47-M46)</f>
        <v/>
      </c>
      <c r="O47" s="128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107199.49</v>
      </c>
      <c r="M48" s="128">
        <f>'CP RESUMO'!AU14</f>
        <v/>
      </c>
      <c r="N48" s="129">
        <f>MAX(0,M48-M47)</f>
        <v/>
      </c>
      <c r="O48" s="128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107199.49</v>
      </c>
      <c r="M49" s="128">
        <f>'CP RESUMO'!AV14</f>
        <v/>
      </c>
      <c r="N49" s="129">
        <f>MAX(0,M49-M48)</f>
        <v/>
      </c>
      <c r="O49" s="128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107199.49</v>
      </c>
      <c r="M50" s="128">
        <f>'CP RESUMO'!AW14</f>
        <v/>
      </c>
      <c r="N50" s="129">
        <f>MAX(0,M50-M49)</f>
        <v/>
      </c>
      <c r="O50" s="128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107199.49</v>
      </c>
      <c r="M51" s="128">
        <f>'CP RESUMO'!AX14</f>
        <v/>
      </c>
      <c r="N51" s="129">
        <f>MAX(0,M51-M50)</f>
        <v/>
      </c>
      <c r="O51" s="128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146942.06</v>
      </c>
      <c r="M52" s="128">
        <f>'CP RESUMO'!AY14</f>
        <v/>
      </c>
      <c r="N52" s="129">
        <f>MAX(0,M52-M51)</f>
        <v/>
      </c>
      <c r="O52" s="128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146942.06</v>
      </c>
      <c r="M53" s="128">
        <f>'CP RESUMO'!AZ14</f>
        <v/>
      </c>
      <c r="N53" s="129">
        <f>MAX(0,M53-M52)</f>
        <v/>
      </c>
      <c r="O53" s="128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RESUMO'!BA14</f>
        <v/>
      </c>
      <c r="N54" s="129">
        <f>MAX(0,M54-M53)</f>
        <v/>
      </c>
      <c r="O54" s="128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RESUMO'!BB14</f>
        <v/>
      </c>
      <c r="N55" s="129">
        <f>MAX(0,M55-M54)</f>
        <v/>
      </c>
      <c r="O55" s="128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949652.6899999999</v>
      </c>
      <c r="M56" s="128">
        <f>'CP RESUMO'!BC14</f>
        <v/>
      </c>
      <c r="N56" s="129">
        <f>MAX(0,M56-M55)</f>
        <v/>
      </c>
      <c r="O56" s="128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RESUMO'!BD14</f>
        <v/>
      </c>
      <c r="N57" s="129">
        <f>MAX(0,M57-M56)</f>
        <v/>
      </c>
      <c r="O57" s="128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RESUMO'!BE14</f>
        <v/>
      </c>
      <c r="N58" s="129">
        <f>MAX(0,M58-M57)</f>
        <v/>
      </c>
      <c r="O58" s="128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RESUMO'!BF14</f>
        <v/>
      </c>
      <c r="N59" s="129">
        <f>MAX(0,M59-M58)</f>
        <v/>
      </c>
      <c r="O59" s="128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RESUMO'!BG14</f>
        <v/>
      </c>
      <c r="N60" s="129">
        <f>MAX(0,M60-M59)</f>
        <v/>
      </c>
      <c r="O60" s="128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RESUMO'!BH14</f>
        <v/>
      </c>
      <c r="N61" s="129">
        <f>MAX(0,M61-M60)</f>
        <v/>
      </c>
      <c r="O61" s="128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RESUMO'!BI14</f>
        <v/>
      </c>
      <c r="N62" s="129">
        <f>MAX(0,M62-M61)</f>
        <v/>
      </c>
      <c r="O62" s="128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RESUMO'!BJ14</f>
        <v/>
      </c>
      <c r="N63" s="129">
        <f>MAX(0,M63-M62)</f>
        <v/>
      </c>
      <c r="O63" s="128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RESUMO'!BK14</f>
        <v/>
      </c>
      <c r="N64" s="129">
        <f>MAX(0,M64-M63)</f>
        <v/>
      </c>
      <c r="O64" s="128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RESUMO'!BL14</f>
        <v/>
      </c>
      <c r="N65" s="129">
        <f>MAX(0,M65-M64)</f>
        <v/>
      </c>
      <c r="O65" s="128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RESUMO'!BM14</f>
        <v/>
      </c>
      <c r="N66" s="129">
        <f>MAX(0,M66-M65)</f>
        <v/>
      </c>
      <c r="O66" s="128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RESUMO'!BN14</f>
        <v/>
      </c>
      <c r="N67" s="129">
        <f>MAX(0,M67-M66)</f>
        <v/>
      </c>
      <c r="O67" s="128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RESUMO'!BO14</f>
        <v/>
      </c>
      <c r="N68" s="129">
        <f>MAX(0,M68-M67)</f>
        <v/>
      </c>
      <c r="O68" s="128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RESUMO'!BP14</f>
        <v/>
      </c>
      <c r="N69" s="129">
        <f>MAX(0,M69-M68)</f>
        <v/>
      </c>
      <c r="O69" s="128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RESUMO'!BQ14</f>
        <v/>
      </c>
      <c r="N70" s="129">
        <f>MAX(0,M70-M69)</f>
        <v/>
      </c>
      <c r="O70" s="128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RESUMO'!BR14</f>
        <v/>
      </c>
      <c r="N71" s="129">
        <f>MAX(0,M71-M70)</f>
        <v/>
      </c>
      <c r="O71" s="128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RESUMO'!BS14</f>
        <v/>
      </c>
      <c r="N72" s="129">
        <f>MAX(0,M72-M71)</f>
        <v/>
      </c>
      <c r="O72" s="128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RESUMO'!BT14</f>
        <v/>
      </c>
      <c r="N73" s="129">
        <f>MAX(0,M73-M72)</f>
        <v/>
      </c>
      <c r="O73" s="128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RESUMO'!BU14</f>
        <v/>
      </c>
      <c r="N74" s="129">
        <f>MAX(0,M74-M73)</f>
        <v/>
      </c>
      <c r="O74" s="128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RESUMO'!BV14</f>
        <v/>
      </c>
      <c r="N75" s="129">
        <f>MAX(0,M75-M74)</f>
        <v/>
      </c>
      <c r="O75" s="128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RESUMO'!BW14</f>
        <v/>
      </c>
      <c r="N76" s="129">
        <f>MAX(0,M76-M75)</f>
        <v/>
      </c>
      <c r="O76" s="128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28">
        <f>'CP RESUMO'!D15</f>
        <v/>
      </c>
      <c r="N5" s="129" t="n">
        <v>0</v>
      </c>
      <c r="O5" s="128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RESUMO'!E15</f>
        <v/>
      </c>
      <c r="N6" s="129">
        <f>MAX(0,M6-M5)</f>
        <v/>
      </c>
      <c r="O6" s="128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PL'!L21</f>
        <v/>
      </c>
      <c r="M7" s="128">
        <f>'CP RESUMO'!F15</f>
        <v/>
      </c>
      <c r="N7" s="129">
        <f>MAX(0,M7-M6)</f>
        <v/>
      </c>
      <c r="O7" s="128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RESUMO'!G15</f>
        <v/>
      </c>
      <c r="N8" s="129">
        <f>MAX(0,M8-M7)</f>
        <v/>
      </c>
      <c r="O8" s="128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RESUMO'!H15</f>
        <v/>
      </c>
      <c r="N9" s="129">
        <f>MAX(0,M9-M8)</f>
        <v/>
      </c>
      <c r="O9" s="128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RESUMO'!I15</f>
        <v/>
      </c>
      <c r="N10" s="129">
        <f>MAX(0,M10-M9)</f>
        <v/>
      </c>
      <c r="O10" s="128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RESUMO'!J15</f>
        <v/>
      </c>
      <c r="N11" s="129">
        <f>MAX(0,M11-M10)</f>
        <v/>
      </c>
      <c r="O11" s="128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RESUMO'!K15</f>
        <v/>
      </c>
      <c r="N12" s="129">
        <f>MAX(0,M12-M11)</f>
        <v/>
      </c>
      <c r="O12" s="128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PL'!I21</f>
        <v/>
      </c>
      <c r="M13" s="128">
        <f>'CP RESUMO'!L15</f>
        <v/>
      </c>
      <c r="N13" s="129">
        <f>MAX(0,M13-M12)</f>
        <v/>
      </c>
      <c r="O13" s="128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8">
        <f>'CP RESUMO'!M15</f>
        <v/>
      </c>
      <c r="N14" s="129">
        <f>MAX(0,M14-M13)</f>
        <v/>
      </c>
      <c r="O14" s="128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RESUMO'!N15</f>
        <v/>
      </c>
      <c r="N15" s="129">
        <f>MAX(0,M15-M14)</f>
        <v/>
      </c>
      <c r="O15" s="128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RESUMO'!O15</f>
        <v/>
      </c>
      <c r="N16" s="129">
        <f>MAX(0,M16-M15)</f>
        <v/>
      </c>
      <c r="O16" s="128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RESUMO'!P15</f>
        <v/>
      </c>
      <c r="N17" s="129">
        <f>MAX(0,M17-M16)</f>
        <v/>
      </c>
      <c r="O17" s="128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RESUMO'!Q15</f>
        <v/>
      </c>
      <c r="N18" s="129">
        <f>MAX(0,M18-M17)</f>
        <v/>
      </c>
      <c r="O18" s="128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RESUMO'!R15</f>
        <v/>
      </c>
      <c r="N19" s="129">
        <f>MAX(0,M19-M18)</f>
        <v/>
      </c>
      <c r="O19" s="128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RESUMO'!S15</f>
        <v/>
      </c>
      <c r="N20" s="129">
        <f>MAX(0,M20-M19)</f>
        <v/>
      </c>
      <c r="O20" s="128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RESUMO'!T15</f>
        <v/>
      </c>
      <c r="N21" s="129">
        <f>MAX(0,M21-M20)</f>
        <v/>
      </c>
      <c r="O21" s="128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RESUMO'!U15</f>
        <v/>
      </c>
      <c r="N22" s="129">
        <f>MAX(0,M22-M21)</f>
        <v/>
      </c>
      <c r="O22" s="128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RESUMO'!V15</f>
        <v/>
      </c>
      <c r="N23" s="129">
        <f>MAX(0,M23-M22)</f>
        <v/>
      </c>
      <c r="O23" s="128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RESUMO'!W15</f>
        <v/>
      </c>
      <c r="N24" s="129">
        <f>MAX(0,M24-M23)</f>
        <v/>
      </c>
      <c r="O24" s="128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RESUMO'!X15</f>
        <v/>
      </c>
      <c r="N25" s="129">
        <f>MAX(0,M25-M24)</f>
        <v/>
      </c>
      <c r="O25" s="128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73971.77</v>
      </c>
      <c r="M26" s="128">
        <f>'CP RESUMO'!Y15</f>
        <v/>
      </c>
      <c r="N26" s="129">
        <f>MAX(0,M26-M25)</f>
        <v/>
      </c>
      <c r="O26" s="128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169587.83</v>
      </c>
      <c r="M27" s="128">
        <f>'CP RESUMO'!Z15</f>
        <v/>
      </c>
      <c r="N27" s="129">
        <f>MAX(0,M27-M26)</f>
        <v/>
      </c>
      <c r="O27" s="128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138370.85</v>
      </c>
      <c r="M28" s="128">
        <f>'CP RESUMO'!AA15</f>
        <v/>
      </c>
      <c r="N28" s="129">
        <f>MAX(0,M28-M27)</f>
        <v/>
      </c>
      <c r="O28" s="128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167442.39</v>
      </c>
      <c r="M29" s="128">
        <f>'CP RESUMO'!AB15</f>
        <v/>
      </c>
      <c r="N29" s="129">
        <f>MAX(0,M29-M28)</f>
        <v/>
      </c>
      <c r="O29" s="128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145942.51</v>
      </c>
      <c r="M30" s="128">
        <f>'CP RESUMO'!AC15</f>
        <v/>
      </c>
      <c r="N30" s="129">
        <f>MAX(0,M30-M29)</f>
        <v/>
      </c>
      <c r="O30" s="128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126915.85</v>
      </c>
      <c r="M31" s="128">
        <f>'CP RESUMO'!AD15</f>
        <v/>
      </c>
      <c r="N31" s="129">
        <f>MAX(0,M31-M30)</f>
        <v/>
      </c>
      <c r="O31" s="128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146949.18</v>
      </c>
      <c r="M32" s="128">
        <f>'CP RESUMO'!AE15</f>
        <v/>
      </c>
      <c r="N32" s="129">
        <f>MAX(0,M32-M31)</f>
        <v/>
      </c>
      <c r="O32" s="128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125682.51</v>
      </c>
      <c r="M33" s="128">
        <f>'CP RESUMO'!AF15</f>
        <v/>
      </c>
      <c r="N33" s="129">
        <f>MAX(0,M33-M32)</f>
        <v/>
      </c>
      <c r="O33" s="128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118188.71</v>
      </c>
      <c r="M34" s="128">
        <f>'CP RESUMO'!AG15</f>
        <v/>
      </c>
      <c r="N34" s="129">
        <f>MAX(0,M34-M33)</f>
        <v/>
      </c>
      <c r="O34" s="128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98015.37</v>
      </c>
      <c r="M35" s="128">
        <f>'CP RESUMO'!AH15</f>
        <v/>
      </c>
      <c r="N35" s="129">
        <f>MAX(0,M35-M34)</f>
        <v/>
      </c>
      <c r="O35" s="128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80835.37</v>
      </c>
      <c r="M36" s="128">
        <f>'CP RESUMO'!AI15</f>
        <v/>
      </c>
      <c r="N36" s="129">
        <f>MAX(0,M36-M35)</f>
        <v/>
      </c>
      <c r="O36" s="128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92468.71000000001</v>
      </c>
      <c r="M37" s="128">
        <f>'CP RESUMO'!AJ15</f>
        <v/>
      </c>
      <c r="N37" s="129">
        <f>MAX(0,M37-M36)</f>
        <v/>
      </c>
      <c r="O37" s="128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112148.57</v>
      </c>
      <c r="M38" s="128">
        <f>'CP RESUMO'!AK15</f>
        <v/>
      </c>
      <c r="N38" s="129">
        <f>MAX(0,M38-M37)</f>
        <v/>
      </c>
      <c r="O38" s="128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51688.71</v>
      </c>
      <c r="M39" s="128">
        <f>'CP RESUMO'!AL15</f>
        <v/>
      </c>
      <c r="N39" s="129">
        <f>MAX(0,M39-M38)</f>
        <v/>
      </c>
      <c r="O39" s="128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58408.71</v>
      </c>
      <c r="M40" s="128">
        <f>'CP RESUMO'!AM15</f>
        <v/>
      </c>
      <c r="N40" s="129">
        <f>MAX(0,M40-M39)</f>
        <v/>
      </c>
      <c r="O40" s="128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46408.71</v>
      </c>
      <c r="M41" s="128">
        <f>'CP RESUMO'!AN15</f>
        <v/>
      </c>
      <c r="N41" s="129">
        <f>MAX(0,M41-M40)</f>
        <v/>
      </c>
      <c r="O41" s="128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48975.37</v>
      </c>
      <c r="M42" s="128">
        <f>'CP RESUMO'!AO15</f>
        <v/>
      </c>
      <c r="N42" s="129">
        <f>MAX(0,M42-M41)</f>
        <v/>
      </c>
      <c r="O42" s="128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49031.4</v>
      </c>
      <c r="M43" s="128">
        <f>'CP RESUMO'!AP15</f>
        <v/>
      </c>
      <c r="N43" s="129">
        <f>MAX(0,M43-M42)</f>
        <v/>
      </c>
      <c r="O43" s="128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37552.81</v>
      </c>
      <c r="M44" s="128">
        <f>'CP RESUMO'!AQ15</f>
        <v/>
      </c>
      <c r="N44" s="129">
        <f>MAX(0,M44-M43)</f>
        <v/>
      </c>
      <c r="O44" s="128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37552.81</v>
      </c>
      <c r="M45" s="128">
        <f>'CP RESUMO'!AR15</f>
        <v/>
      </c>
      <c r="N45" s="129">
        <f>MAX(0,M45-M44)</f>
        <v/>
      </c>
      <c r="O45" s="128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15902.81</v>
      </c>
      <c r="M46" s="128">
        <f>'CP RESUMO'!AS15</f>
        <v/>
      </c>
      <c r="N46" s="129">
        <f>MAX(0,M46-M45)</f>
        <v/>
      </c>
      <c r="O46" s="128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15552.81</v>
      </c>
      <c r="M47" s="128">
        <f>'CP RESUMO'!AT15</f>
        <v/>
      </c>
      <c r="N47" s="129">
        <f>MAX(0,M47-M46)</f>
        <v/>
      </c>
      <c r="O47" s="128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6499.89</v>
      </c>
      <c r="M48" s="128">
        <f>'CP RESUMO'!AU15</f>
        <v/>
      </c>
      <c r="N48" s="129">
        <f>MAX(0,M48-M47)</f>
        <v/>
      </c>
      <c r="O48" s="128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6499.89</v>
      </c>
      <c r="M49" s="128">
        <f>'CP RESUMO'!AV15</f>
        <v/>
      </c>
      <c r="N49" s="129">
        <f>MAX(0,M49-M48)</f>
        <v/>
      </c>
      <c r="O49" s="128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4499.89</v>
      </c>
      <c r="M50" s="128">
        <f>'CP RESUMO'!AW15</f>
        <v/>
      </c>
      <c r="N50" s="129">
        <f>MAX(0,M50-M49)</f>
        <v/>
      </c>
      <c r="O50" s="128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RESUMO'!AX15</f>
        <v/>
      </c>
      <c r="N51" s="129">
        <f>MAX(0,M51-M50)</f>
        <v/>
      </c>
      <c r="O51" s="128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746804.61</v>
      </c>
      <c r="M52" s="128">
        <f>'CP RESUMO'!AY15</f>
        <v/>
      </c>
      <c r="N52" s="129">
        <f>MAX(0,M52-M51)</f>
        <v/>
      </c>
      <c r="O52" s="128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RESUMO'!AZ15</f>
        <v/>
      </c>
      <c r="N53" s="129">
        <f>MAX(0,M53-M52)</f>
        <v/>
      </c>
      <c r="O53" s="128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RESUMO'!BA15</f>
        <v/>
      </c>
      <c r="N54" s="129">
        <f>MAX(0,M54-M53)</f>
        <v/>
      </c>
      <c r="O54" s="128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RESUMO'!BB15</f>
        <v/>
      </c>
      <c r="N55" s="129">
        <f>MAX(0,M55-M54)</f>
        <v/>
      </c>
      <c r="O55" s="128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RESUMO'!BC15</f>
        <v/>
      </c>
      <c r="N56" s="129">
        <f>MAX(0,M56-M55)</f>
        <v/>
      </c>
      <c r="O56" s="128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RESUMO'!BD15</f>
        <v/>
      </c>
      <c r="N57" s="129">
        <f>MAX(0,M57-M56)</f>
        <v/>
      </c>
      <c r="O57" s="128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RESUMO'!BE15</f>
        <v/>
      </c>
      <c r="N58" s="129">
        <f>MAX(0,M58-M57)</f>
        <v/>
      </c>
      <c r="O58" s="128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RESUMO'!BF15</f>
        <v/>
      </c>
      <c r="N59" s="129">
        <f>MAX(0,M59-M58)</f>
        <v/>
      </c>
      <c r="O59" s="128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RESUMO'!BG15</f>
        <v/>
      </c>
      <c r="N60" s="129">
        <f>MAX(0,M60-M59)</f>
        <v/>
      </c>
      <c r="O60" s="128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RESUMO'!BH15</f>
        <v/>
      </c>
      <c r="N61" s="129">
        <f>MAX(0,M61-M60)</f>
        <v/>
      </c>
      <c r="O61" s="128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RESUMO'!BI15</f>
        <v/>
      </c>
      <c r="N62" s="129">
        <f>MAX(0,M62-M61)</f>
        <v/>
      </c>
      <c r="O62" s="128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RESUMO'!BJ15</f>
        <v/>
      </c>
      <c r="N63" s="129">
        <f>MAX(0,M63-M62)</f>
        <v/>
      </c>
      <c r="O63" s="128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RESUMO'!BK15</f>
        <v/>
      </c>
      <c r="N64" s="129">
        <f>MAX(0,M64-M63)</f>
        <v/>
      </c>
      <c r="O64" s="128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RESUMO'!BL15</f>
        <v/>
      </c>
      <c r="N65" s="129">
        <f>MAX(0,M65-M64)</f>
        <v/>
      </c>
      <c r="O65" s="128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RESUMO'!BM15</f>
        <v/>
      </c>
      <c r="N66" s="129">
        <f>MAX(0,M66-M65)</f>
        <v/>
      </c>
      <c r="O66" s="128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RESUMO'!BN15</f>
        <v/>
      </c>
      <c r="N67" s="129">
        <f>MAX(0,M67-M66)</f>
        <v/>
      </c>
      <c r="O67" s="128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RESUMO'!BO15</f>
        <v/>
      </c>
      <c r="N68" s="129">
        <f>MAX(0,M68-M67)</f>
        <v/>
      </c>
      <c r="O68" s="128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RESUMO'!BP15</f>
        <v/>
      </c>
      <c r="N69" s="129">
        <f>MAX(0,M69-M68)</f>
        <v/>
      </c>
      <c r="O69" s="128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RESUMO'!BQ15</f>
        <v/>
      </c>
      <c r="N70" s="129">
        <f>MAX(0,M70-M69)</f>
        <v/>
      </c>
      <c r="O70" s="128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RESUMO'!BR15</f>
        <v/>
      </c>
      <c r="N71" s="129">
        <f>MAX(0,M71-M70)</f>
        <v/>
      </c>
      <c r="O71" s="128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RESUMO'!BS15</f>
        <v/>
      </c>
      <c r="N72" s="129">
        <f>MAX(0,M72-M71)</f>
        <v/>
      </c>
      <c r="O72" s="128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RESUMO'!BT15</f>
        <v/>
      </c>
      <c r="N73" s="129">
        <f>MAX(0,M73-M72)</f>
        <v/>
      </c>
      <c r="O73" s="128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RESUMO'!BU15</f>
        <v/>
      </c>
      <c r="N74" s="129">
        <f>MAX(0,M74-M73)</f>
        <v/>
      </c>
      <c r="O74" s="128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RESUMO'!BV15</f>
        <v/>
      </c>
      <c r="N75" s="129">
        <f>MAX(0,M75-M74)</f>
        <v/>
      </c>
      <c r="O75" s="128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RESUMO'!BW15</f>
        <v/>
      </c>
      <c r="N76" s="129">
        <f>MAX(0,M76-M75)</f>
        <v/>
      </c>
      <c r="O76" s="128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28">
        <f>'CP RESUMO'!D16</f>
        <v/>
      </c>
      <c r="N5" s="129" t="n">
        <v>0</v>
      </c>
      <c r="O5" s="128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RESUMO'!E16</f>
        <v/>
      </c>
      <c r="N6" s="129">
        <f>MAX(0,M6-M5)</f>
        <v/>
      </c>
      <c r="O6" s="128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PL'!L22</f>
        <v/>
      </c>
      <c r="M7" s="128">
        <f>'CP RESUMO'!F16</f>
        <v/>
      </c>
      <c r="N7" s="129">
        <f>MAX(0,M7-M6)</f>
        <v/>
      </c>
      <c r="O7" s="128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RESUMO'!G16</f>
        <v/>
      </c>
      <c r="N8" s="129">
        <f>MAX(0,M8-M7)</f>
        <v/>
      </c>
      <c r="O8" s="128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RESUMO'!H16</f>
        <v/>
      </c>
      <c r="N9" s="129">
        <f>MAX(0,M9-M8)</f>
        <v/>
      </c>
      <c r="O9" s="128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RESUMO'!I16</f>
        <v/>
      </c>
      <c r="N10" s="129">
        <f>MAX(0,M10-M9)</f>
        <v/>
      </c>
      <c r="O10" s="128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RESUMO'!J16</f>
        <v/>
      </c>
      <c r="N11" s="129">
        <f>MAX(0,M11-M10)</f>
        <v/>
      </c>
      <c r="O11" s="128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RESUMO'!K16</f>
        <v/>
      </c>
      <c r="N12" s="129">
        <f>MAX(0,M12-M11)</f>
        <v/>
      </c>
      <c r="O12" s="128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PL'!I22</f>
        <v/>
      </c>
      <c r="M13" s="128">
        <f>'CP RESUMO'!L16</f>
        <v/>
      </c>
      <c r="N13" s="129">
        <f>MAX(0,M13-M12)</f>
        <v/>
      </c>
      <c r="O13" s="128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8">
        <f>'CP RESUMO'!M16</f>
        <v/>
      </c>
      <c r="N14" s="129">
        <f>MAX(0,M14-M13)</f>
        <v/>
      </c>
      <c r="O14" s="128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RESUMO'!N16</f>
        <v/>
      </c>
      <c r="N15" s="129">
        <f>MAX(0,M15-M14)</f>
        <v/>
      </c>
      <c r="O15" s="128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RESUMO'!O16</f>
        <v/>
      </c>
      <c r="N16" s="129">
        <f>MAX(0,M16-M15)</f>
        <v/>
      </c>
      <c r="O16" s="128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RESUMO'!P16</f>
        <v/>
      </c>
      <c r="N17" s="129">
        <f>MAX(0,M17-M16)</f>
        <v/>
      </c>
      <c r="O17" s="128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RESUMO'!Q16</f>
        <v/>
      </c>
      <c r="N18" s="129">
        <f>MAX(0,M18-M17)</f>
        <v/>
      </c>
      <c r="O18" s="128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RESUMO'!R16</f>
        <v/>
      </c>
      <c r="N19" s="129">
        <f>MAX(0,M19-M18)</f>
        <v/>
      </c>
      <c r="O19" s="128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RESUMO'!S16</f>
        <v/>
      </c>
      <c r="N20" s="129">
        <f>MAX(0,M20-M19)</f>
        <v/>
      </c>
      <c r="O20" s="128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RESUMO'!T16</f>
        <v/>
      </c>
      <c r="N21" s="129">
        <f>MAX(0,M21-M20)</f>
        <v/>
      </c>
      <c r="O21" s="128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RESUMO'!U16</f>
        <v/>
      </c>
      <c r="N22" s="129">
        <f>MAX(0,M22-M21)</f>
        <v/>
      </c>
      <c r="O22" s="128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RESUMO'!V16</f>
        <v/>
      </c>
      <c r="N23" s="129">
        <f>MAX(0,M23-M22)</f>
        <v/>
      </c>
      <c r="O23" s="128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RESUMO'!W16</f>
        <v/>
      </c>
      <c r="N24" s="129">
        <f>MAX(0,M24-M23)</f>
        <v/>
      </c>
      <c r="O24" s="128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RESUMO'!X16</f>
        <v/>
      </c>
      <c r="N25" s="129">
        <f>MAX(0,M25-M24)</f>
        <v/>
      </c>
      <c r="O25" s="128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RESUMO'!Y16</f>
        <v/>
      </c>
      <c r="N26" s="129">
        <f>MAX(0,M26-M25)</f>
        <v/>
      </c>
      <c r="O26" s="128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RESUMO'!Z16</f>
        <v/>
      </c>
      <c r="N27" s="129">
        <f>MAX(0,M27-M26)</f>
        <v/>
      </c>
      <c r="O27" s="128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RESUMO'!AA16</f>
        <v/>
      </c>
      <c r="N28" s="129">
        <f>MAX(0,M28-M27)</f>
        <v/>
      </c>
      <c r="O28" s="128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RESUMO'!AB16</f>
        <v/>
      </c>
      <c r="N29" s="129">
        <f>MAX(0,M29-M28)</f>
        <v/>
      </c>
      <c r="O29" s="128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RESUMO'!AC16</f>
        <v/>
      </c>
      <c r="N30" s="129">
        <f>MAX(0,M30-M29)</f>
        <v/>
      </c>
      <c r="O30" s="128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RESUMO'!AD16</f>
        <v/>
      </c>
      <c r="N31" s="129">
        <f>MAX(0,M31-M30)</f>
        <v/>
      </c>
      <c r="O31" s="128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RESUMO'!AE16</f>
        <v/>
      </c>
      <c r="N32" s="129">
        <f>MAX(0,M32-M31)</f>
        <v/>
      </c>
      <c r="O32" s="128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RESUMO'!AF16</f>
        <v/>
      </c>
      <c r="N33" s="129">
        <f>MAX(0,M33-M32)</f>
        <v/>
      </c>
      <c r="O33" s="128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RESUMO'!AG16</f>
        <v/>
      </c>
      <c r="N34" s="129">
        <f>MAX(0,M34-M33)</f>
        <v/>
      </c>
      <c r="O34" s="128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RESUMO'!AH16</f>
        <v/>
      </c>
      <c r="N35" s="129">
        <f>MAX(0,M35-M34)</f>
        <v/>
      </c>
      <c r="O35" s="128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RESUMO'!AI16</f>
        <v/>
      </c>
      <c r="N36" s="129">
        <f>MAX(0,M36-M35)</f>
        <v/>
      </c>
      <c r="O36" s="128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RESUMO'!AJ16</f>
        <v/>
      </c>
      <c r="N37" s="129">
        <f>MAX(0,M37-M36)</f>
        <v/>
      </c>
      <c r="O37" s="128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RESUMO'!AK16</f>
        <v/>
      </c>
      <c r="N38" s="129">
        <f>MAX(0,M38-M37)</f>
        <v/>
      </c>
      <c r="O38" s="128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RESUMO'!AL16</f>
        <v/>
      </c>
      <c r="N39" s="129">
        <f>MAX(0,M39-M38)</f>
        <v/>
      </c>
      <c r="O39" s="128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RESUMO'!AM16</f>
        <v/>
      </c>
      <c r="N40" s="129">
        <f>MAX(0,M40-M39)</f>
        <v/>
      </c>
      <c r="O40" s="128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54839.8</v>
      </c>
      <c r="M41" s="128">
        <f>'CP RESUMO'!AN16</f>
        <v/>
      </c>
      <c r="N41" s="129">
        <f>MAX(0,M41-M40)</f>
        <v/>
      </c>
      <c r="O41" s="128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RESUMO'!AO16</f>
        <v/>
      </c>
      <c r="N42" s="129">
        <f>MAX(0,M42-M41)</f>
        <v/>
      </c>
      <c r="O42" s="128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RESUMO'!AP16</f>
        <v/>
      </c>
      <c r="N43" s="129">
        <f>MAX(0,M43-M42)</f>
        <v/>
      </c>
      <c r="O43" s="128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RESUMO'!AQ16</f>
        <v/>
      </c>
      <c r="N44" s="129">
        <f>MAX(0,M44-M43)</f>
        <v/>
      </c>
      <c r="O44" s="128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RESUMO'!AR16</f>
        <v/>
      </c>
      <c r="N45" s="129">
        <f>MAX(0,M45-M44)</f>
        <v/>
      </c>
      <c r="O45" s="128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RESUMO'!AS16</f>
        <v/>
      </c>
      <c r="N46" s="129">
        <f>MAX(0,M46-M45)</f>
        <v/>
      </c>
      <c r="O46" s="128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RESUMO'!AT16</f>
        <v/>
      </c>
      <c r="N47" s="129">
        <f>MAX(0,M47-M46)</f>
        <v/>
      </c>
      <c r="O47" s="128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RESUMO'!AU16</f>
        <v/>
      </c>
      <c r="N48" s="129">
        <f>MAX(0,M48-M47)</f>
        <v/>
      </c>
      <c r="O48" s="128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RESUMO'!AV16</f>
        <v/>
      </c>
      <c r="N49" s="129">
        <f>MAX(0,M49-M48)</f>
        <v/>
      </c>
      <c r="O49" s="128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RESUMO'!AW16</f>
        <v/>
      </c>
      <c r="N50" s="129">
        <f>MAX(0,M50-M49)</f>
        <v/>
      </c>
      <c r="O50" s="128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RESUMO'!AX16</f>
        <v/>
      </c>
      <c r="N51" s="129">
        <f>MAX(0,M51-M50)</f>
        <v/>
      </c>
      <c r="O51" s="128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RESUMO'!AY16</f>
        <v/>
      </c>
      <c r="N52" s="129">
        <f>MAX(0,M52-M51)</f>
        <v/>
      </c>
      <c r="O52" s="128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RESUMO'!AZ16</f>
        <v/>
      </c>
      <c r="N53" s="129">
        <f>MAX(0,M53-M52)</f>
        <v/>
      </c>
      <c r="O53" s="128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RESUMO'!BA16</f>
        <v/>
      </c>
      <c r="N54" s="129">
        <f>MAX(0,M54-M53)</f>
        <v/>
      </c>
      <c r="O54" s="128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RESUMO'!BB16</f>
        <v/>
      </c>
      <c r="N55" s="129">
        <f>MAX(0,M55-M54)</f>
        <v/>
      </c>
      <c r="O55" s="128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RESUMO'!BC16</f>
        <v/>
      </c>
      <c r="N56" s="129">
        <f>MAX(0,M56-M55)</f>
        <v/>
      </c>
      <c r="O56" s="128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RESUMO'!BD16</f>
        <v/>
      </c>
      <c r="N57" s="129">
        <f>MAX(0,M57-M56)</f>
        <v/>
      </c>
      <c r="O57" s="128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RESUMO'!BE16</f>
        <v/>
      </c>
      <c r="N58" s="129">
        <f>MAX(0,M58-M57)</f>
        <v/>
      </c>
      <c r="O58" s="128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RESUMO'!BF16</f>
        <v/>
      </c>
      <c r="N59" s="129">
        <f>MAX(0,M59-M58)</f>
        <v/>
      </c>
      <c r="O59" s="128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RESUMO'!BG16</f>
        <v/>
      </c>
      <c r="N60" s="129">
        <f>MAX(0,M60-M59)</f>
        <v/>
      </c>
      <c r="O60" s="128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RESUMO'!BH16</f>
        <v/>
      </c>
      <c r="N61" s="129">
        <f>MAX(0,M61-M60)</f>
        <v/>
      </c>
      <c r="O61" s="128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RESUMO'!BI16</f>
        <v/>
      </c>
      <c r="N62" s="129">
        <f>MAX(0,M62-M61)</f>
        <v/>
      </c>
      <c r="O62" s="128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RESUMO'!BJ16</f>
        <v/>
      </c>
      <c r="N63" s="129">
        <f>MAX(0,M63-M62)</f>
        <v/>
      </c>
      <c r="O63" s="128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RESUMO'!BK16</f>
        <v/>
      </c>
      <c r="N64" s="129">
        <f>MAX(0,M64-M63)</f>
        <v/>
      </c>
      <c r="O64" s="128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RESUMO'!BL16</f>
        <v/>
      </c>
      <c r="N65" s="129">
        <f>MAX(0,M65-M64)</f>
        <v/>
      </c>
      <c r="O65" s="128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RESUMO'!BM16</f>
        <v/>
      </c>
      <c r="N66" s="129">
        <f>MAX(0,M66-M65)</f>
        <v/>
      </c>
      <c r="O66" s="128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RESUMO'!BN16</f>
        <v/>
      </c>
      <c r="N67" s="129">
        <f>MAX(0,M67-M66)</f>
        <v/>
      </c>
      <c r="O67" s="128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RESUMO'!BO16</f>
        <v/>
      </c>
      <c r="N68" s="129">
        <f>MAX(0,M68-M67)</f>
        <v/>
      </c>
      <c r="O68" s="128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RESUMO'!BP16</f>
        <v/>
      </c>
      <c r="N69" s="129">
        <f>MAX(0,M69-M68)</f>
        <v/>
      </c>
      <c r="O69" s="128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RESUMO'!BQ16</f>
        <v/>
      </c>
      <c r="N70" s="129">
        <f>MAX(0,M70-M69)</f>
        <v/>
      </c>
      <c r="O70" s="128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RESUMO'!BR16</f>
        <v/>
      </c>
      <c r="N71" s="129">
        <f>MAX(0,M71-M70)</f>
        <v/>
      </c>
      <c r="O71" s="128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RESUMO'!BS16</f>
        <v/>
      </c>
      <c r="N72" s="129">
        <f>MAX(0,M72-M71)</f>
        <v/>
      </c>
      <c r="O72" s="128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RESUMO'!BT16</f>
        <v/>
      </c>
      <c r="N73" s="129">
        <f>MAX(0,M73-M72)</f>
        <v/>
      </c>
      <c r="O73" s="128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RESUMO'!BU16</f>
        <v/>
      </c>
      <c r="N74" s="129">
        <f>MAX(0,M74-M73)</f>
        <v/>
      </c>
      <c r="O74" s="128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RESUMO'!BV16</f>
        <v/>
      </c>
      <c r="N75" s="129">
        <f>MAX(0,M75-M74)</f>
        <v/>
      </c>
      <c r="O75" s="128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RESUMO'!BW16</f>
        <v/>
      </c>
      <c r="N76" s="129">
        <f>MAX(0,M76-M75)</f>
        <v/>
      </c>
      <c r="O76" s="128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28">
        <f>'CP RESUMO'!D17</f>
        <v/>
      </c>
      <c r="N5" s="129" t="n">
        <v>0</v>
      </c>
      <c r="O5" s="128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RESUMO'!E17</f>
        <v/>
      </c>
      <c r="N6" s="129">
        <f>MAX(0,M6-M5)</f>
        <v/>
      </c>
      <c r="O6" s="128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PL'!L23</f>
        <v/>
      </c>
      <c r="M7" s="128">
        <f>'CP RESUMO'!F17</f>
        <v/>
      </c>
      <c r="N7" s="129">
        <f>MAX(0,M7-M6)</f>
        <v/>
      </c>
      <c r="O7" s="128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RESUMO'!G17</f>
        <v/>
      </c>
      <c r="N8" s="129">
        <f>MAX(0,M8-M7)</f>
        <v/>
      </c>
      <c r="O8" s="128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RESUMO'!H17</f>
        <v/>
      </c>
      <c r="N9" s="129">
        <f>MAX(0,M9-M8)</f>
        <v/>
      </c>
      <c r="O9" s="128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RESUMO'!I17</f>
        <v/>
      </c>
      <c r="N10" s="129">
        <f>MAX(0,M10-M9)</f>
        <v/>
      </c>
      <c r="O10" s="128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RESUMO'!J17</f>
        <v/>
      </c>
      <c r="N11" s="129">
        <f>MAX(0,M11-M10)</f>
        <v/>
      </c>
      <c r="O11" s="128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RESUMO'!K17</f>
        <v/>
      </c>
      <c r="N12" s="129">
        <f>MAX(0,M12-M11)</f>
        <v/>
      </c>
      <c r="O12" s="128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PL'!I23</f>
        <v/>
      </c>
      <c r="M13" s="128">
        <f>'CP RESUMO'!L17</f>
        <v/>
      </c>
      <c r="N13" s="129">
        <f>MAX(0,M13-M12)</f>
        <v/>
      </c>
      <c r="O13" s="128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8">
        <f>'CP RESUMO'!M17</f>
        <v/>
      </c>
      <c r="N14" s="129">
        <f>MAX(0,M14-M13)</f>
        <v/>
      </c>
      <c r="O14" s="128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RESUMO'!N17</f>
        <v/>
      </c>
      <c r="N15" s="129">
        <f>MAX(0,M15-M14)</f>
        <v/>
      </c>
      <c r="O15" s="128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RESUMO'!O17</f>
        <v/>
      </c>
      <c r="N16" s="129">
        <f>MAX(0,M16-M15)</f>
        <v/>
      </c>
      <c r="O16" s="128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RESUMO'!P17</f>
        <v/>
      </c>
      <c r="N17" s="129">
        <f>MAX(0,M17-M16)</f>
        <v/>
      </c>
      <c r="O17" s="128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RESUMO'!Q17</f>
        <v/>
      </c>
      <c r="N18" s="129">
        <f>MAX(0,M18-M17)</f>
        <v/>
      </c>
      <c r="O18" s="128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RESUMO'!R17</f>
        <v/>
      </c>
      <c r="N19" s="129">
        <f>MAX(0,M19-M18)</f>
        <v/>
      </c>
      <c r="O19" s="128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RESUMO'!S17</f>
        <v/>
      </c>
      <c r="N20" s="129">
        <f>MAX(0,M20-M19)</f>
        <v/>
      </c>
      <c r="O20" s="128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RESUMO'!T17</f>
        <v/>
      </c>
      <c r="N21" s="129">
        <f>MAX(0,M21-M20)</f>
        <v/>
      </c>
      <c r="O21" s="128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RESUMO'!U17</f>
        <v/>
      </c>
      <c r="N22" s="129">
        <f>MAX(0,M22-M21)</f>
        <v/>
      </c>
      <c r="O22" s="128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RESUMO'!V17</f>
        <v/>
      </c>
      <c r="N23" s="129">
        <f>MAX(0,M23-M22)</f>
        <v/>
      </c>
      <c r="O23" s="128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RESUMO'!W17</f>
        <v/>
      </c>
      <c r="N24" s="129">
        <f>MAX(0,M24-M23)</f>
        <v/>
      </c>
      <c r="O24" s="128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RESUMO'!X17</f>
        <v/>
      </c>
      <c r="N25" s="129">
        <f>MAX(0,M25-M24)</f>
        <v/>
      </c>
      <c r="O25" s="128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RESUMO'!Y17</f>
        <v/>
      </c>
      <c r="N26" s="129">
        <f>MAX(0,M26-M25)</f>
        <v/>
      </c>
      <c r="O26" s="128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RESUMO'!Z17</f>
        <v/>
      </c>
      <c r="N27" s="129">
        <f>MAX(0,M27-M26)</f>
        <v/>
      </c>
      <c r="O27" s="128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RESUMO'!AA17</f>
        <v/>
      </c>
      <c r="N28" s="129">
        <f>MAX(0,M28-M27)</f>
        <v/>
      </c>
      <c r="O28" s="128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35587.31</v>
      </c>
      <c r="M29" s="128">
        <f>'CP RESUMO'!AB17</f>
        <v/>
      </c>
      <c r="N29" s="129">
        <f>MAX(0,M29-M28)</f>
        <v/>
      </c>
      <c r="O29" s="128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RESUMO'!AC17</f>
        <v/>
      </c>
      <c r="N30" s="129">
        <f>MAX(0,M30-M29)</f>
        <v/>
      </c>
      <c r="O30" s="128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RESUMO'!AD17</f>
        <v/>
      </c>
      <c r="N31" s="129">
        <f>MAX(0,M31-M30)</f>
        <v/>
      </c>
      <c r="O31" s="128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RESUMO'!AE17</f>
        <v/>
      </c>
      <c r="N32" s="129">
        <f>MAX(0,M32-M31)</f>
        <v/>
      </c>
      <c r="O32" s="128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RESUMO'!AF17</f>
        <v/>
      </c>
      <c r="N33" s="129">
        <f>MAX(0,M33-M32)</f>
        <v/>
      </c>
      <c r="O33" s="128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RESUMO'!AG17</f>
        <v/>
      </c>
      <c r="N34" s="129">
        <f>MAX(0,M34-M33)</f>
        <v/>
      </c>
      <c r="O34" s="128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RESUMO'!AH17</f>
        <v/>
      </c>
      <c r="N35" s="129">
        <f>MAX(0,M35-M34)</f>
        <v/>
      </c>
      <c r="O35" s="128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RESUMO'!AI17</f>
        <v/>
      </c>
      <c r="N36" s="129">
        <f>MAX(0,M36-M35)</f>
        <v/>
      </c>
      <c r="O36" s="128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RESUMO'!AJ17</f>
        <v/>
      </c>
      <c r="N37" s="129">
        <f>MAX(0,M37-M36)</f>
        <v/>
      </c>
      <c r="O37" s="128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RESUMO'!AK17</f>
        <v/>
      </c>
      <c r="N38" s="129">
        <f>MAX(0,M38-M37)</f>
        <v/>
      </c>
      <c r="O38" s="128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RESUMO'!AL17</f>
        <v/>
      </c>
      <c r="N39" s="129">
        <f>MAX(0,M39-M38)</f>
        <v/>
      </c>
      <c r="O39" s="128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RESUMO'!AM17</f>
        <v/>
      </c>
      <c r="N40" s="129">
        <f>MAX(0,M40-M39)</f>
        <v/>
      </c>
      <c r="O40" s="128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RESUMO'!AN17</f>
        <v/>
      </c>
      <c r="N41" s="129">
        <f>MAX(0,M41-M40)</f>
        <v/>
      </c>
      <c r="O41" s="128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RESUMO'!AO17</f>
        <v/>
      </c>
      <c r="N42" s="129">
        <f>MAX(0,M42-M41)</f>
        <v/>
      </c>
      <c r="O42" s="128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RESUMO'!AP17</f>
        <v/>
      </c>
      <c r="N43" s="129">
        <f>MAX(0,M43-M42)</f>
        <v/>
      </c>
      <c r="O43" s="128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RESUMO'!AQ17</f>
        <v/>
      </c>
      <c r="N44" s="129">
        <f>MAX(0,M44-M43)</f>
        <v/>
      </c>
      <c r="O44" s="128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RESUMO'!AR17</f>
        <v/>
      </c>
      <c r="N45" s="129">
        <f>MAX(0,M45-M44)</f>
        <v/>
      </c>
      <c r="O45" s="128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RESUMO'!AS17</f>
        <v/>
      </c>
      <c r="N46" s="129">
        <f>MAX(0,M46-M45)</f>
        <v/>
      </c>
      <c r="O46" s="128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RESUMO'!AT17</f>
        <v/>
      </c>
      <c r="N47" s="129">
        <f>MAX(0,M47-M46)</f>
        <v/>
      </c>
      <c r="O47" s="128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RESUMO'!AU17</f>
        <v/>
      </c>
      <c r="N48" s="129">
        <f>MAX(0,M48-M47)</f>
        <v/>
      </c>
      <c r="O48" s="128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RESUMO'!AV17</f>
        <v/>
      </c>
      <c r="N49" s="129">
        <f>MAX(0,M49-M48)</f>
        <v/>
      </c>
      <c r="O49" s="128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RESUMO'!AW17</f>
        <v/>
      </c>
      <c r="N50" s="129">
        <f>MAX(0,M50-M49)</f>
        <v/>
      </c>
      <c r="O50" s="128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RESUMO'!AX17</f>
        <v/>
      </c>
      <c r="N51" s="129">
        <f>MAX(0,M51-M50)</f>
        <v/>
      </c>
      <c r="O51" s="128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RESUMO'!AY17</f>
        <v/>
      </c>
      <c r="N52" s="129">
        <f>MAX(0,M52-M51)</f>
        <v/>
      </c>
      <c r="O52" s="128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RESUMO'!AZ17</f>
        <v/>
      </c>
      <c r="N53" s="129">
        <f>MAX(0,M53-M52)</f>
        <v/>
      </c>
      <c r="O53" s="128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RESUMO'!BA17</f>
        <v/>
      </c>
      <c r="N54" s="129">
        <f>MAX(0,M54-M53)</f>
        <v/>
      </c>
      <c r="O54" s="128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RESUMO'!BB17</f>
        <v/>
      </c>
      <c r="N55" s="129">
        <f>MAX(0,M55-M54)</f>
        <v/>
      </c>
      <c r="O55" s="128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RESUMO'!BC17</f>
        <v/>
      </c>
      <c r="N56" s="129">
        <f>MAX(0,M56-M55)</f>
        <v/>
      </c>
      <c r="O56" s="128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RESUMO'!BD17</f>
        <v/>
      </c>
      <c r="N57" s="129">
        <f>MAX(0,M57-M56)</f>
        <v/>
      </c>
      <c r="O57" s="128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RESUMO'!BE17</f>
        <v/>
      </c>
      <c r="N58" s="129">
        <f>MAX(0,M58-M57)</f>
        <v/>
      </c>
      <c r="O58" s="128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RESUMO'!BF17</f>
        <v/>
      </c>
      <c r="N59" s="129">
        <f>MAX(0,M59-M58)</f>
        <v/>
      </c>
      <c r="O59" s="128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RESUMO'!BG17</f>
        <v/>
      </c>
      <c r="N60" s="129">
        <f>MAX(0,M60-M59)</f>
        <v/>
      </c>
      <c r="O60" s="128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RESUMO'!BH17</f>
        <v/>
      </c>
      <c r="N61" s="129">
        <f>MAX(0,M61-M60)</f>
        <v/>
      </c>
      <c r="O61" s="128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RESUMO'!BI17</f>
        <v/>
      </c>
      <c r="N62" s="129">
        <f>MAX(0,M62-M61)</f>
        <v/>
      </c>
      <c r="O62" s="128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RESUMO'!BJ17</f>
        <v/>
      </c>
      <c r="N63" s="129">
        <f>MAX(0,M63-M62)</f>
        <v/>
      </c>
      <c r="O63" s="128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RESUMO'!BK17</f>
        <v/>
      </c>
      <c r="N64" s="129">
        <f>MAX(0,M64-M63)</f>
        <v/>
      </c>
      <c r="O64" s="128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RESUMO'!BL17</f>
        <v/>
      </c>
      <c r="N65" s="129">
        <f>MAX(0,M65-M64)</f>
        <v/>
      </c>
      <c r="O65" s="128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RESUMO'!BM17</f>
        <v/>
      </c>
      <c r="N66" s="129">
        <f>MAX(0,M66-M65)</f>
        <v/>
      </c>
      <c r="O66" s="128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RESUMO'!BN17</f>
        <v/>
      </c>
      <c r="N67" s="129">
        <f>MAX(0,M67-M66)</f>
        <v/>
      </c>
      <c r="O67" s="128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RESUMO'!BO17</f>
        <v/>
      </c>
      <c r="N68" s="129">
        <f>MAX(0,M68-M67)</f>
        <v/>
      </c>
      <c r="O68" s="128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RESUMO'!BP17</f>
        <v/>
      </c>
      <c r="N69" s="129">
        <f>MAX(0,M69-M68)</f>
        <v/>
      </c>
      <c r="O69" s="128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RESUMO'!BQ17</f>
        <v/>
      </c>
      <c r="N70" s="129">
        <f>MAX(0,M70-M69)</f>
        <v/>
      </c>
      <c r="O70" s="128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RESUMO'!BR17</f>
        <v/>
      </c>
      <c r="N71" s="129">
        <f>MAX(0,M71-M70)</f>
        <v/>
      </c>
      <c r="O71" s="128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RESUMO'!BS17</f>
        <v/>
      </c>
      <c r="N72" s="129">
        <f>MAX(0,M72-M71)</f>
        <v/>
      </c>
      <c r="O72" s="128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RESUMO'!BT17</f>
        <v/>
      </c>
      <c r="N73" s="129">
        <f>MAX(0,M73-M72)</f>
        <v/>
      </c>
      <c r="O73" s="128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RESUMO'!BU17</f>
        <v/>
      </c>
      <c r="N74" s="129">
        <f>MAX(0,M74-M73)</f>
        <v/>
      </c>
      <c r="O74" s="128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RESUMO'!BV17</f>
        <v/>
      </c>
      <c r="N75" s="129">
        <f>MAX(0,M75-M74)</f>
        <v/>
      </c>
      <c r="O75" s="128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RESUMO'!BW17</f>
        <v/>
      </c>
      <c r="N76" s="129">
        <f>MAX(0,M76-M75)</f>
        <v/>
      </c>
      <c r="O76" s="128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28">
        <f>'CP RESUMO'!D18</f>
        <v/>
      </c>
      <c r="N5" s="129" t="n">
        <v>0</v>
      </c>
      <c r="O5" s="128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RESUMO'!E18</f>
        <v/>
      </c>
      <c r="N6" s="129">
        <f>MAX(0,M6-M5)</f>
        <v/>
      </c>
      <c r="O6" s="128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PL'!L24</f>
        <v/>
      </c>
      <c r="M7" s="128">
        <f>'CP RESUMO'!F18</f>
        <v/>
      </c>
      <c r="N7" s="129">
        <f>MAX(0,M7-M6)</f>
        <v/>
      </c>
      <c r="O7" s="128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RESUMO'!G18</f>
        <v/>
      </c>
      <c r="N8" s="129">
        <f>MAX(0,M8-M7)</f>
        <v/>
      </c>
      <c r="O8" s="128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RESUMO'!H18</f>
        <v/>
      </c>
      <c r="N9" s="129">
        <f>MAX(0,M9-M8)</f>
        <v/>
      </c>
      <c r="O9" s="128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RESUMO'!I18</f>
        <v/>
      </c>
      <c r="N10" s="129">
        <f>MAX(0,M10-M9)</f>
        <v/>
      </c>
      <c r="O10" s="128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RESUMO'!J18</f>
        <v/>
      </c>
      <c r="N11" s="129">
        <f>MAX(0,M11-M10)</f>
        <v/>
      </c>
      <c r="O11" s="128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RESUMO'!K18</f>
        <v/>
      </c>
      <c r="N12" s="129">
        <f>MAX(0,M12-M11)</f>
        <v/>
      </c>
      <c r="O12" s="128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PL'!I24</f>
        <v/>
      </c>
      <c r="M13" s="128">
        <f>'CP RESUMO'!L18</f>
        <v/>
      </c>
      <c r="N13" s="129">
        <f>MAX(0,M13-M12)</f>
        <v/>
      </c>
      <c r="O13" s="128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8">
        <f>'CP RESUMO'!M18</f>
        <v/>
      </c>
      <c r="N14" s="129">
        <f>MAX(0,M14-M13)</f>
        <v/>
      </c>
      <c r="O14" s="128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RESUMO'!N18</f>
        <v/>
      </c>
      <c r="N15" s="129">
        <f>MAX(0,M15-M14)</f>
        <v/>
      </c>
      <c r="O15" s="128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RESUMO'!O18</f>
        <v/>
      </c>
      <c r="N16" s="129">
        <f>MAX(0,M16-M15)</f>
        <v/>
      </c>
      <c r="O16" s="128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RESUMO'!P18</f>
        <v/>
      </c>
      <c r="N17" s="129">
        <f>MAX(0,M17-M16)</f>
        <v/>
      </c>
      <c r="O17" s="128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RESUMO'!Q18</f>
        <v/>
      </c>
      <c r="N18" s="129">
        <f>MAX(0,M18-M17)</f>
        <v/>
      </c>
      <c r="O18" s="128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RESUMO'!R18</f>
        <v/>
      </c>
      <c r="N19" s="129">
        <f>MAX(0,M19-M18)</f>
        <v/>
      </c>
      <c r="O19" s="128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RESUMO'!S18</f>
        <v/>
      </c>
      <c r="N20" s="129">
        <f>MAX(0,M20-M19)</f>
        <v/>
      </c>
      <c r="O20" s="128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RESUMO'!T18</f>
        <v/>
      </c>
      <c r="N21" s="129">
        <f>MAX(0,M21-M20)</f>
        <v/>
      </c>
      <c r="O21" s="128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RESUMO'!U18</f>
        <v/>
      </c>
      <c r="N22" s="129">
        <f>MAX(0,M22-M21)</f>
        <v/>
      </c>
      <c r="O22" s="128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RESUMO'!V18</f>
        <v/>
      </c>
      <c r="N23" s="129">
        <f>MAX(0,M23-M22)</f>
        <v/>
      </c>
      <c r="O23" s="128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RESUMO'!W18</f>
        <v/>
      </c>
      <c r="N24" s="129">
        <f>MAX(0,M24-M23)</f>
        <v/>
      </c>
      <c r="O24" s="128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RESUMO'!X18</f>
        <v/>
      </c>
      <c r="N25" s="129">
        <f>MAX(0,M25-M24)</f>
        <v/>
      </c>
      <c r="O25" s="128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RESUMO'!Y18</f>
        <v/>
      </c>
      <c r="N26" s="129">
        <f>MAX(0,M26-M25)</f>
        <v/>
      </c>
      <c r="O26" s="128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RESUMO'!Z18</f>
        <v/>
      </c>
      <c r="N27" s="129">
        <f>MAX(0,M27-M26)</f>
        <v/>
      </c>
      <c r="O27" s="128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RESUMO'!AA18</f>
        <v/>
      </c>
      <c r="N28" s="129">
        <f>MAX(0,M28-M27)</f>
        <v/>
      </c>
      <c r="O28" s="128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RESUMO'!AB18</f>
        <v/>
      </c>
      <c r="N29" s="129">
        <f>MAX(0,M29-M28)</f>
        <v/>
      </c>
      <c r="O29" s="128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118482.2</v>
      </c>
      <c r="M30" s="128">
        <f>'CP RESUMO'!AC18</f>
        <v/>
      </c>
      <c r="N30" s="129">
        <f>MAX(0,M30-M29)</f>
        <v/>
      </c>
      <c r="O30" s="128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79190.02</v>
      </c>
      <c r="M31" s="128">
        <f>'CP RESUMO'!AD18</f>
        <v/>
      </c>
      <c r="N31" s="129">
        <f>MAX(0,M31-M30)</f>
        <v/>
      </c>
      <c r="O31" s="128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RESUMO'!AE18</f>
        <v/>
      </c>
      <c r="N32" s="129">
        <f>MAX(0,M32-M31)</f>
        <v/>
      </c>
      <c r="O32" s="128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RESUMO'!AF18</f>
        <v/>
      </c>
      <c r="N33" s="129">
        <f>MAX(0,M33-M32)</f>
        <v/>
      </c>
      <c r="O33" s="128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RESUMO'!AG18</f>
        <v/>
      </c>
      <c r="N34" s="129">
        <f>MAX(0,M34-M33)</f>
        <v/>
      </c>
      <c r="O34" s="128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RESUMO'!AH18</f>
        <v/>
      </c>
      <c r="N35" s="129">
        <f>MAX(0,M35-M34)</f>
        <v/>
      </c>
      <c r="O35" s="128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RESUMO'!AI18</f>
        <v/>
      </c>
      <c r="N36" s="129">
        <f>MAX(0,M36-M35)</f>
        <v/>
      </c>
      <c r="O36" s="128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RESUMO'!AJ18</f>
        <v/>
      </c>
      <c r="N37" s="129">
        <f>MAX(0,M37-M36)</f>
        <v/>
      </c>
      <c r="O37" s="128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RESUMO'!AK18</f>
        <v/>
      </c>
      <c r="N38" s="129">
        <f>MAX(0,M38-M37)</f>
        <v/>
      </c>
      <c r="O38" s="128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RESUMO'!AL18</f>
        <v/>
      </c>
      <c r="N39" s="129">
        <f>MAX(0,M39-M38)</f>
        <v/>
      </c>
      <c r="O39" s="128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RESUMO'!AM18</f>
        <v/>
      </c>
      <c r="N40" s="129">
        <f>MAX(0,M40-M39)</f>
        <v/>
      </c>
      <c r="O40" s="128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RESUMO'!AN18</f>
        <v/>
      </c>
      <c r="N41" s="129">
        <f>MAX(0,M41-M40)</f>
        <v/>
      </c>
      <c r="O41" s="128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RESUMO'!AO18</f>
        <v/>
      </c>
      <c r="N42" s="129">
        <f>MAX(0,M42-M41)</f>
        <v/>
      </c>
      <c r="O42" s="128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RESUMO'!AP18</f>
        <v/>
      </c>
      <c r="N43" s="129">
        <f>MAX(0,M43-M42)</f>
        <v/>
      </c>
      <c r="O43" s="128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RESUMO'!AQ18</f>
        <v/>
      </c>
      <c r="N44" s="129">
        <f>MAX(0,M44-M43)</f>
        <v/>
      </c>
      <c r="O44" s="128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RESUMO'!AR18</f>
        <v/>
      </c>
      <c r="N45" s="129">
        <f>MAX(0,M45-M44)</f>
        <v/>
      </c>
      <c r="O45" s="128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RESUMO'!AS18</f>
        <v/>
      </c>
      <c r="N46" s="129">
        <f>MAX(0,M46-M45)</f>
        <v/>
      </c>
      <c r="O46" s="128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RESUMO'!AT18</f>
        <v/>
      </c>
      <c r="N47" s="129">
        <f>MAX(0,M47-M46)</f>
        <v/>
      </c>
      <c r="O47" s="128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RESUMO'!AU18</f>
        <v/>
      </c>
      <c r="N48" s="129">
        <f>MAX(0,M48-M47)</f>
        <v/>
      </c>
      <c r="O48" s="128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RESUMO'!AV18</f>
        <v/>
      </c>
      <c r="N49" s="129">
        <f>MAX(0,M49-M48)</f>
        <v/>
      </c>
      <c r="O49" s="128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RESUMO'!AW18</f>
        <v/>
      </c>
      <c r="N50" s="129">
        <f>MAX(0,M50-M49)</f>
        <v/>
      </c>
      <c r="O50" s="128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RESUMO'!AX18</f>
        <v/>
      </c>
      <c r="N51" s="129">
        <f>MAX(0,M51-M50)</f>
        <v/>
      </c>
      <c r="O51" s="128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RESUMO'!AY18</f>
        <v/>
      </c>
      <c r="N52" s="129">
        <f>MAX(0,M52-M51)</f>
        <v/>
      </c>
      <c r="O52" s="128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RESUMO'!AZ18</f>
        <v/>
      </c>
      <c r="N53" s="129">
        <f>MAX(0,M53-M52)</f>
        <v/>
      </c>
      <c r="O53" s="128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RESUMO'!BA18</f>
        <v/>
      </c>
      <c r="N54" s="129">
        <f>MAX(0,M54-M53)</f>
        <v/>
      </c>
      <c r="O54" s="128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RESUMO'!BB18</f>
        <v/>
      </c>
      <c r="N55" s="129">
        <f>MAX(0,M55-M54)</f>
        <v/>
      </c>
      <c r="O55" s="128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RESUMO'!BC18</f>
        <v/>
      </c>
      <c r="N56" s="129">
        <f>MAX(0,M56-M55)</f>
        <v/>
      </c>
      <c r="O56" s="128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RESUMO'!BD18</f>
        <v/>
      </c>
      <c r="N57" s="129">
        <f>MAX(0,M57-M56)</f>
        <v/>
      </c>
      <c r="O57" s="128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RESUMO'!BE18</f>
        <v/>
      </c>
      <c r="N58" s="129">
        <f>MAX(0,M58-M57)</f>
        <v/>
      </c>
      <c r="O58" s="128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RESUMO'!BF18</f>
        <v/>
      </c>
      <c r="N59" s="129">
        <f>MAX(0,M59-M58)</f>
        <v/>
      </c>
      <c r="O59" s="128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RESUMO'!BG18</f>
        <v/>
      </c>
      <c r="N60" s="129">
        <f>MAX(0,M60-M59)</f>
        <v/>
      </c>
      <c r="O60" s="128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RESUMO'!BH18</f>
        <v/>
      </c>
      <c r="N61" s="129">
        <f>MAX(0,M61-M60)</f>
        <v/>
      </c>
      <c r="O61" s="128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RESUMO'!BI18</f>
        <v/>
      </c>
      <c r="N62" s="129">
        <f>MAX(0,M62-M61)</f>
        <v/>
      </c>
      <c r="O62" s="128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RESUMO'!BJ18</f>
        <v/>
      </c>
      <c r="N63" s="129">
        <f>MAX(0,M63-M62)</f>
        <v/>
      </c>
      <c r="O63" s="128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RESUMO'!BK18</f>
        <v/>
      </c>
      <c r="N64" s="129">
        <f>MAX(0,M64-M63)</f>
        <v/>
      </c>
      <c r="O64" s="128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RESUMO'!BL18</f>
        <v/>
      </c>
      <c r="N65" s="129">
        <f>MAX(0,M65-M64)</f>
        <v/>
      </c>
      <c r="O65" s="128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RESUMO'!BM18</f>
        <v/>
      </c>
      <c r="N66" s="129">
        <f>MAX(0,M66-M65)</f>
        <v/>
      </c>
      <c r="O66" s="128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RESUMO'!BN18</f>
        <v/>
      </c>
      <c r="N67" s="129">
        <f>MAX(0,M67-M66)</f>
        <v/>
      </c>
      <c r="O67" s="128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RESUMO'!BO18</f>
        <v/>
      </c>
      <c r="N68" s="129">
        <f>MAX(0,M68-M67)</f>
        <v/>
      </c>
      <c r="O68" s="128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RESUMO'!BP18</f>
        <v/>
      </c>
      <c r="N69" s="129">
        <f>MAX(0,M69-M68)</f>
        <v/>
      </c>
      <c r="O69" s="128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RESUMO'!BQ18</f>
        <v/>
      </c>
      <c r="N70" s="129">
        <f>MAX(0,M70-M69)</f>
        <v/>
      </c>
      <c r="O70" s="128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RESUMO'!BR18</f>
        <v/>
      </c>
      <c r="N71" s="129">
        <f>MAX(0,M71-M70)</f>
        <v/>
      </c>
      <c r="O71" s="128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RESUMO'!BS18</f>
        <v/>
      </c>
      <c r="N72" s="129">
        <f>MAX(0,M72-M71)</f>
        <v/>
      </c>
      <c r="O72" s="128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RESUMO'!BT18</f>
        <v/>
      </c>
      <c r="N73" s="129">
        <f>MAX(0,M73-M72)</f>
        <v/>
      </c>
      <c r="O73" s="128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RESUMO'!BU18</f>
        <v/>
      </c>
      <c r="N74" s="129">
        <f>MAX(0,M74-M73)</f>
        <v/>
      </c>
      <c r="O74" s="128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RESUMO'!BV18</f>
        <v/>
      </c>
      <c r="N75" s="129">
        <f>MAX(0,M75-M74)</f>
        <v/>
      </c>
      <c r="O75" s="128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RESUMO'!BW18</f>
        <v/>
      </c>
      <c r="N76" s="129">
        <f>MAX(0,M76-M75)</f>
        <v/>
      </c>
      <c r="O76" s="128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28">
        <f>'CP RESUMO'!D19</f>
        <v/>
      </c>
      <c r="N5" s="129" t="n">
        <v>0</v>
      </c>
      <c r="O5" s="128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RESUMO'!E19</f>
        <v/>
      </c>
      <c r="N6" s="129">
        <f>MAX(0,M6-M5)</f>
        <v/>
      </c>
      <c r="O6" s="128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PL'!L25</f>
        <v/>
      </c>
      <c r="M7" s="128">
        <f>'CP RESUMO'!F19</f>
        <v/>
      </c>
      <c r="N7" s="129">
        <f>MAX(0,M7-M6)</f>
        <v/>
      </c>
      <c r="O7" s="128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RESUMO'!G19</f>
        <v/>
      </c>
      <c r="N8" s="129">
        <f>MAX(0,M8-M7)</f>
        <v/>
      </c>
      <c r="O8" s="128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RESUMO'!H19</f>
        <v/>
      </c>
      <c r="N9" s="129">
        <f>MAX(0,M9-M8)</f>
        <v/>
      </c>
      <c r="O9" s="128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RESUMO'!I19</f>
        <v/>
      </c>
      <c r="N10" s="129">
        <f>MAX(0,M10-M9)</f>
        <v/>
      </c>
      <c r="O10" s="128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RESUMO'!J19</f>
        <v/>
      </c>
      <c r="N11" s="129">
        <f>MAX(0,M11-M10)</f>
        <v/>
      </c>
      <c r="O11" s="128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RESUMO'!K19</f>
        <v/>
      </c>
      <c r="N12" s="129">
        <f>MAX(0,M12-M11)</f>
        <v/>
      </c>
      <c r="O12" s="128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PL'!I25</f>
        <v/>
      </c>
      <c r="M13" s="128">
        <f>'CP RESUMO'!L19</f>
        <v/>
      </c>
      <c r="N13" s="129">
        <f>MAX(0,M13-M12)</f>
        <v/>
      </c>
      <c r="O13" s="128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8">
        <f>'CP RESUMO'!M19</f>
        <v/>
      </c>
      <c r="N14" s="129">
        <f>MAX(0,M14-M13)</f>
        <v/>
      </c>
      <c r="O14" s="128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RESUMO'!N19</f>
        <v/>
      </c>
      <c r="N15" s="129">
        <f>MAX(0,M15-M14)</f>
        <v/>
      </c>
      <c r="O15" s="128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RESUMO'!O19</f>
        <v/>
      </c>
      <c r="N16" s="129">
        <f>MAX(0,M16-M15)</f>
        <v/>
      </c>
      <c r="O16" s="128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RESUMO'!P19</f>
        <v/>
      </c>
      <c r="N17" s="129">
        <f>MAX(0,M17-M16)</f>
        <v/>
      </c>
      <c r="O17" s="128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RESUMO'!Q19</f>
        <v/>
      </c>
      <c r="N18" s="129">
        <f>MAX(0,M18-M17)</f>
        <v/>
      </c>
      <c r="O18" s="128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RESUMO'!R19</f>
        <v/>
      </c>
      <c r="N19" s="129">
        <f>MAX(0,M19-M18)</f>
        <v/>
      </c>
      <c r="O19" s="128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RESUMO'!S19</f>
        <v/>
      </c>
      <c r="N20" s="129">
        <f>MAX(0,M20-M19)</f>
        <v/>
      </c>
      <c r="O20" s="128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RESUMO'!T19</f>
        <v/>
      </c>
      <c r="N21" s="129">
        <f>MAX(0,M21-M20)</f>
        <v/>
      </c>
      <c r="O21" s="128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RESUMO'!U19</f>
        <v/>
      </c>
      <c r="N22" s="129">
        <f>MAX(0,M22-M21)</f>
        <v/>
      </c>
      <c r="O22" s="128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RESUMO'!V19</f>
        <v/>
      </c>
      <c r="N23" s="129">
        <f>MAX(0,M23-M22)</f>
        <v/>
      </c>
      <c r="O23" s="128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RESUMO'!W19</f>
        <v/>
      </c>
      <c r="N24" s="129">
        <f>MAX(0,M24-M23)</f>
        <v/>
      </c>
      <c r="O24" s="128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RESUMO'!X19</f>
        <v/>
      </c>
      <c r="N25" s="129">
        <f>MAX(0,M25-M24)</f>
        <v/>
      </c>
      <c r="O25" s="128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RESUMO'!Y19</f>
        <v/>
      </c>
      <c r="N26" s="129">
        <f>MAX(0,M26-M25)</f>
        <v/>
      </c>
      <c r="O26" s="128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RESUMO'!Z19</f>
        <v/>
      </c>
      <c r="N27" s="129">
        <f>MAX(0,M27-M26)</f>
        <v/>
      </c>
      <c r="O27" s="128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RESUMO'!AA19</f>
        <v/>
      </c>
      <c r="N28" s="129">
        <f>MAX(0,M28-M27)</f>
        <v/>
      </c>
      <c r="O28" s="128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RESUMO'!AB19</f>
        <v/>
      </c>
      <c r="N29" s="129">
        <f>MAX(0,M29-M28)</f>
        <v/>
      </c>
      <c r="O29" s="128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RESUMO'!AC19</f>
        <v/>
      </c>
      <c r="N30" s="129">
        <f>MAX(0,M30-M29)</f>
        <v/>
      </c>
      <c r="O30" s="128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5194.25</v>
      </c>
      <c r="M31" s="128">
        <f>'CP RESUMO'!AD19</f>
        <v/>
      </c>
      <c r="N31" s="129">
        <f>MAX(0,M31-M30)</f>
        <v/>
      </c>
      <c r="O31" s="128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RESUMO'!AE19</f>
        <v/>
      </c>
      <c r="N32" s="129">
        <f>MAX(0,M32-M31)</f>
        <v/>
      </c>
      <c r="O32" s="128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RESUMO'!AF19</f>
        <v/>
      </c>
      <c r="N33" s="129">
        <f>MAX(0,M33-M32)</f>
        <v/>
      </c>
      <c r="O33" s="128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RESUMO'!AG19</f>
        <v/>
      </c>
      <c r="N34" s="129">
        <f>MAX(0,M34-M33)</f>
        <v/>
      </c>
      <c r="O34" s="128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RESUMO'!AH19</f>
        <v/>
      </c>
      <c r="N35" s="129">
        <f>MAX(0,M35-M34)</f>
        <v/>
      </c>
      <c r="O35" s="128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RESUMO'!AI19</f>
        <v/>
      </c>
      <c r="N36" s="129">
        <f>MAX(0,M36-M35)</f>
        <v/>
      </c>
      <c r="O36" s="128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RESUMO'!AJ19</f>
        <v/>
      </c>
      <c r="N37" s="129">
        <f>MAX(0,M37-M36)</f>
        <v/>
      </c>
      <c r="O37" s="128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RESUMO'!AK19</f>
        <v/>
      </c>
      <c r="N38" s="129">
        <f>MAX(0,M38-M37)</f>
        <v/>
      </c>
      <c r="O38" s="128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RESUMO'!AL19</f>
        <v/>
      </c>
      <c r="N39" s="129">
        <f>MAX(0,M39-M38)</f>
        <v/>
      </c>
      <c r="O39" s="128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RESUMO'!AM19</f>
        <v/>
      </c>
      <c r="N40" s="129">
        <f>MAX(0,M40-M39)</f>
        <v/>
      </c>
      <c r="O40" s="128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RESUMO'!AN19</f>
        <v/>
      </c>
      <c r="N41" s="129">
        <f>MAX(0,M41-M40)</f>
        <v/>
      </c>
      <c r="O41" s="128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RESUMO'!AO19</f>
        <v/>
      </c>
      <c r="N42" s="129">
        <f>MAX(0,M42-M41)</f>
        <v/>
      </c>
      <c r="O42" s="128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RESUMO'!AP19</f>
        <v/>
      </c>
      <c r="N43" s="129">
        <f>MAX(0,M43-M42)</f>
        <v/>
      </c>
      <c r="O43" s="128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RESUMO'!AQ19</f>
        <v/>
      </c>
      <c r="N44" s="129">
        <f>MAX(0,M44-M43)</f>
        <v/>
      </c>
      <c r="O44" s="128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RESUMO'!AR19</f>
        <v/>
      </c>
      <c r="N45" s="129">
        <f>MAX(0,M45-M44)</f>
        <v/>
      </c>
      <c r="O45" s="128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RESUMO'!AS19</f>
        <v/>
      </c>
      <c r="N46" s="129">
        <f>MAX(0,M46-M45)</f>
        <v/>
      </c>
      <c r="O46" s="128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RESUMO'!AT19</f>
        <v/>
      </c>
      <c r="N47" s="129">
        <f>MAX(0,M47-M46)</f>
        <v/>
      </c>
      <c r="O47" s="128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RESUMO'!AU19</f>
        <v/>
      </c>
      <c r="N48" s="129">
        <f>MAX(0,M48-M47)</f>
        <v/>
      </c>
      <c r="O48" s="128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RESUMO'!AV19</f>
        <v/>
      </c>
      <c r="N49" s="129">
        <f>MAX(0,M49-M48)</f>
        <v/>
      </c>
      <c r="O49" s="128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RESUMO'!AW19</f>
        <v/>
      </c>
      <c r="N50" s="129">
        <f>MAX(0,M50-M49)</f>
        <v/>
      </c>
      <c r="O50" s="128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RESUMO'!AX19</f>
        <v/>
      </c>
      <c r="N51" s="129">
        <f>MAX(0,M51-M50)</f>
        <v/>
      </c>
      <c r="O51" s="128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RESUMO'!AY19</f>
        <v/>
      </c>
      <c r="N52" s="129">
        <f>MAX(0,M52-M51)</f>
        <v/>
      </c>
      <c r="O52" s="128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RESUMO'!AZ19</f>
        <v/>
      </c>
      <c r="N53" s="129">
        <f>MAX(0,M53-M52)</f>
        <v/>
      </c>
      <c r="O53" s="128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RESUMO'!BA19</f>
        <v/>
      </c>
      <c r="N54" s="129">
        <f>MAX(0,M54-M53)</f>
        <v/>
      </c>
      <c r="O54" s="128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RESUMO'!BB19</f>
        <v/>
      </c>
      <c r="N55" s="129">
        <f>MAX(0,M55-M54)</f>
        <v/>
      </c>
      <c r="O55" s="128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RESUMO'!BC19</f>
        <v/>
      </c>
      <c r="N56" s="129">
        <f>MAX(0,M56-M55)</f>
        <v/>
      </c>
      <c r="O56" s="128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RESUMO'!BD19</f>
        <v/>
      </c>
      <c r="N57" s="129">
        <f>MAX(0,M57-M56)</f>
        <v/>
      </c>
      <c r="O57" s="128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RESUMO'!BE19</f>
        <v/>
      </c>
      <c r="N58" s="129">
        <f>MAX(0,M58-M57)</f>
        <v/>
      </c>
      <c r="O58" s="128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RESUMO'!BF19</f>
        <v/>
      </c>
      <c r="N59" s="129">
        <f>MAX(0,M59-M58)</f>
        <v/>
      </c>
      <c r="O59" s="128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RESUMO'!BG19</f>
        <v/>
      </c>
      <c r="N60" s="129">
        <f>MAX(0,M60-M59)</f>
        <v/>
      </c>
      <c r="O60" s="128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RESUMO'!BH19</f>
        <v/>
      </c>
      <c r="N61" s="129">
        <f>MAX(0,M61-M60)</f>
        <v/>
      </c>
      <c r="O61" s="128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RESUMO'!BI19</f>
        <v/>
      </c>
      <c r="N62" s="129">
        <f>MAX(0,M62-M61)</f>
        <v/>
      </c>
      <c r="O62" s="128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RESUMO'!BJ19</f>
        <v/>
      </c>
      <c r="N63" s="129">
        <f>MAX(0,M63-M62)</f>
        <v/>
      </c>
      <c r="O63" s="128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RESUMO'!BK19</f>
        <v/>
      </c>
      <c r="N64" s="129">
        <f>MAX(0,M64-M63)</f>
        <v/>
      </c>
      <c r="O64" s="128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RESUMO'!BL19</f>
        <v/>
      </c>
      <c r="N65" s="129">
        <f>MAX(0,M65-M64)</f>
        <v/>
      </c>
      <c r="O65" s="128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RESUMO'!BM19</f>
        <v/>
      </c>
      <c r="N66" s="129">
        <f>MAX(0,M66-M65)</f>
        <v/>
      </c>
      <c r="O66" s="128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RESUMO'!BN19</f>
        <v/>
      </c>
      <c r="N67" s="129">
        <f>MAX(0,M67-M66)</f>
        <v/>
      </c>
      <c r="O67" s="128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RESUMO'!BO19</f>
        <v/>
      </c>
      <c r="N68" s="129">
        <f>MAX(0,M68-M67)</f>
        <v/>
      </c>
      <c r="O68" s="128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RESUMO'!BP19</f>
        <v/>
      </c>
      <c r="N69" s="129">
        <f>MAX(0,M69-M68)</f>
        <v/>
      </c>
      <c r="O69" s="128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RESUMO'!BQ19</f>
        <v/>
      </c>
      <c r="N70" s="129">
        <f>MAX(0,M70-M69)</f>
        <v/>
      </c>
      <c r="O70" s="128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RESUMO'!BR19</f>
        <v/>
      </c>
      <c r="N71" s="129">
        <f>MAX(0,M71-M70)</f>
        <v/>
      </c>
      <c r="O71" s="128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RESUMO'!BS19</f>
        <v/>
      </c>
      <c r="N72" s="129">
        <f>MAX(0,M72-M71)</f>
        <v/>
      </c>
      <c r="O72" s="128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RESUMO'!BT19</f>
        <v/>
      </c>
      <c r="N73" s="129">
        <f>MAX(0,M73-M72)</f>
        <v/>
      </c>
      <c r="O73" s="128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RESUMO'!BU19</f>
        <v/>
      </c>
      <c r="N74" s="129">
        <f>MAX(0,M74-M73)</f>
        <v/>
      </c>
      <c r="O74" s="128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RESUMO'!BV19</f>
        <v/>
      </c>
      <c r="N75" s="129">
        <f>MAX(0,M75-M74)</f>
        <v/>
      </c>
      <c r="O75" s="128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RESUMO'!BW19</f>
        <v/>
      </c>
      <c r="N76" s="129">
        <f>MAX(0,M76-M75)</f>
        <v/>
      </c>
      <c r="O76" s="128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28">
        <f>'CP RESUMO'!D20</f>
        <v/>
      </c>
      <c r="N5" s="129" t="n">
        <v>0</v>
      </c>
      <c r="O5" s="128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RESUMO'!E20</f>
        <v/>
      </c>
      <c r="N6" s="129">
        <f>MAX(0,M6-M5)</f>
        <v/>
      </c>
      <c r="O6" s="128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PL'!L26</f>
        <v/>
      </c>
      <c r="M7" s="128">
        <f>'CP RESUMO'!F20</f>
        <v/>
      </c>
      <c r="N7" s="129">
        <f>MAX(0,M7-M6)</f>
        <v/>
      </c>
      <c r="O7" s="128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RESUMO'!G20</f>
        <v/>
      </c>
      <c r="N8" s="129">
        <f>MAX(0,M8-M7)</f>
        <v/>
      </c>
      <c r="O8" s="128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RESUMO'!H20</f>
        <v/>
      </c>
      <c r="N9" s="129">
        <f>MAX(0,M9-M8)</f>
        <v/>
      </c>
      <c r="O9" s="128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RESUMO'!I20</f>
        <v/>
      </c>
      <c r="N10" s="129">
        <f>MAX(0,M10-M9)</f>
        <v/>
      </c>
      <c r="O10" s="128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RESUMO'!J20</f>
        <v/>
      </c>
      <c r="N11" s="129">
        <f>MAX(0,M11-M10)</f>
        <v/>
      </c>
      <c r="O11" s="128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RESUMO'!K20</f>
        <v/>
      </c>
      <c r="N12" s="129">
        <f>MAX(0,M12-M11)</f>
        <v/>
      </c>
      <c r="O12" s="128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PL'!I26</f>
        <v/>
      </c>
      <c r="M13" s="128">
        <f>'CP RESUMO'!L20</f>
        <v/>
      </c>
      <c r="N13" s="129">
        <f>MAX(0,M13-M12)</f>
        <v/>
      </c>
      <c r="O13" s="128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8">
        <f>'CP RESUMO'!M20</f>
        <v/>
      </c>
      <c r="N14" s="129">
        <f>MAX(0,M14-M13)</f>
        <v/>
      </c>
      <c r="O14" s="128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RESUMO'!N20</f>
        <v/>
      </c>
      <c r="N15" s="129">
        <f>MAX(0,M15-M14)</f>
        <v/>
      </c>
      <c r="O15" s="128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RESUMO'!O20</f>
        <v/>
      </c>
      <c r="N16" s="129">
        <f>MAX(0,M16-M15)</f>
        <v/>
      </c>
      <c r="O16" s="128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RESUMO'!P20</f>
        <v/>
      </c>
      <c r="N17" s="129">
        <f>MAX(0,M17-M16)</f>
        <v/>
      </c>
      <c r="O17" s="128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RESUMO'!Q20</f>
        <v/>
      </c>
      <c r="N18" s="129">
        <f>MAX(0,M18-M17)</f>
        <v/>
      </c>
      <c r="O18" s="128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RESUMO'!R20</f>
        <v/>
      </c>
      <c r="N19" s="129">
        <f>MAX(0,M19-M18)</f>
        <v/>
      </c>
      <c r="O19" s="128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RESUMO'!S20</f>
        <v/>
      </c>
      <c r="N20" s="129">
        <f>MAX(0,M20-M19)</f>
        <v/>
      </c>
      <c r="O20" s="128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RESUMO'!T20</f>
        <v/>
      </c>
      <c r="N21" s="129">
        <f>MAX(0,M21-M20)</f>
        <v/>
      </c>
      <c r="O21" s="128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RESUMO'!U20</f>
        <v/>
      </c>
      <c r="N22" s="129">
        <f>MAX(0,M22-M21)</f>
        <v/>
      </c>
      <c r="O22" s="128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RESUMO'!V20</f>
        <v/>
      </c>
      <c r="N23" s="129">
        <f>MAX(0,M23-M22)</f>
        <v/>
      </c>
      <c r="O23" s="128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RESUMO'!W20</f>
        <v/>
      </c>
      <c r="N24" s="129">
        <f>MAX(0,M24-M23)</f>
        <v/>
      </c>
      <c r="O24" s="128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RESUMO'!X20</f>
        <v/>
      </c>
      <c r="N25" s="129">
        <f>MAX(0,M25-M24)</f>
        <v/>
      </c>
      <c r="O25" s="128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246530.27</v>
      </c>
      <c r="M26" s="128">
        <f>'CP RESUMO'!Y20</f>
        <v/>
      </c>
      <c r="N26" s="129">
        <f>MAX(0,M26-M25)</f>
        <v/>
      </c>
      <c r="O26" s="128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312244.24</v>
      </c>
      <c r="M27" s="128">
        <f>'CP RESUMO'!Z20</f>
        <v/>
      </c>
      <c r="N27" s="129">
        <f>MAX(0,M27-M26)</f>
        <v/>
      </c>
      <c r="O27" s="128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153041.58</v>
      </c>
      <c r="M28" s="128">
        <f>'CP RESUMO'!AA20</f>
        <v/>
      </c>
      <c r="N28" s="129">
        <f>MAX(0,M28-M27)</f>
        <v/>
      </c>
      <c r="O28" s="128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RESUMO'!AB20</f>
        <v/>
      </c>
      <c r="N29" s="129">
        <f>MAX(0,M29-M28)</f>
        <v/>
      </c>
      <c r="O29" s="128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RESUMO'!AC20</f>
        <v/>
      </c>
      <c r="N30" s="129">
        <f>MAX(0,M30-M29)</f>
        <v/>
      </c>
      <c r="O30" s="128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124718.1</v>
      </c>
      <c r="M31" s="128">
        <f>'CP RESUMO'!AD20</f>
        <v/>
      </c>
      <c r="N31" s="129">
        <f>MAX(0,M31-M30)</f>
        <v/>
      </c>
      <c r="O31" s="128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124718.1</v>
      </c>
      <c r="M32" s="128">
        <f>'CP RESUMO'!AE20</f>
        <v/>
      </c>
      <c r="N32" s="129">
        <f>MAX(0,M32-M31)</f>
        <v/>
      </c>
      <c r="O32" s="128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RESUMO'!AF20</f>
        <v/>
      </c>
      <c r="N33" s="129">
        <f>MAX(0,M33-M32)</f>
        <v/>
      </c>
      <c r="O33" s="128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RESUMO'!AG20</f>
        <v/>
      </c>
      <c r="N34" s="129">
        <f>MAX(0,M34-M33)</f>
        <v/>
      </c>
      <c r="O34" s="128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RESUMO'!AH20</f>
        <v/>
      </c>
      <c r="N35" s="129">
        <f>MAX(0,M35-M34)</f>
        <v/>
      </c>
      <c r="O35" s="128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RESUMO'!AI20</f>
        <v/>
      </c>
      <c r="N36" s="129">
        <f>MAX(0,M36-M35)</f>
        <v/>
      </c>
      <c r="O36" s="128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RESUMO'!AJ20</f>
        <v/>
      </c>
      <c r="N37" s="129">
        <f>MAX(0,M37-M36)</f>
        <v/>
      </c>
      <c r="O37" s="128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RESUMO'!AK20</f>
        <v/>
      </c>
      <c r="N38" s="129">
        <f>MAX(0,M38-M37)</f>
        <v/>
      </c>
      <c r="O38" s="128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RESUMO'!AL20</f>
        <v/>
      </c>
      <c r="N39" s="129">
        <f>MAX(0,M39-M38)</f>
        <v/>
      </c>
      <c r="O39" s="128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RESUMO'!AM20</f>
        <v/>
      </c>
      <c r="N40" s="129">
        <f>MAX(0,M40-M39)</f>
        <v/>
      </c>
      <c r="O40" s="128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RESUMO'!AN20</f>
        <v/>
      </c>
      <c r="N41" s="129">
        <f>MAX(0,M41-M40)</f>
        <v/>
      </c>
      <c r="O41" s="128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13473.45</v>
      </c>
      <c r="M42" s="128">
        <f>'CP RESUMO'!AO20</f>
        <v/>
      </c>
      <c r="N42" s="129">
        <f>MAX(0,M42-M41)</f>
        <v/>
      </c>
      <c r="O42" s="128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RESUMO'!AP20</f>
        <v/>
      </c>
      <c r="N43" s="129">
        <f>MAX(0,M43-M42)</f>
        <v/>
      </c>
      <c r="O43" s="128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RESUMO'!AQ20</f>
        <v/>
      </c>
      <c r="N44" s="129">
        <f>MAX(0,M44-M43)</f>
        <v/>
      </c>
      <c r="O44" s="128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RESUMO'!AR20</f>
        <v/>
      </c>
      <c r="N45" s="129">
        <f>MAX(0,M45-M44)</f>
        <v/>
      </c>
      <c r="O45" s="128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RESUMO'!AS20</f>
        <v/>
      </c>
      <c r="N46" s="129">
        <f>MAX(0,M46-M45)</f>
        <v/>
      </c>
      <c r="O46" s="128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RESUMO'!AT20</f>
        <v/>
      </c>
      <c r="N47" s="129">
        <f>MAX(0,M47-M46)</f>
        <v/>
      </c>
      <c r="O47" s="128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RESUMO'!AU20</f>
        <v/>
      </c>
      <c r="N48" s="129">
        <f>MAX(0,M48-M47)</f>
        <v/>
      </c>
      <c r="O48" s="128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RESUMO'!AV20</f>
        <v/>
      </c>
      <c r="N49" s="129">
        <f>MAX(0,M49-M48)</f>
        <v/>
      </c>
      <c r="O49" s="128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RESUMO'!AW20</f>
        <v/>
      </c>
      <c r="N50" s="129">
        <f>MAX(0,M50-M49)</f>
        <v/>
      </c>
      <c r="O50" s="128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RESUMO'!AX20</f>
        <v/>
      </c>
      <c r="N51" s="129">
        <f>MAX(0,M51-M50)</f>
        <v/>
      </c>
      <c r="O51" s="128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RESUMO'!AY20</f>
        <v/>
      </c>
      <c r="N52" s="129">
        <f>MAX(0,M52-M51)</f>
        <v/>
      </c>
      <c r="O52" s="128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RESUMO'!AZ20</f>
        <v/>
      </c>
      <c r="N53" s="129">
        <f>MAX(0,M53-M52)</f>
        <v/>
      </c>
      <c r="O53" s="128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RESUMO'!BA20</f>
        <v/>
      </c>
      <c r="N54" s="129">
        <f>MAX(0,M54-M53)</f>
        <v/>
      </c>
      <c r="O54" s="128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RESUMO'!BB20</f>
        <v/>
      </c>
      <c r="N55" s="129">
        <f>MAX(0,M55-M54)</f>
        <v/>
      </c>
      <c r="O55" s="128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RESUMO'!BC20</f>
        <v/>
      </c>
      <c r="N56" s="129">
        <f>MAX(0,M56-M55)</f>
        <v/>
      </c>
      <c r="O56" s="128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RESUMO'!BD20</f>
        <v/>
      </c>
      <c r="N57" s="129">
        <f>MAX(0,M57-M56)</f>
        <v/>
      </c>
      <c r="O57" s="128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RESUMO'!BE20</f>
        <v/>
      </c>
      <c r="N58" s="129">
        <f>MAX(0,M58-M57)</f>
        <v/>
      </c>
      <c r="O58" s="128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RESUMO'!BF20</f>
        <v/>
      </c>
      <c r="N59" s="129">
        <f>MAX(0,M59-M58)</f>
        <v/>
      </c>
      <c r="O59" s="128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RESUMO'!BG20</f>
        <v/>
      </c>
      <c r="N60" s="129">
        <f>MAX(0,M60-M59)</f>
        <v/>
      </c>
      <c r="O60" s="128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RESUMO'!BH20</f>
        <v/>
      </c>
      <c r="N61" s="129">
        <f>MAX(0,M61-M60)</f>
        <v/>
      </c>
      <c r="O61" s="128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RESUMO'!BI20</f>
        <v/>
      </c>
      <c r="N62" s="129">
        <f>MAX(0,M62-M61)</f>
        <v/>
      </c>
      <c r="O62" s="128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RESUMO'!BJ20</f>
        <v/>
      </c>
      <c r="N63" s="129">
        <f>MAX(0,M63-M62)</f>
        <v/>
      </c>
      <c r="O63" s="128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RESUMO'!BK20</f>
        <v/>
      </c>
      <c r="N64" s="129">
        <f>MAX(0,M64-M63)</f>
        <v/>
      </c>
      <c r="O64" s="128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RESUMO'!BL20</f>
        <v/>
      </c>
      <c r="N65" s="129">
        <f>MAX(0,M65-M64)</f>
        <v/>
      </c>
      <c r="O65" s="128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RESUMO'!BM20</f>
        <v/>
      </c>
      <c r="N66" s="129">
        <f>MAX(0,M66-M65)</f>
        <v/>
      </c>
      <c r="O66" s="128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RESUMO'!BN20</f>
        <v/>
      </c>
      <c r="N67" s="129">
        <f>MAX(0,M67-M66)</f>
        <v/>
      </c>
      <c r="O67" s="128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RESUMO'!BO20</f>
        <v/>
      </c>
      <c r="N68" s="129">
        <f>MAX(0,M68-M67)</f>
        <v/>
      </c>
      <c r="O68" s="128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RESUMO'!BP20</f>
        <v/>
      </c>
      <c r="N69" s="129">
        <f>MAX(0,M69-M68)</f>
        <v/>
      </c>
      <c r="O69" s="128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RESUMO'!BQ20</f>
        <v/>
      </c>
      <c r="N70" s="129">
        <f>MAX(0,M70-M69)</f>
        <v/>
      </c>
      <c r="O70" s="128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RESUMO'!BR20</f>
        <v/>
      </c>
      <c r="N71" s="129">
        <f>MAX(0,M71-M70)</f>
        <v/>
      </c>
      <c r="O71" s="128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RESUMO'!BS20</f>
        <v/>
      </c>
      <c r="N72" s="129">
        <f>MAX(0,M72-M71)</f>
        <v/>
      </c>
      <c r="O72" s="128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RESUMO'!BT20</f>
        <v/>
      </c>
      <c r="N73" s="129">
        <f>MAX(0,M73-M72)</f>
        <v/>
      </c>
      <c r="O73" s="128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RESUMO'!BU20</f>
        <v/>
      </c>
      <c r="N74" s="129">
        <f>MAX(0,M74-M73)</f>
        <v/>
      </c>
      <c r="O74" s="128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RESUMO'!BV20</f>
        <v/>
      </c>
      <c r="N75" s="129">
        <f>MAX(0,M75-M74)</f>
        <v/>
      </c>
      <c r="O75" s="128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RESUMO'!BW20</f>
        <v/>
      </c>
      <c r="N76" s="129">
        <f>MAX(0,M76-M75)</f>
        <v/>
      </c>
      <c r="O76" s="128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28">
        <f>'CP RESUMO'!D21</f>
        <v/>
      </c>
      <c r="N5" s="129" t="n">
        <v>0</v>
      </c>
      <c r="O5" s="128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RESUMO'!E21</f>
        <v/>
      </c>
      <c r="N6" s="129">
        <f>MAX(0,M6-M5)</f>
        <v/>
      </c>
      <c r="O6" s="128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PL'!L27</f>
        <v/>
      </c>
      <c r="M7" s="128">
        <f>'CP RESUMO'!F21</f>
        <v/>
      </c>
      <c r="N7" s="129">
        <f>MAX(0,M7-M6)</f>
        <v/>
      </c>
      <c r="O7" s="128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RESUMO'!G21</f>
        <v/>
      </c>
      <c r="N8" s="129">
        <f>MAX(0,M8-M7)</f>
        <v/>
      </c>
      <c r="O8" s="128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RESUMO'!H21</f>
        <v/>
      </c>
      <c r="N9" s="129">
        <f>MAX(0,M9-M8)</f>
        <v/>
      </c>
      <c r="O9" s="128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RESUMO'!I21</f>
        <v/>
      </c>
      <c r="N10" s="129">
        <f>MAX(0,M10-M9)</f>
        <v/>
      </c>
      <c r="O10" s="128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RESUMO'!J21</f>
        <v/>
      </c>
      <c r="N11" s="129">
        <f>MAX(0,M11-M10)</f>
        <v/>
      </c>
      <c r="O11" s="128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RESUMO'!K21</f>
        <v/>
      </c>
      <c r="N12" s="129">
        <f>MAX(0,M12-M11)</f>
        <v/>
      </c>
      <c r="O12" s="128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PL'!I27</f>
        <v/>
      </c>
      <c r="M13" s="128">
        <f>'CP RESUMO'!L21</f>
        <v/>
      </c>
      <c r="N13" s="129">
        <f>MAX(0,M13-M12)</f>
        <v/>
      </c>
      <c r="O13" s="128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8">
        <f>'CP RESUMO'!M21</f>
        <v/>
      </c>
      <c r="N14" s="129">
        <f>MAX(0,M14-M13)</f>
        <v/>
      </c>
      <c r="O14" s="128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RESUMO'!N21</f>
        <v/>
      </c>
      <c r="N15" s="129">
        <f>MAX(0,M15-M14)</f>
        <v/>
      </c>
      <c r="O15" s="128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RESUMO'!O21</f>
        <v/>
      </c>
      <c r="N16" s="129">
        <f>MAX(0,M16-M15)</f>
        <v/>
      </c>
      <c r="O16" s="128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RESUMO'!P21</f>
        <v/>
      </c>
      <c r="N17" s="129">
        <f>MAX(0,M17-M16)</f>
        <v/>
      </c>
      <c r="O17" s="128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RESUMO'!Q21</f>
        <v/>
      </c>
      <c r="N18" s="129">
        <f>MAX(0,M18-M17)</f>
        <v/>
      </c>
      <c r="O18" s="128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RESUMO'!R21</f>
        <v/>
      </c>
      <c r="N19" s="129">
        <f>MAX(0,M19-M18)</f>
        <v/>
      </c>
      <c r="O19" s="128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RESUMO'!S21</f>
        <v/>
      </c>
      <c r="N20" s="129">
        <f>MAX(0,M20-M19)</f>
        <v/>
      </c>
      <c r="O20" s="128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RESUMO'!T21</f>
        <v/>
      </c>
      <c r="N21" s="129">
        <f>MAX(0,M21-M20)</f>
        <v/>
      </c>
      <c r="O21" s="128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RESUMO'!U21</f>
        <v/>
      </c>
      <c r="N22" s="129">
        <f>MAX(0,M22-M21)</f>
        <v/>
      </c>
      <c r="O22" s="128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RESUMO'!V21</f>
        <v/>
      </c>
      <c r="N23" s="129">
        <f>MAX(0,M23-M22)</f>
        <v/>
      </c>
      <c r="O23" s="128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RESUMO'!W21</f>
        <v/>
      </c>
      <c r="N24" s="129">
        <f>MAX(0,M24-M23)</f>
        <v/>
      </c>
      <c r="O24" s="128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RESUMO'!X21</f>
        <v/>
      </c>
      <c r="N25" s="129">
        <f>MAX(0,M25-M24)</f>
        <v/>
      </c>
      <c r="O25" s="128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-109519.22</v>
      </c>
      <c r="M26" s="128">
        <f>'CP RESUMO'!Y21</f>
        <v/>
      </c>
      <c r="N26" s="129">
        <f>MAX(0,M26-M25)</f>
        <v/>
      </c>
      <c r="O26" s="128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673750.35</v>
      </c>
      <c r="M27" s="128">
        <f>'CP RESUMO'!Z21</f>
        <v/>
      </c>
      <c r="N27" s="129">
        <f>MAX(0,M27-M26)</f>
        <v/>
      </c>
      <c r="O27" s="128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1092763.63</v>
      </c>
      <c r="M28" s="128">
        <f>'CP RESUMO'!AA21</f>
        <v/>
      </c>
      <c r="N28" s="129">
        <f>MAX(0,M28-M27)</f>
        <v/>
      </c>
      <c r="O28" s="128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884564.27</v>
      </c>
      <c r="M29" s="128">
        <f>'CP RESUMO'!AB21</f>
        <v/>
      </c>
      <c r="N29" s="129">
        <f>MAX(0,M29-M28)</f>
        <v/>
      </c>
      <c r="O29" s="128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962505.12</v>
      </c>
      <c r="M30" s="128">
        <f>'CP RESUMO'!AC21</f>
        <v/>
      </c>
      <c r="N30" s="129">
        <f>MAX(0,M30-M29)</f>
        <v/>
      </c>
      <c r="O30" s="128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1069741.3</v>
      </c>
      <c r="M31" s="128">
        <f>'CP RESUMO'!AD21</f>
        <v/>
      </c>
      <c r="N31" s="129">
        <f>MAX(0,M31-M30)</f>
        <v/>
      </c>
      <c r="O31" s="128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899697.9300000001</v>
      </c>
      <c r="M32" s="128">
        <f>'CP RESUMO'!AE21</f>
        <v/>
      </c>
      <c r="N32" s="129">
        <f>MAX(0,M32-M31)</f>
        <v/>
      </c>
      <c r="O32" s="128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643185.16</v>
      </c>
      <c r="M33" s="128">
        <f>'CP RESUMO'!AF21</f>
        <v/>
      </c>
      <c r="N33" s="129">
        <f>MAX(0,M33-M32)</f>
        <v/>
      </c>
      <c r="O33" s="128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404556.53</v>
      </c>
      <c r="M34" s="128">
        <f>'CP RESUMO'!AG21</f>
        <v/>
      </c>
      <c r="N34" s="129">
        <f>MAX(0,M34-M33)</f>
        <v/>
      </c>
      <c r="O34" s="128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RESUMO'!AH21</f>
        <v/>
      </c>
      <c r="N35" s="129">
        <f>MAX(0,M35-M34)</f>
        <v/>
      </c>
      <c r="O35" s="128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RESUMO'!AI21</f>
        <v/>
      </c>
      <c r="N36" s="129">
        <f>MAX(0,M36-M35)</f>
        <v/>
      </c>
      <c r="O36" s="128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389772.32</v>
      </c>
      <c r="M37" s="128">
        <f>'CP RESUMO'!AJ21</f>
        <v/>
      </c>
      <c r="N37" s="129">
        <f>MAX(0,M37-M36)</f>
        <v/>
      </c>
      <c r="O37" s="128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RESUMO'!AK21</f>
        <v/>
      </c>
      <c r="N38" s="129">
        <f>MAX(0,M38-M37)</f>
        <v/>
      </c>
      <c r="O38" s="128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RESUMO'!AL21</f>
        <v/>
      </c>
      <c r="N39" s="129">
        <f>MAX(0,M39-M38)</f>
        <v/>
      </c>
      <c r="O39" s="128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RESUMO'!AM21</f>
        <v/>
      </c>
      <c r="N40" s="129">
        <f>MAX(0,M40-M39)</f>
        <v/>
      </c>
      <c r="O40" s="128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RESUMO'!AN21</f>
        <v/>
      </c>
      <c r="N41" s="129">
        <f>MAX(0,M41-M40)</f>
        <v/>
      </c>
      <c r="O41" s="128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RESUMO'!AO21</f>
        <v/>
      </c>
      <c r="N42" s="129">
        <f>MAX(0,M42-M41)</f>
        <v/>
      </c>
      <c r="O42" s="128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RESUMO'!AP21</f>
        <v/>
      </c>
      <c r="N43" s="129">
        <f>MAX(0,M43-M42)</f>
        <v/>
      </c>
      <c r="O43" s="128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236029.76</v>
      </c>
      <c r="M44" s="128">
        <f>'CP RESUMO'!AQ21</f>
        <v/>
      </c>
      <c r="N44" s="129">
        <f>MAX(0,M44-M43)</f>
        <v/>
      </c>
      <c r="O44" s="128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RESUMO'!AR21</f>
        <v/>
      </c>
      <c r="N45" s="129">
        <f>MAX(0,M45-M44)</f>
        <v/>
      </c>
      <c r="O45" s="128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RESUMO'!AS21</f>
        <v/>
      </c>
      <c r="N46" s="129">
        <f>MAX(0,M46-M45)</f>
        <v/>
      </c>
      <c r="O46" s="128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RESUMO'!AT21</f>
        <v/>
      </c>
      <c r="N47" s="129">
        <f>MAX(0,M47-M46)</f>
        <v/>
      </c>
      <c r="O47" s="128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RESUMO'!AU21</f>
        <v/>
      </c>
      <c r="N48" s="129">
        <f>MAX(0,M48-M47)</f>
        <v/>
      </c>
      <c r="O48" s="128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RESUMO'!AV21</f>
        <v/>
      </c>
      <c r="N49" s="129">
        <f>MAX(0,M49-M48)</f>
        <v/>
      </c>
      <c r="O49" s="128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RESUMO'!AW21</f>
        <v/>
      </c>
      <c r="N50" s="129">
        <f>MAX(0,M50-M49)</f>
        <v/>
      </c>
      <c r="O50" s="128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RESUMO'!AX21</f>
        <v/>
      </c>
      <c r="N51" s="129">
        <f>MAX(0,M51-M50)</f>
        <v/>
      </c>
      <c r="O51" s="128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RESUMO'!AY21</f>
        <v/>
      </c>
      <c r="N52" s="129">
        <f>MAX(0,M52-M51)</f>
        <v/>
      </c>
      <c r="O52" s="128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RESUMO'!AZ21</f>
        <v/>
      </c>
      <c r="N53" s="129">
        <f>MAX(0,M53-M52)</f>
        <v/>
      </c>
      <c r="O53" s="128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RESUMO'!BA21</f>
        <v/>
      </c>
      <c r="N54" s="129">
        <f>MAX(0,M54-M53)</f>
        <v/>
      </c>
      <c r="O54" s="128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RESUMO'!BB21</f>
        <v/>
      </c>
      <c r="N55" s="129">
        <f>MAX(0,M55-M54)</f>
        <v/>
      </c>
      <c r="O55" s="128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RESUMO'!BC21</f>
        <v/>
      </c>
      <c r="N56" s="129">
        <f>MAX(0,M56-M55)</f>
        <v/>
      </c>
      <c r="O56" s="128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RESUMO'!BD21</f>
        <v/>
      </c>
      <c r="N57" s="129">
        <f>MAX(0,M57-M56)</f>
        <v/>
      </c>
      <c r="O57" s="128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RESUMO'!BE21</f>
        <v/>
      </c>
      <c r="N58" s="129">
        <f>MAX(0,M58-M57)</f>
        <v/>
      </c>
      <c r="O58" s="128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RESUMO'!BF21</f>
        <v/>
      </c>
      <c r="N59" s="129">
        <f>MAX(0,M59-M58)</f>
        <v/>
      </c>
      <c r="O59" s="128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RESUMO'!BG21</f>
        <v/>
      </c>
      <c r="N60" s="129">
        <f>MAX(0,M60-M59)</f>
        <v/>
      </c>
      <c r="O60" s="128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RESUMO'!BH21</f>
        <v/>
      </c>
      <c r="N61" s="129">
        <f>MAX(0,M61-M60)</f>
        <v/>
      </c>
      <c r="O61" s="128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RESUMO'!BI21</f>
        <v/>
      </c>
      <c r="N62" s="129">
        <f>MAX(0,M62-M61)</f>
        <v/>
      </c>
      <c r="O62" s="128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RESUMO'!BJ21</f>
        <v/>
      </c>
      <c r="N63" s="129">
        <f>MAX(0,M63-M62)</f>
        <v/>
      </c>
      <c r="O63" s="128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RESUMO'!BK21</f>
        <v/>
      </c>
      <c r="N64" s="129">
        <f>MAX(0,M64-M63)</f>
        <v/>
      </c>
      <c r="O64" s="128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RESUMO'!BL21</f>
        <v/>
      </c>
      <c r="N65" s="129">
        <f>MAX(0,M65-M64)</f>
        <v/>
      </c>
      <c r="O65" s="128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RESUMO'!BM21</f>
        <v/>
      </c>
      <c r="N66" s="129">
        <f>MAX(0,M66-M65)</f>
        <v/>
      </c>
      <c r="O66" s="128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RESUMO'!BN21</f>
        <v/>
      </c>
      <c r="N67" s="129">
        <f>MAX(0,M67-M66)</f>
        <v/>
      </c>
      <c r="O67" s="128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RESUMO'!BO21</f>
        <v/>
      </c>
      <c r="N68" s="129">
        <f>MAX(0,M68-M67)</f>
        <v/>
      </c>
      <c r="O68" s="128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RESUMO'!BP21</f>
        <v/>
      </c>
      <c r="N69" s="129">
        <f>MAX(0,M69-M68)</f>
        <v/>
      </c>
      <c r="O69" s="128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RESUMO'!BQ21</f>
        <v/>
      </c>
      <c r="N70" s="129">
        <f>MAX(0,M70-M69)</f>
        <v/>
      </c>
      <c r="O70" s="128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RESUMO'!BR21</f>
        <v/>
      </c>
      <c r="N71" s="129">
        <f>MAX(0,M71-M70)</f>
        <v/>
      </c>
      <c r="O71" s="128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RESUMO'!BS21</f>
        <v/>
      </c>
      <c r="N72" s="129">
        <f>MAX(0,M72-M71)</f>
        <v/>
      </c>
      <c r="O72" s="128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RESUMO'!BT21</f>
        <v/>
      </c>
      <c r="N73" s="129">
        <f>MAX(0,M73-M72)</f>
        <v/>
      </c>
      <c r="O73" s="128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RESUMO'!BU21</f>
        <v/>
      </c>
      <c r="N74" s="129">
        <f>MAX(0,M74-M73)</f>
        <v/>
      </c>
      <c r="O74" s="128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RESUMO'!BV21</f>
        <v/>
      </c>
      <c r="N75" s="129">
        <f>MAX(0,M75-M74)</f>
        <v/>
      </c>
      <c r="O75" s="128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RESUMO'!BW21</f>
        <v/>
      </c>
      <c r="N76" s="129">
        <f>MAX(0,M76-M75)</f>
        <v/>
      </c>
      <c r="O76" s="128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28">
        <f>'CP RESUMO'!D22</f>
        <v/>
      </c>
      <c r="N5" s="129" t="n">
        <v>0</v>
      </c>
      <c r="O5" s="128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RESUMO'!E22</f>
        <v/>
      </c>
      <c r="N6" s="129">
        <f>MAX(0,M6-M5)</f>
        <v/>
      </c>
      <c r="O6" s="128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PL'!L28</f>
        <v/>
      </c>
      <c r="M7" s="128">
        <f>'CP RESUMO'!F22</f>
        <v/>
      </c>
      <c r="N7" s="129">
        <f>MAX(0,M7-M6)</f>
        <v/>
      </c>
      <c r="O7" s="128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RESUMO'!G22</f>
        <v/>
      </c>
      <c r="N8" s="129">
        <f>MAX(0,M8-M7)</f>
        <v/>
      </c>
      <c r="O8" s="128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RESUMO'!H22</f>
        <v/>
      </c>
      <c r="N9" s="129">
        <f>MAX(0,M9-M8)</f>
        <v/>
      </c>
      <c r="O9" s="128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RESUMO'!I22</f>
        <v/>
      </c>
      <c r="N10" s="129">
        <f>MAX(0,M10-M9)</f>
        <v/>
      </c>
      <c r="O10" s="128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RESUMO'!J22</f>
        <v/>
      </c>
      <c r="N11" s="129">
        <f>MAX(0,M11-M10)</f>
        <v/>
      </c>
      <c r="O11" s="128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RESUMO'!K22</f>
        <v/>
      </c>
      <c r="N12" s="129">
        <f>MAX(0,M12-M11)</f>
        <v/>
      </c>
      <c r="O12" s="128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PL'!I28</f>
        <v/>
      </c>
      <c r="M13" s="128">
        <f>'CP RESUMO'!L22</f>
        <v/>
      </c>
      <c r="N13" s="129">
        <f>MAX(0,M13-M12)</f>
        <v/>
      </c>
      <c r="O13" s="128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8">
        <f>'CP RESUMO'!M22</f>
        <v/>
      </c>
      <c r="N14" s="129">
        <f>MAX(0,M14-M13)</f>
        <v/>
      </c>
      <c r="O14" s="128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RESUMO'!N22</f>
        <v/>
      </c>
      <c r="N15" s="129">
        <f>MAX(0,M15-M14)</f>
        <v/>
      </c>
      <c r="O15" s="128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RESUMO'!O22</f>
        <v/>
      </c>
      <c r="N16" s="129">
        <f>MAX(0,M16-M15)</f>
        <v/>
      </c>
      <c r="O16" s="128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RESUMO'!P22</f>
        <v/>
      </c>
      <c r="N17" s="129">
        <f>MAX(0,M17-M16)</f>
        <v/>
      </c>
      <c r="O17" s="128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RESUMO'!Q22</f>
        <v/>
      </c>
      <c r="N18" s="129">
        <f>MAX(0,M18-M17)</f>
        <v/>
      </c>
      <c r="O18" s="128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RESUMO'!R22</f>
        <v/>
      </c>
      <c r="N19" s="129">
        <f>MAX(0,M19-M18)</f>
        <v/>
      </c>
      <c r="O19" s="128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RESUMO'!S22</f>
        <v/>
      </c>
      <c r="N20" s="129">
        <f>MAX(0,M20-M19)</f>
        <v/>
      </c>
      <c r="O20" s="128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RESUMO'!T22</f>
        <v/>
      </c>
      <c r="N21" s="129">
        <f>MAX(0,M21-M20)</f>
        <v/>
      </c>
      <c r="O21" s="128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RESUMO'!U22</f>
        <v/>
      </c>
      <c r="N22" s="129">
        <f>MAX(0,M22-M21)</f>
        <v/>
      </c>
      <c r="O22" s="128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RESUMO'!V22</f>
        <v/>
      </c>
      <c r="N23" s="129">
        <f>MAX(0,M23-M22)</f>
        <v/>
      </c>
      <c r="O23" s="128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RESUMO'!W22</f>
        <v/>
      </c>
      <c r="N24" s="129">
        <f>MAX(0,M24-M23)</f>
        <v/>
      </c>
      <c r="O24" s="128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RESUMO'!X22</f>
        <v/>
      </c>
      <c r="N25" s="129">
        <f>MAX(0,M25-M24)</f>
        <v/>
      </c>
      <c r="O25" s="128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121053.01</v>
      </c>
      <c r="M26" s="128">
        <f>'CP RESUMO'!Y22</f>
        <v/>
      </c>
      <c r="N26" s="129">
        <f>MAX(0,M26-M25)</f>
        <v/>
      </c>
      <c r="O26" s="128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43464.14</v>
      </c>
      <c r="M27" s="128">
        <f>'CP RESUMO'!Z22</f>
        <v/>
      </c>
      <c r="N27" s="129">
        <f>MAX(0,M27-M26)</f>
        <v/>
      </c>
      <c r="O27" s="128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126800.33</v>
      </c>
      <c r="M28" s="128">
        <f>'CP RESUMO'!AA22</f>
        <v/>
      </c>
      <c r="N28" s="129">
        <f>MAX(0,M28-M27)</f>
        <v/>
      </c>
      <c r="O28" s="128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102733.42</v>
      </c>
      <c r="M29" s="128">
        <f>'CP RESUMO'!AB22</f>
        <v/>
      </c>
      <c r="N29" s="129">
        <f>MAX(0,M29-M28)</f>
        <v/>
      </c>
      <c r="O29" s="128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229174.54</v>
      </c>
      <c r="M30" s="128">
        <f>'CP RESUMO'!AC22</f>
        <v/>
      </c>
      <c r="N30" s="129">
        <f>MAX(0,M30-M29)</f>
        <v/>
      </c>
      <c r="O30" s="128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228096.92</v>
      </c>
      <c r="M31" s="128">
        <f>'CP RESUMO'!AD22</f>
        <v/>
      </c>
      <c r="N31" s="129">
        <f>MAX(0,M31-M30)</f>
        <v/>
      </c>
      <c r="O31" s="128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313229.16</v>
      </c>
      <c r="M32" s="128">
        <f>'CP RESUMO'!AE22</f>
        <v/>
      </c>
      <c r="N32" s="129">
        <f>MAX(0,M32-M31)</f>
        <v/>
      </c>
      <c r="O32" s="128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369983.98</v>
      </c>
      <c r="M33" s="128">
        <f>'CP RESUMO'!AF22</f>
        <v/>
      </c>
      <c r="N33" s="129">
        <f>MAX(0,M33-M32)</f>
        <v/>
      </c>
      <c r="O33" s="128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251804.63</v>
      </c>
      <c r="M34" s="128">
        <f>'CP RESUMO'!AG22</f>
        <v/>
      </c>
      <c r="N34" s="129">
        <f>MAX(0,M34-M33)</f>
        <v/>
      </c>
      <c r="O34" s="128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261144.03</v>
      </c>
      <c r="M35" s="128">
        <f>'CP RESUMO'!AH22</f>
        <v/>
      </c>
      <c r="N35" s="129">
        <f>MAX(0,M35-M34)</f>
        <v/>
      </c>
      <c r="O35" s="128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157332.99</v>
      </c>
      <c r="M36" s="128">
        <f>'CP RESUMO'!AI22</f>
        <v/>
      </c>
      <c r="N36" s="129">
        <f>MAX(0,M36-M35)</f>
        <v/>
      </c>
      <c r="O36" s="128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56395.62</v>
      </c>
      <c r="M37" s="128">
        <f>'CP RESUMO'!AJ22</f>
        <v/>
      </c>
      <c r="N37" s="129">
        <f>MAX(0,M37-M36)</f>
        <v/>
      </c>
      <c r="O37" s="128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20834.05</v>
      </c>
      <c r="M38" s="128">
        <f>'CP RESUMO'!AK22</f>
        <v/>
      </c>
      <c r="N38" s="129">
        <f>MAX(0,M38-M37)</f>
        <v/>
      </c>
      <c r="O38" s="128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11494.65</v>
      </c>
      <c r="M39" s="128">
        <f>'CP RESUMO'!AL22</f>
        <v/>
      </c>
      <c r="N39" s="129">
        <f>MAX(0,M39-M38)</f>
        <v/>
      </c>
      <c r="O39" s="128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8261.780000000001</v>
      </c>
      <c r="M40" s="128">
        <f>'CP RESUMO'!AM22</f>
        <v/>
      </c>
      <c r="N40" s="129">
        <f>MAX(0,M40-M39)</f>
        <v/>
      </c>
      <c r="O40" s="128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RESUMO'!AN22</f>
        <v/>
      </c>
      <c r="N41" s="129">
        <f>MAX(0,M41-M40)</f>
        <v/>
      </c>
      <c r="O41" s="128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RESUMO'!AO22</f>
        <v/>
      </c>
      <c r="N42" s="129">
        <f>MAX(0,M42-M41)</f>
        <v/>
      </c>
      <c r="O42" s="128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10000</v>
      </c>
      <c r="M43" s="128">
        <f>'CP RESUMO'!AP22</f>
        <v/>
      </c>
      <c r="N43" s="129">
        <f>MAX(0,M43-M42)</f>
        <v/>
      </c>
      <c r="O43" s="128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RESUMO'!AQ22</f>
        <v/>
      </c>
      <c r="N44" s="129">
        <f>MAX(0,M44-M43)</f>
        <v/>
      </c>
      <c r="O44" s="128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RESUMO'!AR22</f>
        <v/>
      </c>
      <c r="N45" s="129">
        <f>MAX(0,M45-M44)</f>
        <v/>
      </c>
      <c r="O45" s="128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RESUMO'!AS22</f>
        <v/>
      </c>
      <c r="N46" s="129">
        <f>MAX(0,M46-M45)</f>
        <v/>
      </c>
      <c r="O46" s="128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27108.27</v>
      </c>
      <c r="M47" s="128">
        <f>'CP RESUMO'!AT22</f>
        <v/>
      </c>
      <c r="N47" s="129">
        <f>MAX(0,M47-M46)</f>
        <v/>
      </c>
      <c r="O47" s="128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RESUMO'!AU22</f>
        <v/>
      </c>
      <c r="N48" s="129">
        <f>MAX(0,M48-M47)</f>
        <v/>
      </c>
      <c r="O48" s="128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RESUMO'!AV22</f>
        <v/>
      </c>
      <c r="N49" s="129">
        <f>MAX(0,M49-M48)</f>
        <v/>
      </c>
      <c r="O49" s="128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RESUMO'!AW22</f>
        <v/>
      </c>
      <c r="N50" s="129">
        <f>MAX(0,M50-M49)</f>
        <v/>
      </c>
      <c r="O50" s="128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RESUMO'!AX22</f>
        <v/>
      </c>
      <c r="N51" s="129">
        <f>MAX(0,M51-M50)</f>
        <v/>
      </c>
      <c r="O51" s="128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RESUMO'!AY22</f>
        <v/>
      </c>
      <c r="N52" s="129">
        <f>MAX(0,M52-M51)</f>
        <v/>
      </c>
      <c r="O52" s="128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RESUMO'!AZ22</f>
        <v/>
      </c>
      <c r="N53" s="129">
        <f>MAX(0,M53-M52)</f>
        <v/>
      </c>
      <c r="O53" s="128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RESUMO'!BA22</f>
        <v/>
      </c>
      <c r="N54" s="129">
        <f>MAX(0,M54-M53)</f>
        <v/>
      </c>
      <c r="O54" s="128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RESUMO'!BB22</f>
        <v/>
      </c>
      <c r="N55" s="129">
        <f>MAX(0,M55-M54)</f>
        <v/>
      </c>
      <c r="O55" s="128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RESUMO'!BC22</f>
        <v/>
      </c>
      <c r="N56" s="129">
        <f>MAX(0,M56-M55)</f>
        <v/>
      </c>
      <c r="O56" s="128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RESUMO'!BD22</f>
        <v/>
      </c>
      <c r="N57" s="129">
        <f>MAX(0,M57-M56)</f>
        <v/>
      </c>
      <c r="O57" s="128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RESUMO'!BE22</f>
        <v/>
      </c>
      <c r="N58" s="129">
        <f>MAX(0,M58-M57)</f>
        <v/>
      </c>
      <c r="O58" s="128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RESUMO'!BF22</f>
        <v/>
      </c>
      <c r="N59" s="129">
        <f>MAX(0,M59-M58)</f>
        <v/>
      </c>
      <c r="O59" s="128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RESUMO'!BG22</f>
        <v/>
      </c>
      <c r="N60" s="129">
        <f>MAX(0,M60-M59)</f>
        <v/>
      </c>
      <c r="O60" s="128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RESUMO'!BH22</f>
        <v/>
      </c>
      <c r="N61" s="129">
        <f>MAX(0,M61-M60)</f>
        <v/>
      </c>
      <c r="O61" s="128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RESUMO'!BI22</f>
        <v/>
      </c>
      <c r="N62" s="129">
        <f>MAX(0,M62-M61)</f>
        <v/>
      </c>
      <c r="O62" s="128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RESUMO'!BJ22</f>
        <v/>
      </c>
      <c r="N63" s="129">
        <f>MAX(0,M63-M62)</f>
        <v/>
      </c>
      <c r="O63" s="128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RESUMO'!BK22</f>
        <v/>
      </c>
      <c r="N64" s="129">
        <f>MAX(0,M64-M63)</f>
        <v/>
      </c>
      <c r="O64" s="128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RESUMO'!BL22</f>
        <v/>
      </c>
      <c r="N65" s="129">
        <f>MAX(0,M65-M64)</f>
        <v/>
      </c>
      <c r="O65" s="128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RESUMO'!BM22</f>
        <v/>
      </c>
      <c r="N66" s="129">
        <f>MAX(0,M66-M65)</f>
        <v/>
      </c>
      <c r="O66" s="128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RESUMO'!BN22</f>
        <v/>
      </c>
      <c r="N67" s="129">
        <f>MAX(0,M67-M66)</f>
        <v/>
      </c>
      <c r="O67" s="128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RESUMO'!BO22</f>
        <v/>
      </c>
      <c r="N68" s="129">
        <f>MAX(0,M68-M67)</f>
        <v/>
      </c>
      <c r="O68" s="128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RESUMO'!BP22</f>
        <v/>
      </c>
      <c r="N69" s="129">
        <f>MAX(0,M69-M68)</f>
        <v/>
      </c>
      <c r="O69" s="128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RESUMO'!BQ22</f>
        <v/>
      </c>
      <c r="N70" s="129">
        <f>MAX(0,M70-M69)</f>
        <v/>
      </c>
      <c r="O70" s="128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RESUMO'!BR22</f>
        <v/>
      </c>
      <c r="N71" s="129">
        <f>MAX(0,M71-M70)</f>
        <v/>
      </c>
      <c r="O71" s="128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RESUMO'!BS22</f>
        <v/>
      </c>
      <c r="N72" s="129">
        <f>MAX(0,M72-M71)</f>
        <v/>
      </c>
      <c r="O72" s="128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RESUMO'!BT22</f>
        <v/>
      </c>
      <c r="N73" s="129">
        <f>MAX(0,M73-M72)</f>
        <v/>
      </c>
      <c r="O73" s="128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RESUMO'!BU22</f>
        <v/>
      </c>
      <c r="N74" s="129">
        <f>MAX(0,M74-M73)</f>
        <v/>
      </c>
      <c r="O74" s="128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RESUMO'!BV22</f>
        <v/>
      </c>
      <c r="N75" s="129">
        <f>MAX(0,M75-M74)</f>
        <v/>
      </c>
      <c r="O75" s="128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RESUMO'!BW22</f>
        <v/>
      </c>
      <c r="N76" s="129">
        <f>MAX(0,M76-M75)</f>
        <v/>
      </c>
      <c r="O76" s="128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28">
        <f>'CP RESUMO'!D23</f>
        <v/>
      </c>
      <c r="N5" s="129" t="n">
        <v>0</v>
      </c>
      <c r="O5" s="128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RESUMO'!E23</f>
        <v/>
      </c>
      <c r="N6" s="129">
        <f>MAX(0,M6-M5)</f>
        <v/>
      </c>
      <c r="O6" s="128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PL'!L29</f>
        <v/>
      </c>
      <c r="M7" s="128">
        <f>'CP RESUMO'!F23</f>
        <v/>
      </c>
      <c r="N7" s="129">
        <f>MAX(0,M7-M6)</f>
        <v/>
      </c>
      <c r="O7" s="128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RESUMO'!G23</f>
        <v/>
      </c>
      <c r="N8" s="129">
        <f>MAX(0,M8-M7)</f>
        <v/>
      </c>
      <c r="O8" s="128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RESUMO'!H23</f>
        <v/>
      </c>
      <c r="N9" s="129">
        <f>MAX(0,M9-M8)</f>
        <v/>
      </c>
      <c r="O9" s="128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RESUMO'!I23</f>
        <v/>
      </c>
      <c r="N10" s="129">
        <f>MAX(0,M10-M9)</f>
        <v/>
      </c>
      <c r="O10" s="128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RESUMO'!J23</f>
        <v/>
      </c>
      <c r="N11" s="129">
        <f>MAX(0,M11-M10)</f>
        <v/>
      </c>
      <c r="O11" s="128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RESUMO'!K23</f>
        <v/>
      </c>
      <c r="N12" s="129">
        <f>MAX(0,M12-M11)</f>
        <v/>
      </c>
      <c r="O12" s="128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PL'!I29</f>
        <v/>
      </c>
      <c r="M13" s="128">
        <f>'CP RESUMO'!L23</f>
        <v/>
      </c>
      <c r="N13" s="129">
        <f>MAX(0,M13-M12)</f>
        <v/>
      </c>
      <c r="O13" s="128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8">
        <f>'CP RESUMO'!M23</f>
        <v/>
      </c>
      <c r="N14" s="129">
        <f>MAX(0,M14-M13)</f>
        <v/>
      </c>
      <c r="O14" s="128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RESUMO'!N23</f>
        <v/>
      </c>
      <c r="N15" s="129">
        <f>MAX(0,M15-M14)</f>
        <v/>
      </c>
      <c r="O15" s="128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RESUMO'!O23</f>
        <v/>
      </c>
      <c r="N16" s="129">
        <f>MAX(0,M16-M15)</f>
        <v/>
      </c>
      <c r="O16" s="128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RESUMO'!P23</f>
        <v/>
      </c>
      <c r="N17" s="129">
        <f>MAX(0,M17-M16)</f>
        <v/>
      </c>
      <c r="O17" s="128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RESUMO'!Q23</f>
        <v/>
      </c>
      <c r="N18" s="129">
        <f>MAX(0,M18-M17)</f>
        <v/>
      </c>
      <c r="O18" s="128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RESUMO'!R23</f>
        <v/>
      </c>
      <c r="N19" s="129">
        <f>MAX(0,M19-M18)</f>
        <v/>
      </c>
      <c r="O19" s="128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RESUMO'!S23</f>
        <v/>
      </c>
      <c r="N20" s="129">
        <f>MAX(0,M20-M19)</f>
        <v/>
      </c>
      <c r="O20" s="128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RESUMO'!T23</f>
        <v/>
      </c>
      <c r="N21" s="129">
        <f>MAX(0,M21-M20)</f>
        <v/>
      </c>
      <c r="O21" s="128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RESUMO'!U23</f>
        <v/>
      </c>
      <c r="N22" s="129">
        <f>MAX(0,M22-M21)</f>
        <v/>
      </c>
      <c r="O22" s="128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RESUMO'!V23</f>
        <v/>
      </c>
      <c r="N23" s="129">
        <f>MAX(0,M23-M22)</f>
        <v/>
      </c>
      <c r="O23" s="128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RESUMO'!W23</f>
        <v/>
      </c>
      <c r="N24" s="129">
        <f>MAX(0,M24-M23)</f>
        <v/>
      </c>
      <c r="O24" s="128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RESUMO'!X23</f>
        <v/>
      </c>
      <c r="N25" s="129">
        <f>MAX(0,M25-M24)</f>
        <v/>
      </c>
      <c r="O25" s="128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47730</v>
      </c>
      <c r="M26" s="128">
        <f>'CP RESUMO'!Y23</f>
        <v/>
      </c>
      <c r="N26" s="129">
        <f>MAX(0,M26-M25)</f>
        <v/>
      </c>
      <c r="O26" s="128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126000</v>
      </c>
      <c r="M27" s="128">
        <f>'CP RESUMO'!Z23</f>
        <v/>
      </c>
      <c r="N27" s="129">
        <f>MAX(0,M27-M26)</f>
        <v/>
      </c>
      <c r="O27" s="128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194009.08</v>
      </c>
      <c r="M28" s="128">
        <f>'CP RESUMO'!AA23</f>
        <v/>
      </c>
      <c r="N28" s="129">
        <f>MAX(0,M28-M27)</f>
        <v/>
      </c>
      <c r="O28" s="128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170582.96</v>
      </c>
      <c r="M29" s="128">
        <f>'CP RESUMO'!AB23</f>
        <v/>
      </c>
      <c r="N29" s="129">
        <f>MAX(0,M29-M28)</f>
        <v/>
      </c>
      <c r="O29" s="128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223719.45</v>
      </c>
      <c r="M30" s="128">
        <f>'CP RESUMO'!AC23</f>
        <v/>
      </c>
      <c r="N30" s="129">
        <f>MAX(0,M30-M29)</f>
        <v/>
      </c>
      <c r="O30" s="128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50366.16</v>
      </c>
      <c r="M31" s="128">
        <f>'CP RESUMO'!AD23</f>
        <v/>
      </c>
      <c r="N31" s="129">
        <f>MAX(0,M31-M30)</f>
        <v/>
      </c>
      <c r="O31" s="128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144656.29</v>
      </c>
      <c r="M32" s="128">
        <f>'CP RESUMO'!AE23</f>
        <v/>
      </c>
      <c r="N32" s="129">
        <f>MAX(0,M32-M31)</f>
        <v/>
      </c>
      <c r="O32" s="128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232797.07</v>
      </c>
      <c r="M33" s="128">
        <f>'CP RESUMO'!AF23</f>
        <v/>
      </c>
      <c r="N33" s="129">
        <f>MAX(0,M33-M32)</f>
        <v/>
      </c>
      <c r="O33" s="128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263836.68</v>
      </c>
      <c r="M34" s="128">
        <f>'CP RESUMO'!AG23</f>
        <v/>
      </c>
      <c r="N34" s="129">
        <f>MAX(0,M34-M33)</f>
        <v/>
      </c>
      <c r="O34" s="128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412592.54</v>
      </c>
      <c r="M35" s="128">
        <f>'CP RESUMO'!AH23</f>
        <v/>
      </c>
      <c r="N35" s="129">
        <f>MAX(0,M35-M34)</f>
        <v/>
      </c>
      <c r="O35" s="128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232797.07</v>
      </c>
      <c r="M36" s="128">
        <f>'CP RESUMO'!AI23</f>
        <v/>
      </c>
      <c r="N36" s="129">
        <f>MAX(0,M36-M35)</f>
        <v/>
      </c>
      <c r="O36" s="128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216398.78</v>
      </c>
      <c r="M37" s="128">
        <f>'CP RESUMO'!AJ23</f>
        <v/>
      </c>
      <c r="N37" s="129">
        <f>MAX(0,M37-M36)</f>
        <v/>
      </c>
      <c r="O37" s="128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363397.69</v>
      </c>
      <c r="M38" s="128">
        <f>'CP RESUMO'!AK23</f>
        <v/>
      </c>
      <c r="N38" s="129">
        <f>MAX(0,M38-M37)</f>
        <v/>
      </c>
      <c r="O38" s="128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326794.37</v>
      </c>
      <c r="M39" s="128">
        <f>'CP RESUMO'!AL23</f>
        <v/>
      </c>
      <c r="N39" s="129">
        <f>MAX(0,M39-M38)</f>
        <v/>
      </c>
      <c r="O39" s="128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137042.8</v>
      </c>
      <c r="M40" s="128">
        <f>'CP RESUMO'!AM23</f>
        <v/>
      </c>
      <c r="N40" s="129">
        <f>MAX(0,M40-M39)</f>
        <v/>
      </c>
      <c r="O40" s="128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81698.59</v>
      </c>
      <c r="M41" s="128">
        <f>'CP RESUMO'!AN23</f>
        <v/>
      </c>
      <c r="N41" s="129">
        <f>MAX(0,M41-M40)</f>
        <v/>
      </c>
      <c r="O41" s="128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29575.48</v>
      </c>
      <c r="M42" s="128">
        <f>'CP RESUMO'!AO23</f>
        <v/>
      </c>
      <c r="N42" s="129">
        <f>MAX(0,M42-M41)</f>
        <v/>
      </c>
      <c r="O42" s="128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RESUMO'!AP23</f>
        <v/>
      </c>
      <c r="N43" s="129">
        <f>MAX(0,M43-M42)</f>
        <v/>
      </c>
      <c r="O43" s="128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RESUMO'!AQ23</f>
        <v/>
      </c>
      <c r="N44" s="129">
        <f>MAX(0,M44-M43)</f>
        <v/>
      </c>
      <c r="O44" s="128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RESUMO'!AR23</f>
        <v/>
      </c>
      <c r="N45" s="129">
        <f>MAX(0,M45-M44)</f>
        <v/>
      </c>
      <c r="O45" s="128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RESUMO'!AS23</f>
        <v/>
      </c>
      <c r="N46" s="129">
        <f>MAX(0,M46-M45)</f>
        <v/>
      </c>
      <c r="O46" s="128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RESUMO'!AT23</f>
        <v/>
      </c>
      <c r="N47" s="129">
        <f>MAX(0,M47-M46)</f>
        <v/>
      </c>
      <c r="O47" s="128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RESUMO'!AU23</f>
        <v/>
      </c>
      <c r="N48" s="129">
        <f>MAX(0,M48-M47)</f>
        <v/>
      </c>
      <c r="O48" s="128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RESUMO'!AV23</f>
        <v/>
      </c>
      <c r="N49" s="129">
        <f>MAX(0,M49-M48)</f>
        <v/>
      </c>
      <c r="O49" s="128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RESUMO'!AW23</f>
        <v/>
      </c>
      <c r="N50" s="129">
        <f>MAX(0,M50-M49)</f>
        <v/>
      </c>
      <c r="O50" s="128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RESUMO'!AX23</f>
        <v/>
      </c>
      <c r="N51" s="129">
        <f>MAX(0,M51-M50)</f>
        <v/>
      </c>
      <c r="O51" s="128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RESUMO'!AY23</f>
        <v/>
      </c>
      <c r="N52" s="129">
        <f>MAX(0,M52-M51)</f>
        <v/>
      </c>
      <c r="O52" s="128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RESUMO'!AZ23</f>
        <v/>
      </c>
      <c r="N53" s="129">
        <f>MAX(0,M53-M52)</f>
        <v/>
      </c>
      <c r="O53" s="128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RESUMO'!BA23</f>
        <v/>
      </c>
      <c r="N54" s="129">
        <f>MAX(0,M54-M53)</f>
        <v/>
      </c>
      <c r="O54" s="128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RESUMO'!BB23</f>
        <v/>
      </c>
      <c r="N55" s="129">
        <f>MAX(0,M55-M54)</f>
        <v/>
      </c>
      <c r="O55" s="128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RESUMO'!BC23</f>
        <v/>
      </c>
      <c r="N56" s="129">
        <f>MAX(0,M56-M55)</f>
        <v/>
      </c>
      <c r="O56" s="128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RESUMO'!BD23</f>
        <v/>
      </c>
      <c r="N57" s="129">
        <f>MAX(0,M57-M56)</f>
        <v/>
      </c>
      <c r="O57" s="128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RESUMO'!BE23</f>
        <v/>
      </c>
      <c r="N58" s="129">
        <f>MAX(0,M58-M57)</f>
        <v/>
      </c>
      <c r="O58" s="128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RESUMO'!BF23</f>
        <v/>
      </c>
      <c r="N59" s="129">
        <f>MAX(0,M59-M58)</f>
        <v/>
      </c>
      <c r="O59" s="128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RESUMO'!BG23</f>
        <v/>
      </c>
      <c r="N60" s="129">
        <f>MAX(0,M60-M59)</f>
        <v/>
      </c>
      <c r="O60" s="128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RESUMO'!BH23</f>
        <v/>
      </c>
      <c r="N61" s="129">
        <f>MAX(0,M61-M60)</f>
        <v/>
      </c>
      <c r="O61" s="128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RESUMO'!BI23</f>
        <v/>
      </c>
      <c r="N62" s="129">
        <f>MAX(0,M62-M61)</f>
        <v/>
      </c>
      <c r="O62" s="128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RESUMO'!BJ23</f>
        <v/>
      </c>
      <c r="N63" s="129">
        <f>MAX(0,M63-M62)</f>
        <v/>
      </c>
      <c r="O63" s="128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RESUMO'!BK23</f>
        <v/>
      </c>
      <c r="N64" s="129">
        <f>MAX(0,M64-M63)</f>
        <v/>
      </c>
      <c r="O64" s="128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RESUMO'!BL23</f>
        <v/>
      </c>
      <c r="N65" s="129">
        <f>MAX(0,M65-M64)</f>
        <v/>
      </c>
      <c r="O65" s="128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RESUMO'!BM23</f>
        <v/>
      </c>
      <c r="N66" s="129">
        <f>MAX(0,M66-M65)</f>
        <v/>
      </c>
      <c r="O66" s="128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RESUMO'!BN23</f>
        <v/>
      </c>
      <c r="N67" s="129">
        <f>MAX(0,M67-M66)</f>
        <v/>
      </c>
      <c r="O67" s="128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RESUMO'!BO23</f>
        <v/>
      </c>
      <c r="N68" s="129">
        <f>MAX(0,M68-M67)</f>
        <v/>
      </c>
      <c r="O68" s="128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RESUMO'!BP23</f>
        <v/>
      </c>
      <c r="N69" s="129">
        <f>MAX(0,M69-M68)</f>
        <v/>
      </c>
      <c r="O69" s="128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RESUMO'!BQ23</f>
        <v/>
      </c>
      <c r="N70" s="129">
        <f>MAX(0,M70-M69)</f>
        <v/>
      </c>
      <c r="O70" s="128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RESUMO'!BR23</f>
        <v/>
      </c>
      <c r="N71" s="129">
        <f>MAX(0,M71-M70)</f>
        <v/>
      </c>
      <c r="O71" s="128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RESUMO'!BS23</f>
        <v/>
      </c>
      <c r="N72" s="129">
        <f>MAX(0,M72-M71)</f>
        <v/>
      </c>
      <c r="O72" s="128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RESUMO'!BT23</f>
        <v/>
      </c>
      <c r="N73" s="129">
        <f>MAX(0,M73-M72)</f>
        <v/>
      </c>
      <c r="O73" s="128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RESUMO'!BU23</f>
        <v/>
      </c>
      <c r="N74" s="129">
        <f>MAX(0,M74-M73)</f>
        <v/>
      </c>
      <c r="O74" s="128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RESUMO'!BV23</f>
        <v/>
      </c>
      <c r="N75" s="129">
        <f>MAX(0,M75-M74)</f>
        <v/>
      </c>
      <c r="O75" s="128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RESUMO'!BW23</f>
        <v/>
      </c>
      <c r="N76" s="129">
        <f>MAX(0,M76-M75)</f>
        <v/>
      </c>
      <c r="O76" s="128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28">
        <f>'CP RESUMO'!D24</f>
        <v/>
      </c>
      <c r="N5" s="129" t="n">
        <v>0</v>
      </c>
      <c r="O5" s="128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RESUMO'!E24</f>
        <v/>
      </c>
      <c r="N6" s="129">
        <f>MAX(0,M6-M5)</f>
        <v/>
      </c>
      <c r="O6" s="128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PL'!L30</f>
        <v/>
      </c>
      <c r="M7" s="128">
        <f>'CP RESUMO'!F24</f>
        <v/>
      </c>
      <c r="N7" s="129">
        <f>MAX(0,M7-M6)</f>
        <v/>
      </c>
      <c r="O7" s="128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RESUMO'!G24</f>
        <v/>
      </c>
      <c r="N8" s="129">
        <f>MAX(0,M8-M7)</f>
        <v/>
      </c>
      <c r="O8" s="128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RESUMO'!H24</f>
        <v/>
      </c>
      <c r="N9" s="129">
        <f>MAX(0,M9-M8)</f>
        <v/>
      </c>
      <c r="O9" s="128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RESUMO'!I24</f>
        <v/>
      </c>
      <c r="N10" s="129">
        <f>MAX(0,M10-M9)</f>
        <v/>
      </c>
      <c r="O10" s="128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RESUMO'!J24</f>
        <v/>
      </c>
      <c r="N11" s="129">
        <f>MAX(0,M11-M10)</f>
        <v/>
      </c>
      <c r="O11" s="128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RESUMO'!K24</f>
        <v/>
      </c>
      <c r="N12" s="129">
        <f>MAX(0,M12-M11)</f>
        <v/>
      </c>
      <c r="O12" s="128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PL'!I30</f>
        <v/>
      </c>
      <c r="M13" s="128">
        <f>'CP RESUMO'!L24</f>
        <v/>
      </c>
      <c r="N13" s="129">
        <f>MAX(0,M13-M12)</f>
        <v/>
      </c>
      <c r="O13" s="128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8">
        <f>'CP RESUMO'!M24</f>
        <v/>
      </c>
      <c r="N14" s="129">
        <f>MAX(0,M14-M13)</f>
        <v/>
      </c>
      <c r="O14" s="128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RESUMO'!N24</f>
        <v/>
      </c>
      <c r="N15" s="129">
        <f>MAX(0,M15-M14)</f>
        <v/>
      </c>
      <c r="O15" s="128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RESUMO'!O24</f>
        <v/>
      </c>
      <c r="N16" s="129">
        <f>MAX(0,M16-M15)</f>
        <v/>
      </c>
      <c r="O16" s="128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RESUMO'!P24</f>
        <v/>
      </c>
      <c r="N17" s="129">
        <f>MAX(0,M17-M16)</f>
        <v/>
      </c>
      <c r="O17" s="128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RESUMO'!Q24</f>
        <v/>
      </c>
      <c r="N18" s="129">
        <f>MAX(0,M18-M17)</f>
        <v/>
      </c>
      <c r="O18" s="128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RESUMO'!R24</f>
        <v/>
      </c>
      <c r="N19" s="129">
        <f>MAX(0,M19-M18)</f>
        <v/>
      </c>
      <c r="O19" s="128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RESUMO'!S24</f>
        <v/>
      </c>
      <c r="N20" s="129">
        <f>MAX(0,M20-M19)</f>
        <v/>
      </c>
      <c r="O20" s="128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RESUMO'!T24</f>
        <v/>
      </c>
      <c r="N21" s="129">
        <f>MAX(0,M21-M20)</f>
        <v/>
      </c>
      <c r="O21" s="128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RESUMO'!U24</f>
        <v/>
      </c>
      <c r="N22" s="129">
        <f>MAX(0,M22-M21)</f>
        <v/>
      </c>
      <c r="O22" s="128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RESUMO'!V24</f>
        <v/>
      </c>
      <c r="N23" s="129">
        <f>MAX(0,M23-M22)</f>
        <v/>
      </c>
      <c r="O23" s="128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RESUMO'!W24</f>
        <v/>
      </c>
      <c r="N24" s="129">
        <f>MAX(0,M24-M23)</f>
        <v/>
      </c>
      <c r="O24" s="128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RESUMO'!X24</f>
        <v/>
      </c>
      <c r="N25" s="129">
        <f>MAX(0,M25-M24)</f>
        <v/>
      </c>
      <c r="O25" s="128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61700.27</v>
      </c>
      <c r="M26" s="128">
        <f>'CP RESUMO'!Y24</f>
        <v/>
      </c>
      <c r="N26" s="129">
        <f>MAX(0,M26-M25)</f>
        <v/>
      </c>
      <c r="O26" s="128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111856.75</v>
      </c>
      <c r="M27" s="128">
        <f>'CP RESUMO'!Z24</f>
        <v/>
      </c>
      <c r="N27" s="129">
        <f>MAX(0,M27-M26)</f>
        <v/>
      </c>
      <c r="O27" s="128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165179.61</v>
      </c>
      <c r="M28" s="128">
        <f>'CP RESUMO'!AA24</f>
        <v/>
      </c>
      <c r="N28" s="129">
        <f>MAX(0,M28-M27)</f>
        <v/>
      </c>
      <c r="O28" s="128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131060.6</v>
      </c>
      <c r="M29" s="128">
        <f>'CP RESUMO'!AB24</f>
        <v/>
      </c>
      <c r="N29" s="129">
        <f>MAX(0,M29-M28)</f>
        <v/>
      </c>
      <c r="O29" s="128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149288.74</v>
      </c>
      <c r="M30" s="128">
        <f>'CP RESUMO'!AC24</f>
        <v/>
      </c>
      <c r="N30" s="129">
        <f>MAX(0,M30-M29)</f>
        <v/>
      </c>
      <c r="O30" s="128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188806.34</v>
      </c>
      <c r="M31" s="128">
        <f>'CP RESUMO'!AD24</f>
        <v/>
      </c>
      <c r="N31" s="129">
        <f>MAX(0,M31-M30)</f>
        <v/>
      </c>
      <c r="O31" s="128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246307.64</v>
      </c>
      <c r="M32" s="128">
        <f>'CP RESUMO'!AE24</f>
        <v/>
      </c>
      <c r="N32" s="129">
        <f>MAX(0,M32-M31)</f>
        <v/>
      </c>
      <c r="O32" s="128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225553.41</v>
      </c>
      <c r="M33" s="128">
        <f>'CP RESUMO'!AF24</f>
        <v/>
      </c>
      <c r="N33" s="129">
        <f>MAX(0,M33-M32)</f>
        <v/>
      </c>
      <c r="O33" s="128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224144.24</v>
      </c>
      <c r="M34" s="128">
        <f>'CP RESUMO'!AG24</f>
        <v/>
      </c>
      <c r="N34" s="129">
        <f>MAX(0,M34-M33)</f>
        <v/>
      </c>
      <c r="O34" s="128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222955.82</v>
      </c>
      <c r="M35" s="128">
        <f>'CP RESUMO'!AH24</f>
        <v/>
      </c>
      <c r="N35" s="129">
        <f>MAX(0,M35-M34)</f>
        <v/>
      </c>
      <c r="O35" s="128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435582.23</v>
      </c>
      <c r="M36" s="128">
        <f>'CP RESUMO'!AI24</f>
        <v/>
      </c>
      <c r="N36" s="129">
        <f>MAX(0,M36-M35)</f>
        <v/>
      </c>
      <c r="O36" s="128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397162.69</v>
      </c>
      <c r="M37" s="128">
        <f>'CP RESUMO'!AJ24</f>
        <v/>
      </c>
      <c r="N37" s="129">
        <f>MAX(0,M37-M36)</f>
        <v/>
      </c>
      <c r="O37" s="128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390671.44</v>
      </c>
      <c r="M38" s="128">
        <f>'CP RESUMO'!AK24</f>
        <v/>
      </c>
      <c r="N38" s="129">
        <f>MAX(0,M38-M37)</f>
        <v/>
      </c>
      <c r="O38" s="128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393220.84</v>
      </c>
      <c r="M39" s="128">
        <f>'CP RESUMO'!AL24</f>
        <v/>
      </c>
      <c r="N39" s="129">
        <f>MAX(0,M39-M38)</f>
        <v/>
      </c>
      <c r="O39" s="128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467610.51</v>
      </c>
      <c r="M40" s="128">
        <f>'CP RESUMO'!AM24</f>
        <v/>
      </c>
      <c r="N40" s="129">
        <f>MAX(0,M40-M39)</f>
        <v/>
      </c>
      <c r="O40" s="128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441433.45</v>
      </c>
      <c r="M41" s="128">
        <f>'CP RESUMO'!AN24</f>
        <v/>
      </c>
      <c r="N41" s="129">
        <f>MAX(0,M41-M40)</f>
        <v/>
      </c>
      <c r="O41" s="128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934984.97</v>
      </c>
      <c r="M42" s="128">
        <f>'CP RESUMO'!AO24</f>
        <v/>
      </c>
      <c r="N42" s="129">
        <f>MAX(0,M42-M41)</f>
        <v/>
      </c>
      <c r="O42" s="128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767664.4</v>
      </c>
      <c r="M43" s="128">
        <f>'CP RESUMO'!AP24</f>
        <v/>
      </c>
      <c r="N43" s="129">
        <f>MAX(0,M43-M42)</f>
        <v/>
      </c>
      <c r="O43" s="128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784149.83</v>
      </c>
      <c r="M44" s="128">
        <f>'CP RESUMO'!AQ24</f>
        <v/>
      </c>
      <c r="N44" s="129">
        <f>MAX(0,M44-M43)</f>
        <v/>
      </c>
      <c r="O44" s="128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337037.34</v>
      </c>
      <c r="M45" s="128">
        <f>'CP RESUMO'!AR24</f>
        <v/>
      </c>
      <c r="N45" s="129">
        <f>MAX(0,M45-M44)</f>
        <v/>
      </c>
      <c r="O45" s="128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207812.12</v>
      </c>
      <c r="M46" s="128">
        <f>'CP RESUMO'!AS24</f>
        <v/>
      </c>
      <c r="N46" s="129">
        <f>MAX(0,M46-M45)</f>
        <v/>
      </c>
      <c r="O46" s="128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144172.44</v>
      </c>
      <c r="M47" s="128">
        <f>'CP RESUMO'!AT24</f>
        <v/>
      </c>
      <c r="N47" s="129">
        <f>MAX(0,M47-M46)</f>
        <v/>
      </c>
      <c r="O47" s="128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105324.5</v>
      </c>
      <c r="M48" s="128">
        <f>'CP RESUMO'!AU24</f>
        <v/>
      </c>
      <c r="N48" s="129">
        <f>MAX(0,M48-M47)</f>
        <v/>
      </c>
      <c r="O48" s="128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48359.25</v>
      </c>
      <c r="M49" s="128">
        <f>'CP RESUMO'!AV24</f>
        <v/>
      </c>
      <c r="N49" s="129">
        <f>MAX(0,M49-M48)</f>
        <v/>
      </c>
      <c r="O49" s="128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36042.92</v>
      </c>
      <c r="M50" s="128">
        <f>'CP RESUMO'!AW24</f>
        <v/>
      </c>
      <c r="N50" s="129">
        <f>MAX(0,M50-M49)</f>
        <v/>
      </c>
      <c r="O50" s="128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36042.92</v>
      </c>
      <c r="M51" s="128">
        <f>'CP RESUMO'!AX24</f>
        <v/>
      </c>
      <c r="N51" s="129">
        <f>MAX(0,M51-M50)</f>
        <v/>
      </c>
      <c r="O51" s="128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36042.92</v>
      </c>
      <c r="M52" s="128">
        <f>'CP RESUMO'!AY24</f>
        <v/>
      </c>
      <c r="N52" s="129">
        <f>MAX(0,M52-M51)</f>
        <v/>
      </c>
      <c r="O52" s="128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36042.92</v>
      </c>
      <c r="M53" s="128">
        <f>'CP RESUMO'!AZ24</f>
        <v/>
      </c>
      <c r="N53" s="129">
        <f>MAX(0,M53-M52)</f>
        <v/>
      </c>
      <c r="O53" s="128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RESUMO'!BA24</f>
        <v/>
      </c>
      <c r="N54" s="129">
        <f>MAX(0,M54-M53)</f>
        <v/>
      </c>
      <c r="O54" s="128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RESUMO'!BB24</f>
        <v/>
      </c>
      <c r="N55" s="129">
        <f>MAX(0,M55-M54)</f>
        <v/>
      </c>
      <c r="O55" s="128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517382.46</v>
      </c>
      <c r="M56" s="128">
        <f>'CP RESUMO'!BC24</f>
        <v/>
      </c>
      <c r="N56" s="129">
        <f>MAX(0,M56-M55)</f>
        <v/>
      </c>
      <c r="O56" s="128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RESUMO'!BD24</f>
        <v/>
      </c>
      <c r="N57" s="129">
        <f>MAX(0,M57-M56)</f>
        <v/>
      </c>
      <c r="O57" s="128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RESUMO'!BE24</f>
        <v/>
      </c>
      <c r="N58" s="129">
        <f>MAX(0,M58-M57)</f>
        <v/>
      </c>
      <c r="O58" s="128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RESUMO'!BF24</f>
        <v/>
      </c>
      <c r="N59" s="129">
        <f>MAX(0,M59-M58)</f>
        <v/>
      </c>
      <c r="O59" s="128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RESUMO'!BG24</f>
        <v/>
      </c>
      <c r="N60" s="129">
        <f>MAX(0,M60-M59)</f>
        <v/>
      </c>
      <c r="O60" s="128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RESUMO'!BH24</f>
        <v/>
      </c>
      <c r="N61" s="129">
        <f>MAX(0,M61-M60)</f>
        <v/>
      </c>
      <c r="O61" s="128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RESUMO'!BI24</f>
        <v/>
      </c>
      <c r="N62" s="129">
        <f>MAX(0,M62-M61)</f>
        <v/>
      </c>
      <c r="O62" s="128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RESUMO'!BJ24</f>
        <v/>
      </c>
      <c r="N63" s="129">
        <f>MAX(0,M63-M62)</f>
        <v/>
      </c>
      <c r="O63" s="128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RESUMO'!BK24</f>
        <v/>
      </c>
      <c r="N64" s="129">
        <f>MAX(0,M64-M63)</f>
        <v/>
      </c>
      <c r="O64" s="128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RESUMO'!BL24</f>
        <v/>
      </c>
      <c r="N65" s="129">
        <f>MAX(0,M65-M64)</f>
        <v/>
      </c>
      <c r="O65" s="128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RESUMO'!BM24</f>
        <v/>
      </c>
      <c r="N66" s="129">
        <f>MAX(0,M66-M65)</f>
        <v/>
      </c>
      <c r="O66" s="128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RESUMO'!BN24</f>
        <v/>
      </c>
      <c r="N67" s="129">
        <f>MAX(0,M67-M66)</f>
        <v/>
      </c>
      <c r="O67" s="128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RESUMO'!BO24</f>
        <v/>
      </c>
      <c r="N68" s="129">
        <f>MAX(0,M68-M67)</f>
        <v/>
      </c>
      <c r="O68" s="128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RESUMO'!BP24</f>
        <v/>
      </c>
      <c r="N69" s="129">
        <f>MAX(0,M69-M68)</f>
        <v/>
      </c>
      <c r="O69" s="128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RESUMO'!BQ24</f>
        <v/>
      </c>
      <c r="N70" s="129">
        <f>MAX(0,M70-M69)</f>
        <v/>
      </c>
      <c r="O70" s="128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RESUMO'!BR24</f>
        <v/>
      </c>
      <c r="N71" s="129">
        <f>MAX(0,M71-M70)</f>
        <v/>
      </c>
      <c r="O71" s="128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RESUMO'!BS24</f>
        <v/>
      </c>
      <c r="N72" s="129">
        <f>MAX(0,M72-M71)</f>
        <v/>
      </c>
      <c r="O72" s="128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RESUMO'!BT24</f>
        <v/>
      </c>
      <c r="N73" s="129">
        <f>MAX(0,M73-M72)</f>
        <v/>
      </c>
      <c r="O73" s="128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RESUMO'!BU24</f>
        <v/>
      </c>
      <c r="N74" s="129">
        <f>MAX(0,M74-M73)</f>
        <v/>
      </c>
      <c r="O74" s="128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RESUMO'!BV24</f>
        <v/>
      </c>
      <c r="N75" s="129">
        <f>MAX(0,M75-M74)</f>
        <v/>
      </c>
      <c r="O75" s="128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RESUMO'!BW24</f>
        <v/>
      </c>
      <c r="N76" s="129">
        <f>MAX(0,M76-M75)</f>
        <v/>
      </c>
      <c r="O76" s="128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28">
        <f>'CP RESUMO'!D25</f>
        <v/>
      </c>
      <c r="N5" s="129" t="n">
        <v>0</v>
      </c>
      <c r="O5" s="128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RESUMO'!E25</f>
        <v/>
      </c>
      <c r="N6" s="129">
        <f>MAX(0,M6-M5)</f>
        <v/>
      </c>
      <c r="O6" s="128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PL'!L31</f>
        <v/>
      </c>
      <c r="M7" s="128">
        <f>'CP RESUMO'!F25</f>
        <v/>
      </c>
      <c r="N7" s="129">
        <f>MAX(0,M7-M6)</f>
        <v/>
      </c>
      <c r="O7" s="128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RESUMO'!G25</f>
        <v/>
      </c>
      <c r="N8" s="129">
        <f>MAX(0,M8-M7)</f>
        <v/>
      </c>
      <c r="O8" s="128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RESUMO'!H25</f>
        <v/>
      </c>
      <c r="N9" s="129">
        <f>MAX(0,M9-M8)</f>
        <v/>
      </c>
      <c r="O9" s="128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RESUMO'!I25</f>
        <v/>
      </c>
      <c r="N10" s="129">
        <f>MAX(0,M10-M9)</f>
        <v/>
      </c>
      <c r="O10" s="128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RESUMO'!J25</f>
        <v/>
      </c>
      <c r="N11" s="129">
        <f>MAX(0,M11-M10)</f>
        <v/>
      </c>
      <c r="O11" s="128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RESUMO'!K25</f>
        <v/>
      </c>
      <c r="N12" s="129">
        <f>MAX(0,M12-M11)</f>
        <v/>
      </c>
      <c r="O12" s="128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PL'!I31</f>
        <v/>
      </c>
      <c r="M13" s="128">
        <f>'CP RESUMO'!L25</f>
        <v/>
      </c>
      <c r="N13" s="129">
        <f>MAX(0,M13-M12)</f>
        <v/>
      </c>
      <c r="O13" s="128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8">
        <f>'CP RESUMO'!M25</f>
        <v/>
      </c>
      <c r="N14" s="129">
        <f>MAX(0,M14-M13)</f>
        <v/>
      </c>
      <c r="O14" s="128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RESUMO'!N25</f>
        <v/>
      </c>
      <c r="N15" s="129">
        <f>MAX(0,M15-M14)</f>
        <v/>
      </c>
      <c r="O15" s="128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RESUMO'!O25</f>
        <v/>
      </c>
      <c r="N16" s="129">
        <f>MAX(0,M16-M15)</f>
        <v/>
      </c>
      <c r="O16" s="128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RESUMO'!P25</f>
        <v/>
      </c>
      <c r="N17" s="129">
        <f>MAX(0,M17-M16)</f>
        <v/>
      </c>
      <c r="O17" s="128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RESUMO'!Q25</f>
        <v/>
      </c>
      <c r="N18" s="129">
        <f>MAX(0,M18-M17)</f>
        <v/>
      </c>
      <c r="O18" s="128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RESUMO'!R25</f>
        <v/>
      </c>
      <c r="N19" s="129">
        <f>MAX(0,M19-M18)</f>
        <v/>
      </c>
      <c r="O19" s="128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RESUMO'!S25</f>
        <v/>
      </c>
      <c r="N20" s="129">
        <f>MAX(0,M20-M19)</f>
        <v/>
      </c>
      <c r="O20" s="128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RESUMO'!T25</f>
        <v/>
      </c>
      <c r="N21" s="129">
        <f>MAX(0,M21-M20)</f>
        <v/>
      </c>
      <c r="O21" s="128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RESUMO'!U25</f>
        <v/>
      </c>
      <c r="N22" s="129">
        <f>MAX(0,M22-M21)</f>
        <v/>
      </c>
      <c r="O22" s="128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RESUMO'!V25</f>
        <v/>
      </c>
      <c r="N23" s="129">
        <f>MAX(0,M23-M22)</f>
        <v/>
      </c>
      <c r="O23" s="128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RESUMO'!W25</f>
        <v/>
      </c>
      <c r="N24" s="129">
        <f>MAX(0,M24-M23)</f>
        <v/>
      </c>
      <c r="O24" s="128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RESUMO'!X25</f>
        <v/>
      </c>
      <c r="N25" s="129">
        <f>MAX(0,M25-M24)</f>
        <v/>
      </c>
      <c r="O25" s="128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129965.83</v>
      </c>
      <c r="M26" s="128">
        <f>'CP RESUMO'!Y25</f>
        <v/>
      </c>
      <c r="N26" s="129">
        <f>MAX(0,M26-M25)</f>
        <v/>
      </c>
      <c r="O26" s="128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106514.42</v>
      </c>
      <c r="M27" s="128">
        <f>'CP RESUMO'!Z25</f>
        <v/>
      </c>
      <c r="N27" s="129">
        <f>MAX(0,M27-M26)</f>
        <v/>
      </c>
      <c r="O27" s="128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118735.58</v>
      </c>
      <c r="M28" s="128">
        <f>'CP RESUMO'!AA25</f>
        <v/>
      </c>
      <c r="N28" s="129">
        <f>MAX(0,M28-M27)</f>
        <v/>
      </c>
      <c r="O28" s="128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60712.61</v>
      </c>
      <c r="M29" s="128">
        <f>'CP RESUMO'!AB25</f>
        <v/>
      </c>
      <c r="N29" s="129">
        <f>MAX(0,M29-M28)</f>
        <v/>
      </c>
      <c r="O29" s="128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94293.25999999999</v>
      </c>
      <c r="M30" s="128">
        <f>'CP RESUMO'!AC25</f>
        <v/>
      </c>
      <c r="N30" s="129">
        <f>MAX(0,M30-M29)</f>
        <v/>
      </c>
      <c r="O30" s="128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203748.91</v>
      </c>
      <c r="M31" s="128">
        <f>'CP RESUMO'!AD25</f>
        <v/>
      </c>
      <c r="N31" s="129">
        <f>MAX(0,M31-M30)</f>
        <v/>
      </c>
      <c r="O31" s="128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243825.49</v>
      </c>
      <c r="M32" s="128">
        <f>'CP RESUMO'!AE25</f>
        <v/>
      </c>
      <c r="N32" s="129">
        <f>MAX(0,M32-M31)</f>
        <v/>
      </c>
      <c r="O32" s="128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273332.42</v>
      </c>
      <c r="M33" s="128">
        <f>'CP RESUMO'!AF25</f>
        <v/>
      </c>
      <c r="N33" s="129">
        <f>MAX(0,M33-M32)</f>
        <v/>
      </c>
      <c r="O33" s="128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295792.92</v>
      </c>
      <c r="M34" s="128">
        <f>'CP RESUMO'!AG25</f>
        <v/>
      </c>
      <c r="N34" s="129">
        <f>MAX(0,M34-M33)</f>
        <v/>
      </c>
      <c r="O34" s="128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375285.48</v>
      </c>
      <c r="M35" s="128">
        <f>'CP RESUMO'!AH25</f>
        <v/>
      </c>
      <c r="N35" s="129">
        <f>MAX(0,M35-M34)</f>
        <v/>
      </c>
      <c r="O35" s="128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484851.22</v>
      </c>
      <c r="M36" s="128">
        <f>'CP RESUMO'!AI25</f>
        <v/>
      </c>
      <c r="N36" s="129">
        <f>MAX(0,M36-M35)</f>
        <v/>
      </c>
      <c r="O36" s="128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286450.13</v>
      </c>
      <c r="M37" s="128">
        <f>'CP RESUMO'!AJ25</f>
        <v/>
      </c>
      <c r="N37" s="129">
        <f>MAX(0,M37-M36)</f>
        <v/>
      </c>
      <c r="O37" s="128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290633.94</v>
      </c>
      <c r="M38" s="128">
        <f>'CP RESUMO'!AK25</f>
        <v/>
      </c>
      <c r="N38" s="129">
        <f>MAX(0,M38-M37)</f>
        <v/>
      </c>
      <c r="O38" s="128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191433.4</v>
      </c>
      <c r="M39" s="128">
        <f>'CP RESUMO'!AL25</f>
        <v/>
      </c>
      <c r="N39" s="129">
        <f>MAX(0,M39-M38)</f>
        <v/>
      </c>
      <c r="O39" s="128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158513.35</v>
      </c>
      <c r="M40" s="128">
        <f>'CP RESUMO'!AM25</f>
        <v/>
      </c>
      <c r="N40" s="129">
        <f>MAX(0,M40-M39)</f>
        <v/>
      </c>
      <c r="O40" s="128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135722.54</v>
      </c>
      <c r="M41" s="128">
        <f>'CP RESUMO'!AN25</f>
        <v/>
      </c>
      <c r="N41" s="129">
        <f>MAX(0,M41-M40)</f>
        <v/>
      </c>
      <c r="O41" s="128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101040.89</v>
      </c>
      <c r="M42" s="128">
        <f>'CP RESUMO'!AO25</f>
        <v/>
      </c>
      <c r="N42" s="129">
        <f>MAX(0,M42-M41)</f>
        <v/>
      </c>
      <c r="O42" s="128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97407.57000000001</v>
      </c>
      <c r="M43" s="128">
        <f>'CP RESUMO'!AP25</f>
        <v/>
      </c>
      <c r="N43" s="129">
        <f>MAX(0,M43-M42)</f>
        <v/>
      </c>
      <c r="O43" s="128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96416.67</v>
      </c>
      <c r="M44" s="128">
        <f>'CP RESUMO'!AQ25</f>
        <v/>
      </c>
      <c r="N44" s="129">
        <f>MAX(0,M44-M43)</f>
        <v/>
      </c>
      <c r="O44" s="128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77133.33</v>
      </c>
      <c r="M45" s="128">
        <f>'CP RESUMO'!AR25</f>
        <v/>
      </c>
      <c r="N45" s="129">
        <f>MAX(0,M45-M44)</f>
        <v/>
      </c>
      <c r="O45" s="128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77133.33</v>
      </c>
      <c r="M46" s="128">
        <f>'CP RESUMO'!AS25</f>
        <v/>
      </c>
      <c r="N46" s="129">
        <f>MAX(0,M46-M45)</f>
        <v/>
      </c>
      <c r="O46" s="128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77133.33</v>
      </c>
      <c r="M47" s="128">
        <f>'CP RESUMO'!AT25</f>
        <v/>
      </c>
      <c r="N47" s="129">
        <f>MAX(0,M47-M46)</f>
        <v/>
      </c>
      <c r="O47" s="128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40572.76</v>
      </c>
      <c r="M48" s="128">
        <f>'CP RESUMO'!AU25</f>
        <v/>
      </c>
      <c r="N48" s="129">
        <f>MAX(0,M48-M47)</f>
        <v/>
      </c>
      <c r="O48" s="128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40572.76</v>
      </c>
      <c r="M49" s="128">
        <f>'CP RESUMO'!AV25</f>
        <v/>
      </c>
      <c r="N49" s="129">
        <f>MAX(0,M49-M48)</f>
        <v/>
      </c>
      <c r="O49" s="128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36042.92</v>
      </c>
      <c r="M50" s="128">
        <f>'CP RESUMO'!AW25</f>
        <v/>
      </c>
      <c r="N50" s="129">
        <f>MAX(0,M50-M49)</f>
        <v/>
      </c>
      <c r="O50" s="128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36042.92</v>
      </c>
      <c r="M51" s="128">
        <f>'CP RESUMO'!AX25</f>
        <v/>
      </c>
      <c r="N51" s="129">
        <f>MAX(0,M51-M50)</f>
        <v/>
      </c>
      <c r="O51" s="128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36042.92</v>
      </c>
      <c r="M52" s="128">
        <f>'CP RESUMO'!AY25</f>
        <v/>
      </c>
      <c r="N52" s="129">
        <f>MAX(0,M52-M51)</f>
        <v/>
      </c>
      <c r="O52" s="128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36042.92</v>
      </c>
      <c r="M53" s="128">
        <f>'CP RESUMO'!AZ25</f>
        <v/>
      </c>
      <c r="N53" s="129">
        <f>MAX(0,M53-M52)</f>
        <v/>
      </c>
      <c r="O53" s="128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36042.92</v>
      </c>
      <c r="M54" s="128">
        <f>'CP RESUMO'!BA25</f>
        <v/>
      </c>
      <c r="N54" s="129">
        <f>MAX(0,M54-M53)</f>
        <v/>
      </c>
      <c r="O54" s="128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RESUMO'!BB25</f>
        <v/>
      </c>
      <c r="N55" s="129">
        <f>MAX(0,M55-M54)</f>
        <v/>
      </c>
      <c r="O55" s="128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RESUMO'!BC25</f>
        <v/>
      </c>
      <c r="N56" s="129">
        <f>MAX(0,M56-M55)</f>
        <v/>
      </c>
      <c r="O56" s="128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RESUMO'!BD25</f>
        <v/>
      </c>
      <c r="N57" s="129">
        <f>MAX(0,M57-M56)</f>
        <v/>
      </c>
      <c r="O57" s="128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RESUMO'!BE25</f>
        <v/>
      </c>
      <c r="N58" s="129">
        <f>MAX(0,M58-M57)</f>
        <v/>
      </c>
      <c r="O58" s="128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RESUMO'!BF25</f>
        <v/>
      </c>
      <c r="N59" s="129">
        <f>MAX(0,M59-M58)</f>
        <v/>
      </c>
      <c r="O59" s="128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RESUMO'!BG25</f>
        <v/>
      </c>
      <c r="N60" s="129">
        <f>MAX(0,M60-M59)</f>
        <v/>
      </c>
      <c r="O60" s="128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RESUMO'!BH25</f>
        <v/>
      </c>
      <c r="N61" s="129">
        <f>MAX(0,M61-M60)</f>
        <v/>
      </c>
      <c r="O61" s="128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RESUMO'!BI25</f>
        <v/>
      </c>
      <c r="N62" s="129">
        <f>MAX(0,M62-M61)</f>
        <v/>
      </c>
      <c r="O62" s="128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RESUMO'!BJ25</f>
        <v/>
      </c>
      <c r="N63" s="129">
        <f>MAX(0,M63-M62)</f>
        <v/>
      </c>
      <c r="O63" s="128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RESUMO'!BK25</f>
        <v/>
      </c>
      <c r="N64" s="129">
        <f>MAX(0,M64-M63)</f>
        <v/>
      </c>
      <c r="O64" s="128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RESUMO'!BL25</f>
        <v/>
      </c>
      <c r="N65" s="129">
        <f>MAX(0,M65-M64)</f>
        <v/>
      </c>
      <c r="O65" s="128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RESUMO'!BM25</f>
        <v/>
      </c>
      <c r="N66" s="129">
        <f>MAX(0,M66-M65)</f>
        <v/>
      </c>
      <c r="O66" s="128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RESUMO'!BN25</f>
        <v/>
      </c>
      <c r="N67" s="129">
        <f>MAX(0,M67-M66)</f>
        <v/>
      </c>
      <c r="O67" s="128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RESUMO'!BO25</f>
        <v/>
      </c>
      <c r="N68" s="129">
        <f>MAX(0,M68-M67)</f>
        <v/>
      </c>
      <c r="O68" s="128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RESUMO'!BP25</f>
        <v/>
      </c>
      <c r="N69" s="129">
        <f>MAX(0,M69-M68)</f>
        <v/>
      </c>
      <c r="O69" s="128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RESUMO'!BQ25</f>
        <v/>
      </c>
      <c r="N70" s="129">
        <f>MAX(0,M70-M69)</f>
        <v/>
      </c>
      <c r="O70" s="128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RESUMO'!BR25</f>
        <v/>
      </c>
      <c r="N71" s="129">
        <f>MAX(0,M71-M70)</f>
        <v/>
      </c>
      <c r="O71" s="128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RESUMO'!BS25</f>
        <v/>
      </c>
      <c r="N72" s="129">
        <f>MAX(0,M72-M71)</f>
        <v/>
      </c>
      <c r="O72" s="128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RESUMO'!BT25</f>
        <v/>
      </c>
      <c r="N73" s="129">
        <f>MAX(0,M73-M72)</f>
        <v/>
      </c>
      <c r="O73" s="128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RESUMO'!BU25</f>
        <v/>
      </c>
      <c r="N74" s="129">
        <f>MAX(0,M74-M73)</f>
        <v/>
      </c>
      <c r="O74" s="128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RESUMO'!BV25</f>
        <v/>
      </c>
      <c r="N75" s="129">
        <f>MAX(0,M75-M74)</f>
        <v/>
      </c>
      <c r="O75" s="128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RESUMO'!BW25</f>
        <v/>
      </c>
      <c r="N76" s="129">
        <f>MAX(0,M76-M75)</f>
        <v/>
      </c>
      <c r="O76" s="128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28">
        <f>'CP RESUMO'!D26</f>
        <v/>
      </c>
      <c r="N5" s="129" t="n">
        <v>0</v>
      </c>
      <c r="O5" s="128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RESUMO'!E26</f>
        <v/>
      </c>
      <c r="N6" s="129">
        <f>MAX(0,M6-M5)</f>
        <v/>
      </c>
      <c r="O6" s="128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PL'!L32</f>
        <v/>
      </c>
      <c r="M7" s="128">
        <f>'CP RESUMO'!F26</f>
        <v/>
      </c>
      <c r="N7" s="129">
        <f>MAX(0,M7-M6)</f>
        <v/>
      </c>
      <c r="O7" s="128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RESUMO'!G26</f>
        <v/>
      </c>
      <c r="N8" s="129">
        <f>MAX(0,M8-M7)</f>
        <v/>
      </c>
      <c r="O8" s="128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RESUMO'!H26</f>
        <v/>
      </c>
      <c r="N9" s="129">
        <f>MAX(0,M9-M8)</f>
        <v/>
      </c>
      <c r="O9" s="128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RESUMO'!I26</f>
        <v/>
      </c>
      <c r="N10" s="129">
        <f>MAX(0,M10-M9)</f>
        <v/>
      </c>
      <c r="O10" s="128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RESUMO'!J26</f>
        <v/>
      </c>
      <c r="N11" s="129">
        <f>MAX(0,M11-M10)</f>
        <v/>
      </c>
      <c r="O11" s="128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RESUMO'!K26</f>
        <v/>
      </c>
      <c r="N12" s="129">
        <f>MAX(0,M12-M11)</f>
        <v/>
      </c>
      <c r="O12" s="128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PL'!I32</f>
        <v/>
      </c>
      <c r="M13" s="128">
        <f>'CP RESUMO'!L26</f>
        <v/>
      </c>
      <c r="N13" s="129">
        <f>MAX(0,M13-M12)</f>
        <v/>
      </c>
      <c r="O13" s="128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8">
        <f>'CP RESUMO'!M26</f>
        <v/>
      </c>
      <c r="N14" s="129">
        <f>MAX(0,M14-M13)</f>
        <v/>
      </c>
      <c r="O14" s="128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RESUMO'!N26</f>
        <v/>
      </c>
      <c r="N15" s="129">
        <f>MAX(0,M15-M14)</f>
        <v/>
      </c>
      <c r="O15" s="128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RESUMO'!O26</f>
        <v/>
      </c>
      <c r="N16" s="129">
        <f>MAX(0,M16-M15)</f>
        <v/>
      </c>
      <c r="O16" s="128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RESUMO'!P26</f>
        <v/>
      </c>
      <c r="N17" s="129">
        <f>MAX(0,M17-M16)</f>
        <v/>
      </c>
      <c r="O17" s="128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RESUMO'!Q26</f>
        <v/>
      </c>
      <c r="N18" s="129">
        <f>MAX(0,M18-M17)</f>
        <v/>
      </c>
      <c r="O18" s="128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RESUMO'!R26</f>
        <v/>
      </c>
      <c r="N19" s="129">
        <f>MAX(0,M19-M18)</f>
        <v/>
      </c>
      <c r="O19" s="128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RESUMO'!S26</f>
        <v/>
      </c>
      <c r="N20" s="129">
        <f>MAX(0,M20-M19)</f>
        <v/>
      </c>
      <c r="O20" s="128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RESUMO'!T26</f>
        <v/>
      </c>
      <c r="N21" s="129">
        <f>MAX(0,M21-M20)</f>
        <v/>
      </c>
      <c r="O21" s="128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RESUMO'!U26</f>
        <v/>
      </c>
      <c r="N22" s="129">
        <f>MAX(0,M22-M21)</f>
        <v/>
      </c>
      <c r="O22" s="128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RESUMO'!V26</f>
        <v/>
      </c>
      <c r="N23" s="129">
        <f>MAX(0,M23-M22)</f>
        <v/>
      </c>
      <c r="O23" s="128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RESUMO'!W26</f>
        <v/>
      </c>
      <c r="N24" s="129">
        <f>MAX(0,M24-M23)</f>
        <v/>
      </c>
      <c r="O24" s="128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RESUMO'!X26</f>
        <v/>
      </c>
      <c r="N25" s="129">
        <f>MAX(0,M25-M24)</f>
        <v/>
      </c>
      <c r="O25" s="128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27976.77</v>
      </c>
      <c r="M26" s="128">
        <f>'CP RESUMO'!Y26</f>
        <v/>
      </c>
      <c r="N26" s="129">
        <f>MAX(0,M26-M25)</f>
        <v/>
      </c>
      <c r="O26" s="128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32639.57</v>
      </c>
      <c r="M27" s="128">
        <f>'CP RESUMO'!Z26</f>
        <v/>
      </c>
      <c r="N27" s="129">
        <f>MAX(0,M27-M26)</f>
        <v/>
      </c>
      <c r="O27" s="128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RESUMO'!AA26</f>
        <v/>
      </c>
      <c r="N28" s="129">
        <f>MAX(0,M28-M27)</f>
        <v/>
      </c>
      <c r="O28" s="128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16350.87</v>
      </c>
      <c r="M29" s="128">
        <f>'CP RESUMO'!AB26</f>
        <v/>
      </c>
      <c r="N29" s="129">
        <f>MAX(0,M29-M28)</f>
        <v/>
      </c>
      <c r="O29" s="128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23873.51</v>
      </c>
      <c r="M30" s="128">
        <f>'CP RESUMO'!AC26</f>
        <v/>
      </c>
      <c r="N30" s="129">
        <f>MAX(0,M30-M29)</f>
        <v/>
      </c>
      <c r="O30" s="128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43581.6</v>
      </c>
      <c r="M31" s="128">
        <f>'CP RESUMO'!AD26</f>
        <v/>
      </c>
      <c r="N31" s="129">
        <f>MAX(0,M31-M30)</f>
        <v/>
      </c>
      <c r="O31" s="128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27230.73</v>
      </c>
      <c r="M32" s="128">
        <f>'CP RESUMO'!AE26</f>
        <v/>
      </c>
      <c r="N32" s="129">
        <f>MAX(0,M32-M31)</f>
        <v/>
      </c>
      <c r="O32" s="128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45384.54</v>
      </c>
      <c r="M33" s="128">
        <f>'CP RESUMO'!AF26</f>
        <v/>
      </c>
      <c r="N33" s="129">
        <f>MAX(0,M33-M32)</f>
        <v/>
      </c>
      <c r="O33" s="128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42649.04</v>
      </c>
      <c r="M34" s="128">
        <f>'CP RESUMO'!AG26</f>
        <v/>
      </c>
      <c r="N34" s="129">
        <f>MAX(0,M34-M33)</f>
        <v/>
      </c>
      <c r="O34" s="128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61984.1</v>
      </c>
      <c r="M35" s="128">
        <f>'CP RESUMO'!AH26</f>
        <v/>
      </c>
      <c r="N35" s="129">
        <f>MAX(0,M35-M34)</f>
        <v/>
      </c>
      <c r="O35" s="128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51539.43</v>
      </c>
      <c r="M36" s="128">
        <f>'CP RESUMO'!AI26</f>
        <v/>
      </c>
      <c r="N36" s="129">
        <f>MAX(0,M36-M35)</f>
        <v/>
      </c>
      <c r="O36" s="128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49114.78</v>
      </c>
      <c r="M37" s="128">
        <f>'CP RESUMO'!AJ26</f>
        <v/>
      </c>
      <c r="N37" s="129">
        <f>MAX(0,M37-M36)</f>
        <v/>
      </c>
      <c r="O37" s="128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16537.38</v>
      </c>
      <c r="M38" s="128">
        <f>'CP RESUMO'!AK26</f>
        <v/>
      </c>
      <c r="N38" s="129">
        <f>MAX(0,M38-M37)</f>
        <v/>
      </c>
      <c r="O38" s="128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8330.860000000001</v>
      </c>
      <c r="M39" s="128">
        <f>'CP RESUMO'!AL26</f>
        <v/>
      </c>
      <c r="N39" s="129">
        <f>MAX(0,M39-M38)</f>
        <v/>
      </c>
      <c r="O39" s="128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9512.1</v>
      </c>
      <c r="M40" s="128">
        <f>'CP RESUMO'!AM26</f>
        <v/>
      </c>
      <c r="N40" s="129">
        <f>MAX(0,M40-M39)</f>
        <v/>
      </c>
      <c r="O40" s="128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7398.3</v>
      </c>
      <c r="M41" s="128">
        <f>'CP RESUMO'!AN26</f>
        <v/>
      </c>
      <c r="N41" s="129">
        <f>MAX(0,M41-M40)</f>
        <v/>
      </c>
      <c r="O41" s="128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RESUMO'!AO26</f>
        <v/>
      </c>
      <c r="N42" s="129">
        <f>MAX(0,M42-M41)</f>
        <v/>
      </c>
      <c r="O42" s="128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RESUMO'!AP26</f>
        <v/>
      </c>
      <c r="N43" s="129">
        <f>MAX(0,M43-M42)</f>
        <v/>
      </c>
      <c r="O43" s="128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42283.59</v>
      </c>
      <c r="M44" s="128">
        <f>'CP RESUMO'!AQ26</f>
        <v/>
      </c>
      <c r="N44" s="129">
        <f>MAX(0,M44-M43)</f>
        <v/>
      </c>
      <c r="O44" s="128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RESUMO'!AR26</f>
        <v/>
      </c>
      <c r="N45" s="129">
        <f>MAX(0,M45-M44)</f>
        <v/>
      </c>
      <c r="O45" s="128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RESUMO'!AS26</f>
        <v/>
      </c>
      <c r="N46" s="129">
        <f>MAX(0,M46-M45)</f>
        <v/>
      </c>
      <c r="O46" s="128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RESUMO'!AT26</f>
        <v/>
      </c>
      <c r="N47" s="129">
        <f>MAX(0,M47-M46)</f>
        <v/>
      </c>
      <c r="O47" s="128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RESUMO'!AU26</f>
        <v/>
      </c>
      <c r="N48" s="129">
        <f>MAX(0,M48-M47)</f>
        <v/>
      </c>
      <c r="O48" s="128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RESUMO'!AV26</f>
        <v/>
      </c>
      <c r="N49" s="129">
        <f>MAX(0,M49-M48)</f>
        <v/>
      </c>
      <c r="O49" s="128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RESUMO'!AW26</f>
        <v/>
      </c>
      <c r="N50" s="129">
        <f>MAX(0,M50-M49)</f>
        <v/>
      </c>
      <c r="O50" s="128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RESUMO'!AX26</f>
        <v/>
      </c>
      <c r="N51" s="129">
        <f>MAX(0,M51-M50)</f>
        <v/>
      </c>
      <c r="O51" s="128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RESUMO'!AY26</f>
        <v/>
      </c>
      <c r="N52" s="129">
        <f>MAX(0,M52-M51)</f>
        <v/>
      </c>
      <c r="O52" s="128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RESUMO'!AZ26</f>
        <v/>
      </c>
      <c r="N53" s="129">
        <f>MAX(0,M53-M52)</f>
        <v/>
      </c>
      <c r="O53" s="128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RESUMO'!BA26</f>
        <v/>
      </c>
      <c r="N54" s="129">
        <f>MAX(0,M54-M53)</f>
        <v/>
      </c>
      <c r="O54" s="128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RESUMO'!BB26</f>
        <v/>
      </c>
      <c r="N55" s="129">
        <f>MAX(0,M55-M54)</f>
        <v/>
      </c>
      <c r="O55" s="128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RESUMO'!BC26</f>
        <v/>
      </c>
      <c r="N56" s="129">
        <f>MAX(0,M56-M55)</f>
        <v/>
      </c>
      <c r="O56" s="128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RESUMO'!BD26</f>
        <v/>
      </c>
      <c r="N57" s="129">
        <f>MAX(0,M57-M56)</f>
        <v/>
      </c>
      <c r="O57" s="128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RESUMO'!BE26</f>
        <v/>
      </c>
      <c r="N58" s="129">
        <f>MAX(0,M58-M57)</f>
        <v/>
      </c>
      <c r="O58" s="128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RESUMO'!BF26</f>
        <v/>
      </c>
      <c r="N59" s="129">
        <f>MAX(0,M59-M58)</f>
        <v/>
      </c>
      <c r="O59" s="128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RESUMO'!BG26</f>
        <v/>
      </c>
      <c r="N60" s="129">
        <f>MAX(0,M60-M59)</f>
        <v/>
      </c>
      <c r="O60" s="128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RESUMO'!BH26</f>
        <v/>
      </c>
      <c r="N61" s="129">
        <f>MAX(0,M61-M60)</f>
        <v/>
      </c>
      <c r="O61" s="128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RESUMO'!BI26</f>
        <v/>
      </c>
      <c r="N62" s="129">
        <f>MAX(0,M62-M61)</f>
        <v/>
      </c>
      <c r="O62" s="128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RESUMO'!BJ26</f>
        <v/>
      </c>
      <c r="N63" s="129">
        <f>MAX(0,M63-M62)</f>
        <v/>
      </c>
      <c r="O63" s="128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RESUMO'!BK26</f>
        <v/>
      </c>
      <c r="N64" s="129">
        <f>MAX(0,M64-M63)</f>
        <v/>
      </c>
      <c r="O64" s="128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RESUMO'!BL26</f>
        <v/>
      </c>
      <c r="N65" s="129">
        <f>MAX(0,M65-M64)</f>
        <v/>
      </c>
      <c r="O65" s="128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RESUMO'!BM26</f>
        <v/>
      </c>
      <c r="N66" s="129">
        <f>MAX(0,M66-M65)</f>
        <v/>
      </c>
      <c r="O66" s="128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RESUMO'!BN26</f>
        <v/>
      </c>
      <c r="N67" s="129">
        <f>MAX(0,M67-M66)</f>
        <v/>
      </c>
      <c r="O67" s="128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RESUMO'!BO26</f>
        <v/>
      </c>
      <c r="N68" s="129">
        <f>MAX(0,M68-M67)</f>
        <v/>
      </c>
      <c r="O68" s="128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RESUMO'!BP26</f>
        <v/>
      </c>
      <c r="N69" s="129">
        <f>MAX(0,M69-M68)</f>
        <v/>
      </c>
      <c r="O69" s="128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RESUMO'!BQ26</f>
        <v/>
      </c>
      <c r="N70" s="129">
        <f>MAX(0,M70-M69)</f>
        <v/>
      </c>
      <c r="O70" s="128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RESUMO'!BR26</f>
        <v/>
      </c>
      <c r="N71" s="129">
        <f>MAX(0,M71-M70)</f>
        <v/>
      </c>
      <c r="O71" s="128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RESUMO'!BS26</f>
        <v/>
      </c>
      <c r="N72" s="129">
        <f>MAX(0,M72-M71)</f>
        <v/>
      </c>
      <c r="O72" s="128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RESUMO'!BT26</f>
        <v/>
      </c>
      <c r="N73" s="129">
        <f>MAX(0,M73-M72)</f>
        <v/>
      </c>
      <c r="O73" s="128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RESUMO'!BU26</f>
        <v/>
      </c>
      <c r="N74" s="129">
        <f>MAX(0,M74-M73)</f>
        <v/>
      </c>
      <c r="O74" s="128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RESUMO'!BV26</f>
        <v/>
      </c>
      <c r="N75" s="129">
        <f>MAX(0,M75-M74)</f>
        <v/>
      </c>
      <c r="O75" s="128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RESUMO'!BW26</f>
        <v/>
      </c>
      <c r="N76" s="129">
        <f>MAX(0,M76-M75)</f>
        <v/>
      </c>
      <c r="O76" s="128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28">
        <f>'CP RESUMO'!D27</f>
        <v/>
      </c>
      <c r="N5" s="129" t="n">
        <v>0</v>
      </c>
      <c r="O5" s="128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RESUMO'!E27</f>
        <v/>
      </c>
      <c r="N6" s="129">
        <f>MAX(0,M6-M5)</f>
        <v/>
      </c>
      <c r="O6" s="128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PL'!L33</f>
        <v/>
      </c>
      <c r="M7" s="128">
        <f>'CP RESUMO'!F27</f>
        <v/>
      </c>
      <c r="N7" s="129">
        <f>MAX(0,M7-M6)</f>
        <v/>
      </c>
      <c r="O7" s="128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RESUMO'!G27</f>
        <v/>
      </c>
      <c r="N8" s="129">
        <f>MAX(0,M8-M7)</f>
        <v/>
      </c>
      <c r="O8" s="128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RESUMO'!H27</f>
        <v/>
      </c>
      <c r="N9" s="129">
        <f>MAX(0,M9-M8)</f>
        <v/>
      </c>
      <c r="O9" s="128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RESUMO'!I27</f>
        <v/>
      </c>
      <c r="N10" s="129">
        <f>MAX(0,M10-M9)</f>
        <v/>
      </c>
      <c r="O10" s="128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RESUMO'!J27</f>
        <v/>
      </c>
      <c r="N11" s="129">
        <f>MAX(0,M11-M10)</f>
        <v/>
      </c>
      <c r="O11" s="128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RESUMO'!K27</f>
        <v/>
      </c>
      <c r="N12" s="129">
        <f>MAX(0,M12-M11)</f>
        <v/>
      </c>
      <c r="O12" s="128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PL'!I33</f>
        <v/>
      </c>
      <c r="M13" s="128">
        <f>'CP RESUMO'!L27</f>
        <v/>
      </c>
      <c r="N13" s="129">
        <f>MAX(0,M13-M12)</f>
        <v/>
      </c>
      <c r="O13" s="128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8">
        <f>'CP RESUMO'!M27</f>
        <v/>
      </c>
      <c r="N14" s="129">
        <f>MAX(0,M14-M13)</f>
        <v/>
      </c>
      <c r="O14" s="128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RESUMO'!N27</f>
        <v/>
      </c>
      <c r="N15" s="129">
        <f>MAX(0,M15-M14)</f>
        <v/>
      </c>
      <c r="O15" s="128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RESUMO'!O27</f>
        <v/>
      </c>
      <c r="N16" s="129">
        <f>MAX(0,M16-M15)</f>
        <v/>
      </c>
      <c r="O16" s="128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RESUMO'!P27</f>
        <v/>
      </c>
      <c r="N17" s="129">
        <f>MAX(0,M17-M16)</f>
        <v/>
      </c>
      <c r="O17" s="128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RESUMO'!Q27</f>
        <v/>
      </c>
      <c r="N18" s="129">
        <f>MAX(0,M18-M17)</f>
        <v/>
      </c>
      <c r="O18" s="128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RESUMO'!R27</f>
        <v/>
      </c>
      <c r="N19" s="129">
        <f>MAX(0,M19-M18)</f>
        <v/>
      </c>
      <c r="O19" s="128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RESUMO'!S27</f>
        <v/>
      </c>
      <c r="N20" s="129">
        <f>MAX(0,M20-M19)</f>
        <v/>
      </c>
      <c r="O20" s="128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RESUMO'!T27</f>
        <v/>
      </c>
      <c r="N21" s="129">
        <f>MAX(0,M21-M20)</f>
        <v/>
      </c>
      <c r="O21" s="128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RESUMO'!U27</f>
        <v/>
      </c>
      <c r="N22" s="129">
        <f>MAX(0,M22-M21)</f>
        <v/>
      </c>
      <c r="O22" s="128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RESUMO'!V27</f>
        <v/>
      </c>
      <c r="N23" s="129">
        <f>MAX(0,M23-M22)</f>
        <v/>
      </c>
      <c r="O23" s="128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RESUMO'!W27</f>
        <v/>
      </c>
      <c r="N24" s="129">
        <f>MAX(0,M24-M23)</f>
        <v/>
      </c>
      <c r="O24" s="128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RESUMO'!X27</f>
        <v/>
      </c>
      <c r="N25" s="129">
        <f>MAX(0,M25-M24)</f>
        <v/>
      </c>
      <c r="O25" s="128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2108.66</v>
      </c>
      <c r="M26" s="128">
        <f>'CP RESUMO'!Y27</f>
        <v/>
      </c>
      <c r="N26" s="129">
        <f>MAX(0,M26-M25)</f>
        <v/>
      </c>
      <c r="O26" s="128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3477.93</v>
      </c>
      <c r="M27" s="128">
        <f>'CP RESUMO'!Z27</f>
        <v/>
      </c>
      <c r="N27" s="129">
        <f>MAX(0,M27-M26)</f>
        <v/>
      </c>
      <c r="O27" s="128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8847.01</v>
      </c>
      <c r="M28" s="128">
        <f>'CP RESUMO'!AA27</f>
        <v/>
      </c>
      <c r="N28" s="129">
        <f>MAX(0,M28-M27)</f>
        <v/>
      </c>
      <c r="O28" s="128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13585.01</v>
      </c>
      <c r="M29" s="128">
        <f>'CP RESUMO'!AB27</f>
        <v/>
      </c>
      <c r="N29" s="129">
        <f>MAX(0,M29-M28)</f>
        <v/>
      </c>
      <c r="O29" s="128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89009.24000000001</v>
      </c>
      <c r="M30" s="128">
        <f>'CP RESUMO'!AC27</f>
        <v/>
      </c>
      <c r="N30" s="129">
        <f>MAX(0,M30-M29)</f>
        <v/>
      </c>
      <c r="O30" s="128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97775.42999999999</v>
      </c>
      <c r="M31" s="128">
        <f>'CP RESUMO'!AD27</f>
        <v/>
      </c>
      <c r="N31" s="129">
        <f>MAX(0,M31-M30)</f>
        <v/>
      </c>
      <c r="O31" s="128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164074.48</v>
      </c>
      <c r="M32" s="128">
        <f>'CP RESUMO'!AE27</f>
        <v/>
      </c>
      <c r="N32" s="129">
        <f>MAX(0,M32-M31)</f>
        <v/>
      </c>
      <c r="O32" s="128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162176.45</v>
      </c>
      <c r="M33" s="128">
        <f>'CP RESUMO'!AF27</f>
        <v/>
      </c>
      <c r="N33" s="129">
        <f>MAX(0,M33-M32)</f>
        <v/>
      </c>
      <c r="O33" s="128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198279.99</v>
      </c>
      <c r="M34" s="128">
        <f>'CP RESUMO'!AG27</f>
        <v/>
      </c>
      <c r="N34" s="129">
        <f>MAX(0,M34-M33)</f>
        <v/>
      </c>
      <c r="O34" s="128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134897.95</v>
      </c>
      <c r="M35" s="128">
        <f>'CP RESUMO'!AH27</f>
        <v/>
      </c>
      <c r="N35" s="129">
        <f>MAX(0,M35-M34)</f>
        <v/>
      </c>
      <c r="O35" s="128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134426.8</v>
      </c>
      <c r="M36" s="128">
        <f>'CP RESUMO'!AI27</f>
        <v/>
      </c>
      <c r="N36" s="129">
        <f>MAX(0,M36-M35)</f>
        <v/>
      </c>
      <c r="O36" s="128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270261.29</v>
      </c>
      <c r="M37" s="128">
        <f>'CP RESUMO'!AJ27</f>
        <v/>
      </c>
      <c r="N37" s="129">
        <f>MAX(0,M37-M36)</f>
        <v/>
      </c>
      <c r="O37" s="128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311960.24</v>
      </c>
      <c r="M38" s="128">
        <f>'CP RESUMO'!AK27</f>
        <v/>
      </c>
      <c r="N38" s="129">
        <f>MAX(0,M38-M37)</f>
        <v/>
      </c>
      <c r="O38" s="128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562701</v>
      </c>
      <c r="M39" s="128">
        <f>'CP RESUMO'!AL27</f>
        <v/>
      </c>
      <c r="N39" s="129">
        <f>MAX(0,M39-M38)</f>
        <v/>
      </c>
      <c r="O39" s="128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579252.3</v>
      </c>
      <c r="M40" s="128">
        <f>'CP RESUMO'!AM27</f>
        <v/>
      </c>
      <c r="N40" s="129">
        <f>MAX(0,M40-M39)</f>
        <v/>
      </c>
      <c r="O40" s="128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577805.76</v>
      </c>
      <c r="M41" s="128">
        <f>'CP RESUMO'!AN27</f>
        <v/>
      </c>
      <c r="N41" s="129">
        <f>MAX(0,M41-M40)</f>
        <v/>
      </c>
      <c r="O41" s="128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381554.3</v>
      </c>
      <c r="M42" s="128">
        <f>'CP RESUMO'!AO27</f>
        <v/>
      </c>
      <c r="N42" s="129">
        <f>MAX(0,M42-M41)</f>
        <v/>
      </c>
      <c r="O42" s="128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174324.57</v>
      </c>
      <c r="M43" s="128">
        <f>'CP RESUMO'!AP27</f>
        <v/>
      </c>
      <c r="N43" s="129">
        <f>MAX(0,M43-M42)</f>
        <v/>
      </c>
      <c r="O43" s="128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215293.07</v>
      </c>
      <c r="M44" s="128">
        <f>'CP RESUMO'!AQ27</f>
        <v/>
      </c>
      <c r="N44" s="129">
        <f>MAX(0,M44-M43)</f>
        <v/>
      </c>
      <c r="O44" s="128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32880.2</v>
      </c>
      <c r="M45" s="128">
        <f>'CP RESUMO'!AR27</f>
        <v/>
      </c>
      <c r="N45" s="129">
        <f>MAX(0,M45-M44)</f>
        <v/>
      </c>
      <c r="O45" s="128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29882.14</v>
      </c>
      <c r="M46" s="128">
        <f>'CP RESUMO'!AS27</f>
        <v/>
      </c>
      <c r="N46" s="129">
        <f>MAX(0,M46-M45)</f>
        <v/>
      </c>
      <c r="O46" s="128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19277.27</v>
      </c>
      <c r="M47" s="128">
        <f>'CP RESUMO'!AT27</f>
        <v/>
      </c>
      <c r="N47" s="129">
        <f>MAX(0,M47-M46)</f>
        <v/>
      </c>
      <c r="O47" s="128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19287.83</v>
      </c>
      <c r="M48" s="128">
        <f>'CP RESUMO'!AU27</f>
        <v/>
      </c>
      <c r="N48" s="129">
        <f>MAX(0,M48-M47)</f>
        <v/>
      </c>
      <c r="O48" s="128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19006.95</v>
      </c>
      <c r="M49" s="128">
        <f>'CP RESUMO'!AV27</f>
        <v/>
      </c>
      <c r="N49" s="129">
        <f>MAX(0,M49-M48)</f>
        <v/>
      </c>
      <c r="O49" s="128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RESUMO'!AW27</f>
        <v/>
      </c>
      <c r="N50" s="129">
        <f>MAX(0,M50-M49)</f>
        <v/>
      </c>
      <c r="O50" s="128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RESUMO'!AX27</f>
        <v/>
      </c>
      <c r="N51" s="129">
        <f>MAX(0,M51-M50)</f>
        <v/>
      </c>
      <c r="O51" s="128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RESUMO'!AY27</f>
        <v/>
      </c>
      <c r="N52" s="129">
        <f>MAX(0,M52-M51)</f>
        <v/>
      </c>
      <c r="O52" s="128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RESUMO'!AZ27</f>
        <v/>
      </c>
      <c r="N53" s="129">
        <f>MAX(0,M53-M52)</f>
        <v/>
      </c>
      <c r="O53" s="128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883674.36</v>
      </c>
      <c r="M54" s="128">
        <f>'CP RESUMO'!BA27</f>
        <v/>
      </c>
      <c r="N54" s="129">
        <f>MAX(0,M54-M53)</f>
        <v/>
      </c>
      <c r="O54" s="128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RESUMO'!BB27</f>
        <v/>
      </c>
      <c r="N55" s="129">
        <f>MAX(0,M55-M54)</f>
        <v/>
      </c>
      <c r="O55" s="128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RESUMO'!BC27</f>
        <v/>
      </c>
      <c r="N56" s="129">
        <f>MAX(0,M56-M55)</f>
        <v/>
      </c>
      <c r="O56" s="128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RESUMO'!BD27</f>
        <v/>
      </c>
      <c r="N57" s="129">
        <f>MAX(0,M57-M56)</f>
        <v/>
      </c>
      <c r="O57" s="128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RESUMO'!BE27</f>
        <v/>
      </c>
      <c r="N58" s="129">
        <f>MAX(0,M58-M57)</f>
        <v/>
      </c>
      <c r="O58" s="128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RESUMO'!BF27</f>
        <v/>
      </c>
      <c r="N59" s="129">
        <f>MAX(0,M59-M58)</f>
        <v/>
      </c>
      <c r="O59" s="128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RESUMO'!BG27</f>
        <v/>
      </c>
      <c r="N60" s="129">
        <f>MAX(0,M60-M59)</f>
        <v/>
      </c>
      <c r="O60" s="128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RESUMO'!BH27</f>
        <v/>
      </c>
      <c r="N61" s="129">
        <f>MAX(0,M61-M60)</f>
        <v/>
      </c>
      <c r="O61" s="128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RESUMO'!BI27</f>
        <v/>
      </c>
      <c r="N62" s="129">
        <f>MAX(0,M62-M61)</f>
        <v/>
      </c>
      <c r="O62" s="128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RESUMO'!BJ27</f>
        <v/>
      </c>
      <c r="N63" s="129">
        <f>MAX(0,M63-M62)</f>
        <v/>
      </c>
      <c r="O63" s="128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RESUMO'!BK27</f>
        <v/>
      </c>
      <c r="N64" s="129">
        <f>MAX(0,M64-M63)</f>
        <v/>
      </c>
      <c r="O64" s="128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RESUMO'!BL27</f>
        <v/>
      </c>
      <c r="N65" s="129">
        <f>MAX(0,M65-M64)</f>
        <v/>
      </c>
      <c r="O65" s="128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RESUMO'!BM27</f>
        <v/>
      </c>
      <c r="N66" s="129">
        <f>MAX(0,M66-M65)</f>
        <v/>
      </c>
      <c r="O66" s="128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RESUMO'!BN27</f>
        <v/>
      </c>
      <c r="N67" s="129">
        <f>MAX(0,M67-M66)</f>
        <v/>
      </c>
      <c r="O67" s="128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RESUMO'!BO27</f>
        <v/>
      </c>
      <c r="N68" s="129">
        <f>MAX(0,M68-M67)</f>
        <v/>
      </c>
      <c r="O68" s="128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RESUMO'!BP27</f>
        <v/>
      </c>
      <c r="N69" s="129">
        <f>MAX(0,M69-M68)</f>
        <v/>
      </c>
      <c r="O69" s="128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RESUMO'!BQ27</f>
        <v/>
      </c>
      <c r="N70" s="129">
        <f>MAX(0,M70-M69)</f>
        <v/>
      </c>
      <c r="O70" s="128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RESUMO'!BR27</f>
        <v/>
      </c>
      <c r="N71" s="129">
        <f>MAX(0,M71-M70)</f>
        <v/>
      </c>
      <c r="O71" s="128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RESUMO'!BS27</f>
        <v/>
      </c>
      <c r="N72" s="129">
        <f>MAX(0,M72-M71)</f>
        <v/>
      </c>
      <c r="O72" s="128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RESUMO'!BT27</f>
        <v/>
      </c>
      <c r="N73" s="129">
        <f>MAX(0,M73-M72)</f>
        <v/>
      </c>
      <c r="O73" s="128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RESUMO'!BU27</f>
        <v/>
      </c>
      <c r="N74" s="129">
        <f>MAX(0,M74-M73)</f>
        <v/>
      </c>
      <c r="O74" s="128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RESUMO'!BV27</f>
        <v/>
      </c>
      <c r="N75" s="129">
        <f>MAX(0,M75-M74)</f>
        <v/>
      </c>
      <c r="O75" s="128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RESUMO'!BW27</f>
        <v/>
      </c>
      <c r="N76" s="129">
        <f>MAX(0,M76-M75)</f>
        <v/>
      </c>
      <c r="O76" s="128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28">
        <f>'CP RESUMO'!D28</f>
        <v/>
      </c>
      <c r="N5" s="129" t="n">
        <v>0</v>
      </c>
      <c r="O5" s="128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RESUMO'!E28</f>
        <v/>
      </c>
      <c r="N6" s="129">
        <f>MAX(0,M6-M5)</f>
        <v/>
      </c>
      <c r="O6" s="128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PL'!L34</f>
        <v/>
      </c>
      <c r="M7" s="128">
        <f>'CP RESUMO'!F28</f>
        <v/>
      </c>
      <c r="N7" s="129">
        <f>MAX(0,M7-M6)</f>
        <v/>
      </c>
      <c r="O7" s="128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RESUMO'!G28</f>
        <v/>
      </c>
      <c r="N8" s="129">
        <f>MAX(0,M8-M7)</f>
        <v/>
      </c>
      <c r="O8" s="128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RESUMO'!H28</f>
        <v/>
      </c>
      <c r="N9" s="129">
        <f>MAX(0,M9-M8)</f>
        <v/>
      </c>
      <c r="O9" s="128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RESUMO'!I28</f>
        <v/>
      </c>
      <c r="N10" s="129">
        <f>MAX(0,M10-M9)</f>
        <v/>
      </c>
      <c r="O10" s="128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RESUMO'!J28</f>
        <v/>
      </c>
      <c r="N11" s="129">
        <f>MAX(0,M11-M10)</f>
        <v/>
      </c>
      <c r="O11" s="128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RESUMO'!K28</f>
        <v/>
      </c>
      <c r="N12" s="129">
        <f>MAX(0,M12-M11)</f>
        <v/>
      </c>
      <c r="O12" s="128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PL'!I34</f>
        <v/>
      </c>
      <c r="M13" s="128">
        <f>'CP RESUMO'!L28</f>
        <v/>
      </c>
      <c r="N13" s="129">
        <f>MAX(0,M13-M12)</f>
        <v/>
      </c>
      <c r="O13" s="128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8">
        <f>'CP RESUMO'!M28</f>
        <v/>
      </c>
      <c r="N14" s="129">
        <f>MAX(0,M14-M13)</f>
        <v/>
      </c>
      <c r="O14" s="128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PREVISÃO INFORMADA</t>
        </is>
      </c>
      <c r="M15" s="128">
        <f>'CP RESUMO'!N28</f>
        <v/>
      </c>
      <c r="N15" s="129">
        <f>MAX(0,M15-M14)</f>
        <v/>
      </c>
      <c r="O15" s="128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RESUMO'!O28</f>
        <v/>
      </c>
      <c r="N16" s="129">
        <f>MAX(0,M16-M15)</f>
        <v/>
      </c>
      <c r="O16" s="128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RESUMO'!P28</f>
        <v/>
      </c>
      <c r="N17" s="129">
        <f>MAX(0,M17-M16)</f>
        <v/>
      </c>
      <c r="O17" s="128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RESUMO'!Q28</f>
        <v/>
      </c>
      <c r="N18" s="129">
        <f>MAX(0,M18-M17)</f>
        <v/>
      </c>
      <c r="O18" s="128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RESUMO'!R28</f>
        <v/>
      </c>
      <c r="N19" s="129">
        <f>MAX(0,M19-M18)</f>
        <v/>
      </c>
      <c r="O19" s="128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RESUMO'!S28</f>
        <v/>
      </c>
      <c r="N20" s="129">
        <f>MAX(0,M20-M19)</f>
        <v/>
      </c>
      <c r="O20" s="128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RESUMO'!T28</f>
        <v/>
      </c>
      <c r="N21" s="129">
        <f>MAX(0,M21-M20)</f>
        <v/>
      </c>
      <c r="O21" s="128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RESUMO'!U28</f>
        <v/>
      </c>
      <c r="N22" s="129">
        <f>MAX(0,M22-M21)</f>
        <v/>
      </c>
      <c r="O22" s="128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RESUMO'!V28</f>
        <v/>
      </c>
      <c r="N23" s="129">
        <f>MAX(0,M23-M22)</f>
        <v/>
      </c>
      <c r="O23" s="128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Previsão informada mantida (decisão do usuário). Premissa: pedido 1 ano antes, 12 pagamentos.</t>
        </is>
      </c>
      <c r="M24" s="128">
        <f>'CP RESUMO'!W28</f>
        <v/>
      </c>
      <c r="N24" s="129">
        <f>MAX(0,M24-M23)</f>
        <v/>
      </c>
      <c r="O24" s="128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RESUMO'!X28</f>
        <v/>
      </c>
      <c r="N25" s="129">
        <f>MAX(0,M25-M24)</f>
        <v/>
      </c>
      <c r="O25" s="128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176363.64</v>
      </c>
      <c r="M26" s="128">
        <f>'CP RESUMO'!Y28</f>
        <v/>
      </c>
      <c r="N26" s="129">
        <f>MAX(0,M26-M25)</f>
        <v/>
      </c>
      <c r="O26" s="128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176363.64</v>
      </c>
      <c r="M27" s="128">
        <f>'CP RESUMO'!Z28</f>
        <v/>
      </c>
      <c r="N27" s="129">
        <f>MAX(0,M27-M26)</f>
        <v/>
      </c>
      <c r="O27" s="128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176363.64</v>
      </c>
      <c r="M28" s="128">
        <f>'CP RESUMO'!AA28</f>
        <v/>
      </c>
      <c r="N28" s="129">
        <f>MAX(0,M28-M27)</f>
        <v/>
      </c>
      <c r="O28" s="128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176363.64</v>
      </c>
      <c r="M29" s="128">
        <f>'CP RESUMO'!AB28</f>
        <v/>
      </c>
      <c r="N29" s="129">
        <f>MAX(0,M29-M28)</f>
        <v/>
      </c>
      <c r="O29" s="128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176363.64</v>
      </c>
      <c r="M30" s="128">
        <f>'CP RESUMO'!AC28</f>
        <v/>
      </c>
      <c r="N30" s="129">
        <f>MAX(0,M30-M29)</f>
        <v/>
      </c>
      <c r="O30" s="128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176363.64</v>
      </c>
      <c r="M31" s="128">
        <f>'CP RESUMO'!AD28</f>
        <v/>
      </c>
      <c r="N31" s="129">
        <f>MAX(0,M31-M30)</f>
        <v/>
      </c>
      <c r="O31" s="128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176363.64</v>
      </c>
      <c r="M32" s="128">
        <f>'CP RESUMO'!AE28</f>
        <v/>
      </c>
      <c r="N32" s="129">
        <f>MAX(0,M32-M31)</f>
        <v/>
      </c>
      <c r="O32" s="128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176363.64</v>
      </c>
      <c r="M33" s="128">
        <f>'CP RESUMO'!AF28</f>
        <v/>
      </c>
      <c r="N33" s="129">
        <f>MAX(0,M33-M32)</f>
        <v/>
      </c>
      <c r="O33" s="128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184035.06</v>
      </c>
      <c r="M34" s="128">
        <f>'CP RESUMO'!AG28</f>
        <v/>
      </c>
      <c r="N34" s="129">
        <f>MAX(0,M34-M33)</f>
        <v/>
      </c>
      <c r="O34" s="128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7671.43</v>
      </c>
      <c r="M35" s="128">
        <f>'CP RESUMO'!AH28</f>
        <v/>
      </c>
      <c r="N35" s="129">
        <f>MAX(0,M35-M34)</f>
        <v/>
      </c>
      <c r="O35" s="128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7671.43</v>
      </c>
      <c r="M36" s="128">
        <f>'CP RESUMO'!AI28</f>
        <v/>
      </c>
      <c r="N36" s="129">
        <f>MAX(0,M36-M35)</f>
        <v/>
      </c>
      <c r="O36" s="128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6232.5</v>
      </c>
      <c r="M37" s="128">
        <f>'CP RESUMO'!AJ28</f>
        <v/>
      </c>
      <c r="N37" s="129">
        <f>MAX(0,M37-M36)</f>
        <v/>
      </c>
      <c r="O37" s="128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6232.5</v>
      </c>
      <c r="M38" s="128">
        <f>'CP RESUMO'!AK28</f>
        <v/>
      </c>
      <c r="N38" s="129">
        <f>MAX(0,M38-M37)</f>
        <v/>
      </c>
      <c r="O38" s="128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7671.43</v>
      </c>
      <c r="M39" s="128">
        <f>'CP RESUMO'!AL28</f>
        <v/>
      </c>
      <c r="N39" s="129">
        <f>MAX(0,M39-M38)</f>
        <v/>
      </c>
      <c r="O39" s="128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7671.43</v>
      </c>
      <c r="M40" s="128">
        <f>'CP RESUMO'!AM28</f>
        <v/>
      </c>
      <c r="N40" s="129">
        <f>MAX(0,M40-M39)</f>
        <v/>
      </c>
      <c r="O40" s="128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7671.43</v>
      </c>
      <c r="M41" s="128">
        <f>'CP RESUMO'!AN28</f>
        <v/>
      </c>
      <c r="N41" s="129">
        <f>MAX(0,M41-M40)</f>
        <v/>
      </c>
      <c r="O41" s="128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10303.93</v>
      </c>
      <c r="M42" s="128">
        <f>'CP RESUMO'!AO28</f>
        <v/>
      </c>
      <c r="N42" s="129">
        <f>MAX(0,M42-M41)</f>
        <v/>
      </c>
      <c r="O42" s="128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6232.5</v>
      </c>
      <c r="M43" s="128">
        <f>'CP RESUMO'!AP28</f>
        <v/>
      </c>
      <c r="N43" s="129">
        <f>MAX(0,M43-M42)</f>
        <v/>
      </c>
      <c r="O43" s="128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3600</v>
      </c>
      <c r="M44" s="128">
        <f>'CP RESUMO'!AQ28</f>
        <v/>
      </c>
      <c r="N44" s="129">
        <f>MAX(0,M44-M43)</f>
        <v/>
      </c>
      <c r="O44" s="128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3600</v>
      </c>
      <c r="M45" s="128">
        <f>'CP RESUMO'!AR28</f>
        <v/>
      </c>
      <c r="N45" s="129">
        <f>MAX(0,M45-M44)</f>
        <v/>
      </c>
      <c r="O45" s="128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RESUMO'!AS28</f>
        <v/>
      </c>
      <c r="N46" s="129">
        <f>MAX(0,M46-M45)</f>
        <v/>
      </c>
      <c r="O46" s="128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RESUMO'!AT28</f>
        <v/>
      </c>
      <c r="N47" s="129">
        <f>MAX(0,M47-M46)</f>
        <v/>
      </c>
      <c r="O47" s="128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163512.89</v>
      </c>
      <c r="M48" s="128">
        <f>'CP RESUMO'!AU28</f>
        <v/>
      </c>
      <c r="N48" s="129">
        <f>MAX(0,M48-M47)</f>
        <v/>
      </c>
      <c r="O48" s="128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RESUMO'!AV28</f>
        <v/>
      </c>
      <c r="N49" s="129">
        <f>MAX(0,M49-M48)</f>
        <v/>
      </c>
      <c r="O49" s="128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RESUMO'!AW28</f>
        <v/>
      </c>
      <c r="N50" s="129">
        <f>MAX(0,M50-M49)</f>
        <v/>
      </c>
      <c r="O50" s="128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RESUMO'!AX28</f>
        <v/>
      </c>
      <c r="N51" s="129">
        <f>MAX(0,M51-M50)</f>
        <v/>
      </c>
      <c r="O51" s="128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RESUMO'!AY28</f>
        <v/>
      </c>
      <c r="N52" s="129">
        <f>MAX(0,M52-M51)</f>
        <v/>
      </c>
      <c r="O52" s="128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RESUMO'!AZ28</f>
        <v/>
      </c>
      <c r="N53" s="129">
        <f>MAX(0,M53-M52)</f>
        <v/>
      </c>
      <c r="O53" s="128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RESUMO'!BA28</f>
        <v/>
      </c>
      <c r="N54" s="129">
        <f>MAX(0,M54-M53)</f>
        <v/>
      </c>
      <c r="O54" s="128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RESUMO'!BB28</f>
        <v/>
      </c>
      <c r="N55" s="129">
        <f>MAX(0,M55-M54)</f>
        <v/>
      </c>
      <c r="O55" s="128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RESUMO'!BC28</f>
        <v/>
      </c>
      <c r="N56" s="129">
        <f>MAX(0,M56-M55)</f>
        <v/>
      </c>
      <c r="O56" s="128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RESUMO'!BD28</f>
        <v/>
      </c>
      <c r="N57" s="129">
        <f>MAX(0,M57-M56)</f>
        <v/>
      </c>
      <c r="O57" s="128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RESUMO'!BE28</f>
        <v/>
      </c>
      <c r="N58" s="129">
        <f>MAX(0,M58-M57)</f>
        <v/>
      </c>
      <c r="O58" s="128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RESUMO'!BF28</f>
        <v/>
      </c>
      <c r="N59" s="129">
        <f>MAX(0,M59-M58)</f>
        <v/>
      </c>
      <c r="O59" s="128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RESUMO'!BG28</f>
        <v/>
      </c>
      <c r="N60" s="129">
        <f>MAX(0,M60-M59)</f>
        <v/>
      </c>
      <c r="O60" s="128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RESUMO'!BH28</f>
        <v/>
      </c>
      <c r="N61" s="129">
        <f>MAX(0,M61-M60)</f>
        <v/>
      </c>
      <c r="O61" s="128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RESUMO'!BI28</f>
        <v/>
      </c>
      <c r="N62" s="129">
        <f>MAX(0,M62-M61)</f>
        <v/>
      </c>
      <c r="O62" s="128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RESUMO'!BJ28</f>
        <v/>
      </c>
      <c r="N63" s="129">
        <f>MAX(0,M63-M62)</f>
        <v/>
      </c>
      <c r="O63" s="128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RESUMO'!BK28</f>
        <v/>
      </c>
      <c r="N64" s="129">
        <f>MAX(0,M64-M63)</f>
        <v/>
      </c>
      <c r="O64" s="128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RESUMO'!BL28</f>
        <v/>
      </c>
      <c r="N65" s="129">
        <f>MAX(0,M65-M64)</f>
        <v/>
      </c>
      <c r="O65" s="128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RESUMO'!BM28</f>
        <v/>
      </c>
      <c r="N66" s="129">
        <f>MAX(0,M66-M65)</f>
        <v/>
      </c>
      <c r="O66" s="128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RESUMO'!BN28</f>
        <v/>
      </c>
      <c r="N67" s="129">
        <f>MAX(0,M67-M66)</f>
        <v/>
      </c>
      <c r="O67" s="128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RESUMO'!BO28</f>
        <v/>
      </c>
      <c r="N68" s="129">
        <f>MAX(0,M68-M67)</f>
        <v/>
      </c>
      <c r="O68" s="128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RESUMO'!BP28</f>
        <v/>
      </c>
      <c r="N69" s="129">
        <f>MAX(0,M69-M68)</f>
        <v/>
      </c>
      <c r="O69" s="128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RESUMO'!BQ28</f>
        <v/>
      </c>
      <c r="N70" s="129">
        <f>MAX(0,M70-M69)</f>
        <v/>
      </c>
      <c r="O70" s="128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RESUMO'!BR28</f>
        <v/>
      </c>
      <c r="N71" s="129">
        <f>MAX(0,M71-M70)</f>
        <v/>
      </c>
      <c r="O71" s="128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RESUMO'!BS28</f>
        <v/>
      </c>
      <c r="N72" s="129">
        <f>MAX(0,M72-M71)</f>
        <v/>
      </c>
      <c r="O72" s="128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RESUMO'!BT28</f>
        <v/>
      </c>
      <c r="N73" s="129">
        <f>MAX(0,M73-M72)</f>
        <v/>
      </c>
      <c r="O73" s="128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RESUMO'!BU28</f>
        <v/>
      </c>
      <c r="N74" s="129">
        <f>MAX(0,M74-M73)</f>
        <v/>
      </c>
      <c r="O74" s="128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RESUMO'!BV28</f>
        <v/>
      </c>
      <c r="N75" s="129">
        <f>MAX(0,M75-M74)</f>
        <v/>
      </c>
      <c r="O75" s="128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RESUMO'!BW28</f>
        <v/>
      </c>
      <c r="N76" s="129">
        <f>MAX(0,M76-M75)</f>
        <v/>
      </c>
      <c r="O76" s="128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28">
        <f>'CP RESUMO'!D29</f>
        <v/>
      </c>
      <c r="N5" s="129" t="n">
        <v>0</v>
      </c>
      <c r="O5" s="128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RESUMO'!E29</f>
        <v/>
      </c>
      <c r="N6" s="129">
        <f>MAX(0,M6-M5)</f>
        <v/>
      </c>
      <c r="O6" s="128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PL'!L35</f>
        <v/>
      </c>
      <c r="M7" s="128">
        <f>'CP RESUMO'!F29</f>
        <v/>
      </c>
      <c r="N7" s="129">
        <f>MAX(0,M7-M6)</f>
        <v/>
      </c>
      <c r="O7" s="128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RESUMO'!G29</f>
        <v/>
      </c>
      <c r="N8" s="129">
        <f>MAX(0,M8-M7)</f>
        <v/>
      </c>
      <c r="O8" s="128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RESUMO'!H29</f>
        <v/>
      </c>
      <c r="N9" s="129">
        <f>MAX(0,M9-M8)</f>
        <v/>
      </c>
      <c r="O9" s="128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RESUMO'!I29</f>
        <v/>
      </c>
      <c r="N10" s="129">
        <f>MAX(0,M10-M9)</f>
        <v/>
      </c>
      <c r="O10" s="128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RESUMO'!J29</f>
        <v/>
      </c>
      <c r="N11" s="129">
        <f>MAX(0,M11-M10)</f>
        <v/>
      </c>
      <c r="O11" s="128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RESUMO'!K29</f>
        <v/>
      </c>
      <c r="N12" s="129">
        <f>MAX(0,M12-M11)</f>
        <v/>
      </c>
      <c r="O12" s="128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PL'!I35</f>
        <v/>
      </c>
      <c r="M13" s="128">
        <f>'CP RESUMO'!L29</f>
        <v/>
      </c>
      <c r="N13" s="129">
        <f>MAX(0,M13-M12)</f>
        <v/>
      </c>
      <c r="O13" s="128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8">
        <f>'CP RESUMO'!M29</f>
        <v/>
      </c>
      <c r="N14" s="129">
        <f>MAX(0,M14-M13)</f>
        <v/>
      </c>
      <c r="O14" s="128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PREVISÃO INFORMADA</t>
        </is>
      </c>
      <c r="M15" s="128">
        <f>'CP RESUMO'!N29</f>
        <v/>
      </c>
      <c r="N15" s="129">
        <f>MAX(0,M15-M14)</f>
        <v/>
      </c>
      <c r="O15" s="128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RESUMO'!O29</f>
        <v/>
      </c>
      <c r="N16" s="129">
        <f>MAX(0,M16-M15)</f>
        <v/>
      </c>
      <c r="O16" s="128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RESUMO'!P29</f>
        <v/>
      </c>
      <c r="N17" s="129">
        <f>MAX(0,M17-M16)</f>
        <v/>
      </c>
      <c r="O17" s="128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RESUMO'!Q29</f>
        <v/>
      </c>
      <c r="N18" s="129">
        <f>MAX(0,M18-M17)</f>
        <v/>
      </c>
      <c r="O18" s="128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RESUMO'!R29</f>
        <v/>
      </c>
      <c r="N19" s="129">
        <f>MAX(0,M19-M18)</f>
        <v/>
      </c>
      <c r="O19" s="128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RESUMO'!S29</f>
        <v/>
      </c>
      <c r="N20" s="129">
        <f>MAX(0,M20-M19)</f>
        <v/>
      </c>
      <c r="O20" s="128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RESUMO'!T29</f>
        <v/>
      </c>
      <c r="N21" s="129">
        <f>MAX(0,M21-M20)</f>
        <v/>
      </c>
      <c r="O21" s="128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RESUMO'!U29</f>
        <v/>
      </c>
      <c r="N22" s="129">
        <f>MAX(0,M22-M21)</f>
        <v/>
      </c>
      <c r="O22" s="128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RESUMO'!V29</f>
        <v/>
      </c>
      <c r="N23" s="129">
        <f>MAX(0,M23-M22)</f>
        <v/>
      </c>
      <c r="O23" s="128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Previsão informada mantida (decisão do usuário). Premissa: 60% em 10 pagamentos + 40% por medição direta.</t>
        </is>
      </c>
      <c r="M24" s="128">
        <f>'CP RESUMO'!W29</f>
        <v/>
      </c>
      <c r="N24" s="129">
        <f>MAX(0,M24-M23)</f>
        <v/>
      </c>
      <c r="O24" s="128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RESUMO'!X29</f>
        <v/>
      </c>
      <c r="N25" s="129">
        <f>MAX(0,M25-M24)</f>
        <v/>
      </c>
      <c r="O25" s="128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RESUMO'!Y29</f>
        <v/>
      </c>
      <c r="N26" s="129">
        <f>MAX(0,M26-M25)</f>
        <v/>
      </c>
      <c r="O26" s="128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505000</v>
      </c>
      <c r="M27" s="128">
        <f>'CP RESUMO'!Z29</f>
        <v/>
      </c>
      <c r="N27" s="129">
        <f>MAX(0,M27-M26)</f>
        <v/>
      </c>
      <c r="O27" s="128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505000</v>
      </c>
      <c r="M28" s="128">
        <f>'CP RESUMO'!AA29</f>
        <v/>
      </c>
      <c r="N28" s="129">
        <f>MAX(0,M28-M27)</f>
        <v/>
      </c>
      <c r="O28" s="128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505000</v>
      </c>
      <c r="M29" s="128">
        <f>'CP RESUMO'!AB29</f>
        <v/>
      </c>
      <c r="N29" s="129">
        <f>MAX(0,M29-M28)</f>
        <v/>
      </c>
      <c r="O29" s="128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982874.3</v>
      </c>
      <c r="M30" s="128">
        <f>'CP RESUMO'!AC29</f>
        <v/>
      </c>
      <c r="N30" s="129">
        <f>MAX(0,M30-M29)</f>
        <v/>
      </c>
      <c r="O30" s="128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1278889.16</v>
      </c>
      <c r="M31" s="128">
        <f>'CP RESUMO'!AD29</f>
        <v/>
      </c>
      <c r="N31" s="129">
        <f>MAX(0,M31-M30)</f>
        <v/>
      </c>
      <c r="O31" s="128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1278889.16</v>
      </c>
      <c r="M32" s="128">
        <f>'CP RESUMO'!AE29</f>
        <v/>
      </c>
      <c r="N32" s="129">
        <f>MAX(0,M32-M31)</f>
        <v/>
      </c>
      <c r="O32" s="128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303814.86</v>
      </c>
      <c r="M33" s="128">
        <f>'CP RESUMO'!AF29</f>
        <v/>
      </c>
      <c r="N33" s="129">
        <f>MAX(0,M33-M32)</f>
        <v/>
      </c>
      <c r="O33" s="128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7800</v>
      </c>
      <c r="M34" s="128">
        <f>'CP RESUMO'!AG29</f>
        <v/>
      </c>
      <c r="N34" s="129">
        <f>MAX(0,M34-M33)</f>
        <v/>
      </c>
      <c r="O34" s="128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7800</v>
      </c>
      <c r="M35" s="128">
        <f>'CP RESUMO'!AH29</f>
        <v/>
      </c>
      <c r="N35" s="129">
        <f>MAX(0,M35-M34)</f>
        <v/>
      </c>
      <c r="O35" s="128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451822.29</v>
      </c>
      <c r="M36" s="128">
        <f>'CP RESUMO'!AI29</f>
        <v/>
      </c>
      <c r="N36" s="129">
        <f>MAX(0,M36-M35)</f>
        <v/>
      </c>
      <c r="O36" s="128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629431.21</v>
      </c>
      <c r="M37" s="128">
        <f>'CP RESUMO'!AJ29</f>
        <v/>
      </c>
      <c r="N37" s="129">
        <f>MAX(0,M37-M36)</f>
        <v/>
      </c>
      <c r="O37" s="128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621631.21</v>
      </c>
      <c r="M38" s="128">
        <f>'CP RESUMO'!AK29</f>
        <v/>
      </c>
      <c r="N38" s="129">
        <f>MAX(0,M38-M37)</f>
        <v/>
      </c>
      <c r="O38" s="128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621631.21</v>
      </c>
      <c r="M39" s="128">
        <f>'CP RESUMO'!AL29</f>
        <v/>
      </c>
      <c r="N39" s="129">
        <f>MAX(0,M39-M38)</f>
        <v/>
      </c>
      <c r="O39" s="128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177608.92</v>
      </c>
      <c r="M40" s="128">
        <f>'CP RESUMO'!AM29</f>
        <v/>
      </c>
      <c r="N40" s="129">
        <f>MAX(0,M40-M39)</f>
        <v/>
      </c>
      <c r="O40" s="128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177608.92</v>
      </c>
      <c r="M41" s="128">
        <f>'CP RESUMO'!AN29</f>
        <v/>
      </c>
      <c r="N41" s="129">
        <f>MAX(0,M41-M40)</f>
        <v/>
      </c>
      <c r="O41" s="128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177608.92</v>
      </c>
      <c r="M42" s="128">
        <f>'CP RESUMO'!AO29</f>
        <v/>
      </c>
      <c r="N42" s="129">
        <f>MAX(0,M42-M41)</f>
        <v/>
      </c>
      <c r="O42" s="128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177608.92</v>
      </c>
      <c r="M43" s="128">
        <f>'CP RESUMO'!AP29</f>
        <v/>
      </c>
      <c r="N43" s="129">
        <f>MAX(0,M43-M42)</f>
        <v/>
      </c>
      <c r="O43" s="128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177608.92</v>
      </c>
      <c r="M44" s="128">
        <f>'CP RESUMO'!AQ29</f>
        <v/>
      </c>
      <c r="N44" s="129">
        <f>MAX(0,M44-M43)</f>
        <v/>
      </c>
      <c r="O44" s="128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177608.92</v>
      </c>
      <c r="M45" s="128">
        <f>'CP RESUMO'!AR29</f>
        <v/>
      </c>
      <c r="N45" s="129">
        <f>MAX(0,M45-M44)</f>
        <v/>
      </c>
      <c r="O45" s="128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177608.92</v>
      </c>
      <c r="M46" s="128">
        <f>'CP RESUMO'!AS29</f>
        <v/>
      </c>
      <c r="N46" s="129">
        <f>MAX(0,M46-M45)</f>
        <v/>
      </c>
      <c r="O46" s="128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RESUMO'!AT29</f>
        <v/>
      </c>
      <c r="N47" s="129">
        <f>MAX(0,M47-M46)</f>
        <v/>
      </c>
      <c r="O47" s="128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RESUMO'!AU29</f>
        <v/>
      </c>
      <c r="N48" s="129">
        <f>MAX(0,M48-M47)</f>
        <v/>
      </c>
      <c r="O48" s="128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RESUMO'!AV29</f>
        <v/>
      </c>
      <c r="N49" s="129">
        <f>MAX(0,M49-M48)</f>
        <v/>
      </c>
      <c r="O49" s="128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RESUMO'!AW29</f>
        <v/>
      </c>
      <c r="N50" s="129">
        <f>MAX(0,M50-M49)</f>
        <v/>
      </c>
      <c r="O50" s="128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RESUMO'!AX29</f>
        <v/>
      </c>
      <c r="N51" s="129">
        <f>MAX(0,M51-M50)</f>
        <v/>
      </c>
      <c r="O51" s="128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3975247.29</v>
      </c>
      <c r="M52" s="128">
        <f>'CP RESUMO'!AY29</f>
        <v/>
      </c>
      <c r="N52" s="129">
        <f>MAX(0,M52-M51)</f>
        <v/>
      </c>
      <c r="O52" s="128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RESUMO'!AZ29</f>
        <v/>
      </c>
      <c r="N53" s="129">
        <f>MAX(0,M53-M52)</f>
        <v/>
      </c>
      <c r="O53" s="128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RESUMO'!BA29</f>
        <v/>
      </c>
      <c r="N54" s="129">
        <f>MAX(0,M54-M53)</f>
        <v/>
      </c>
      <c r="O54" s="128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RESUMO'!BB29</f>
        <v/>
      </c>
      <c r="N55" s="129">
        <f>MAX(0,M55-M54)</f>
        <v/>
      </c>
      <c r="O55" s="128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RESUMO'!BC29</f>
        <v/>
      </c>
      <c r="N56" s="129">
        <f>MAX(0,M56-M55)</f>
        <v/>
      </c>
      <c r="O56" s="128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RESUMO'!BD29</f>
        <v/>
      </c>
      <c r="N57" s="129">
        <f>MAX(0,M57-M56)</f>
        <v/>
      </c>
      <c r="O57" s="128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RESUMO'!BE29</f>
        <v/>
      </c>
      <c r="N58" s="129">
        <f>MAX(0,M58-M57)</f>
        <v/>
      </c>
      <c r="O58" s="128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RESUMO'!BF29</f>
        <v/>
      </c>
      <c r="N59" s="129">
        <f>MAX(0,M59-M58)</f>
        <v/>
      </c>
      <c r="O59" s="128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RESUMO'!BG29</f>
        <v/>
      </c>
      <c r="N60" s="129">
        <f>MAX(0,M60-M59)</f>
        <v/>
      </c>
      <c r="O60" s="128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RESUMO'!BH29</f>
        <v/>
      </c>
      <c r="N61" s="129">
        <f>MAX(0,M61-M60)</f>
        <v/>
      </c>
      <c r="O61" s="128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RESUMO'!BI29</f>
        <v/>
      </c>
      <c r="N62" s="129">
        <f>MAX(0,M62-M61)</f>
        <v/>
      </c>
      <c r="O62" s="128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RESUMO'!BJ29</f>
        <v/>
      </c>
      <c r="N63" s="129">
        <f>MAX(0,M63-M62)</f>
        <v/>
      </c>
      <c r="O63" s="128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RESUMO'!BK29</f>
        <v/>
      </c>
      <c r="N64" s="129">
        <f>MAX(0,M64-M63)</f>
        <v/>
      </c>
      <c r="O64" s="128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RESUMO'!BL29</f>
        <v/>
      </c>
      <c r="N65" s="129">
        <f>MAX(0,M65-M64)</f>
        <v/>
      </c>
      <c r="O65" s="128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RESUMO'!BM29</f>
        <v/>
      </c>
      <c r="N66" s="129">
        <f>MAX(0,M66-M65)</f>
        <v/>
      </c>
      <c r="O66" s="128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RESUMO'!BN29</f>
        <v/>
      </c>
      <c r="N67" s="129">
        <f>MAX(0,M67-M66)</f>
        <v/>
      </c>
      <c r="O67" s="128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RESUMO'!BO29</f>
        <v/>
      </c>
      <c r="N68" s="129">
        <f>MAX(0,M68-M67)</f>
        <v/>
      </c>
      <c r="O68" s="128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RESUMO'!BP29</f>
        <v/>
      </c>
      <c r="N69" s="129">
        <f>MAX(0,M69-M68)</f>
        <v/>
      </c>
      <c r="O69" s="128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RESUMO'!BQ29</f>
        <v/>
      </c>
      <c r="N70" s="129">
        <f>MAX(0,M70-M69)</f>
        <v/>
      </c>
      <c r="O70" s="128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RESUMO'!BR29</f>
        <v/>
      </c>
      <c r="N71" s="129">
        <f>MAX(0,M71-M70)</f>
        <v/>
      </c>
      <c r="O71" s="128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RESUMO'!BS29</f>
        <v/>
      </c>
      <c r="N72" s="129">
        <f>MAX(0,M72-M71)</f>
        <v/>
      </c>
      <c r="O72" s="128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RESUMO'!BT29</f>
        <v/>
      </c>
      <c r="N73" s="129">
        <f>MAX(0,M73-M72)</f>
        <v/>
      </c>
      <c r="O73" s="128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RESUMO'!BU29</f>
        <v/>
      </c>
      <c r="N74" s="129">
        <f>MAX(0,M74-M73)</f>
        <v/>
      </c>
      <c r="O74" s="128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RESUMO'!BV29</f>
        <v/>
      </c>
      <c r="N75" s="129">
        <f>MAX(0,M75-M74)</f>
        <v/>
      </c>
      <c r="O75" s="128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RESUMO'!BW29</f>
        <v/>
      </c>
      <c r="N76" s="129">
        <f>MAX(0,M76-M75)</f>
        <v/>
      </c>
      <c r="O76" s="128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28">
        <f>'CP RESUMO'!D30</f>
        <v/>
      </c>
      <c r="N5" s="129" t="n">
        <v>0</v>
      </c>
      <c r="O5" s="128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RESUMO'!E30</f>
        <v/>
      </c>
      <c r="N6" s="129">
        <f>MAX(0,M6-M5)</f>
        <v/>
      </c>
      <c r="O6" s="128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PL'!L36</f>
        <v/>
      </c>
      <c r="M7" s="128">
        <f>'CP RESUMO'!F30</f>
        <v/>
      </c>
      <c r="N7" s="129">
        <f>MAX(0,M7-M6)</f>
        <v/>
      </c>
      <c r="O7" s="128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RESUMO'!G30</f>
        <v/>
      </c>
      <c r="N8" s="129">
        <f>MAX(0,M8-M7)</f>
        <v/>
      </c>
      <c r="O8" s="128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RESUMO'!H30</f>
        <v/>
      </c>
      <c r="N9" s="129">
        <f>MAX(0,M9-M8)</f>
        <v/>
      </c>
      <c r="O9" s="128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RESUMO'!I30</f>
        <v/>
      </c>
      <c r="N10" s="129">
        <f>MAX(0,M10-M9)</f>
        <v/>
      </c>
      <c r="O10" s="128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RESUMO'!J30</f>
        <v/>
      </c>
      <c r="N11" s="129">
        <f>MAX(0,M11-M10)</f>
        <v/>
      </c>
      <c r="O11" s="128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RESUMO'!K30</f>
        <v/>
      </c>
      <c r="N12" s="129">
        <f>MAX(0,M12-M11)</f>
        <v/>
      </c>
      <c r="O12" s="128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PL'!I36</f>
        <v/>
      </c>
      <c r="M13" s="128">
        <f>'CP RESUMO'!L30</f>
        <v/>
      </c>
      <c r="N13" s="129">
        <f>MAX(0,M13-M12)</f>
        <v/>
      </c>
      <c r="O13" s="128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8">
        <f>'CP RESUMO'!M30</f>
        <v/>
      </c>
      <c r="N14" s="129">
        <f>MAX(0,M14-M13)</f>
        <v/>
      </c>
      <c r="O14" s="128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RESUMO'!N30</f>
        <v/>
      </c>
      <c r="N15" s="129">
        <f>MAX(0,M15-M14)</f>
        <v/>
      </c>
      <c r="O15" s="128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RESUMO'!O30</f>
        <v/>
      </c>
      <c r="N16" s="129">
        <f>MAX(0,M16-M15)</f>
        <v/>
      </c>
      <c r="O16" s="128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RESUMO'!P30</f>
        <v/>
      </c>
      <c r="N17" s="129">
        <f>MAX(0,M17-M16)</f>
        <v/>
      </c>
      <c r="O17" s="128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RESUMO'!Q30</f>
        <v/>
      </c>
      <c r="N18" s="129">
        <f>MAX(0,M18-M17)</f>
        <v/>
      </c>
      <c r="O18" s="128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RESUMO'!R30</f>
        <v/>
      </c>
      <c r="N19" s="129">
        <f>MAX(0,M19-M18)</f>
        <v/>
      </c>
      <c r="O19" s="128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RESUMO'!S30</f>
        <v/>
      </c>
      <c r="N20" s="129">
        <f>MAX(0,M20-M19)</f>
        <v/>
      </c>
      <c r="O20" s="128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RESUMO'!T30</f>
        <v/>
      </c>
      <c r="N21" s="129">
        <f>MAX(0,M21-M20)</f>
        <v/>
      </c>
      <c r="O21" s="128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RESUMO'!U30</f>
        <v/>
      </c>
      <c r="N22" s="129">
        <f>MAX(0,M22-M21)</f>
        <v/>
      </c>
      <c r="O22" s="128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RESUMO'!V30</f>
        <v/>
      </c>
      <c r="N23" s="129">
        <f>MAX(0,M23-M22)</f>
        <v/>
      </c>
      <c r="O23" s="128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RESUMO'!W30</f>
        <v/>
      </c>
      <c r="N24" s="129">
        <f>MAX(0,M24-M23)</f>
        <v/>
      </c>
      <c r="O24" s="128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RESUMO'!X30</f>
        <v/>
      </c>
      <c r="N25" s="129">
        <f>MAX(0,M25-M24)</f>
        <v/>
      </c>
      <c r="O25" s="128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RESUMO'!Y30</f>
        <v/>
      </c>
      <c r="N26" s="129">
        <f>MAX(0,M26-M25)</f>
        <v/>
      </c>
      <c r="O26" s="128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RESUMO'!Z30</f>
        <v/>
      </c>
      <c r="N27" s="129">
        <f>MAX(0,M27-M26)</f>
        <v/>
      </c>
      <c r="O27" s="128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RESUMO'!AA30</f>
        <v/>
      </c>
      <c r="N28" s="129">
        <f>MAX(0,M28-M27)</f>
        <v/>
      </c>
      <c r="O28" s="128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RESUMO'!AB30</f>
        <v/>
      </c>
      <c r="N29" s="129">
        <f>MAX(0,M29-M28)</f>
        <v/>
      </c>
      <c r="O29" s="128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RESUMO'!AC30</f>
        <v/>
      </c>
      <c r="N30" s="129">
        <f>MAX(0,M30-M29)</f>
        <v/>
      </c>
      <c r="O30" s="128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RESUMO'!AD30</f>
        <v/>
      </c>
      <c r="N31" s="129">
        <f>MAX(0,M31-M30)</f>
        <v/>
      </c>
      <c r="O31" s="128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RESUMO'!AE30</f>
        <v/>
      </c>
      <c r="N32" s="129">
        <f>MAX(0,M32-M31)</f>
        <v/>
      </c>
      <c r="O32" s="128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RESUMO'!AF30</f>
        <v/>
      </c>
      <c r="N33" s="129">
        <f>MAX(0,M33-M32)</f>
        <v/>
      </c>
      <c r="O33" s="128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RESUMO'!AG30</f>
        <v/>
      </c>
      <c r="N34" s="129">
        <f>MAX(0,M34-M33)</f>
        <v/>
      </c>
      <c r="O34" s="128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RESUMO'!AH30</f>
        <v/>
      </c>
      <c r="N35" s="129">
        <f>MAX(0,M35-M34)</f>
        <v/>
      </c>
      <c r="O35" s="128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14464.15</v>
      </c>
      <c r="M36" s="128">
        <f>'CP RESUMO'!AI30</f>
        <v/>
      </c>
      <c r="N36" s="129">
        <f>MAX(0,M36-M35)</f>
        <v/>
      </c>
      <c r="O36" s="128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9187.33</v>
      </c>
      <c r="M37" s="128">
        <f>'CP RESUMO'!AJ30</f>
        <v/>
      </c>
      <c r="N37" s="129">
        <f>MAX(0,M37-M36)</f>
        <v/>
      </c>
      <c r="O37" s="128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15783.36</v>
      </c>
      <c r="M38" s="128">
        <f>'CP RESUMO'!AK30</f>
        <v/>
      </c>
      <c r="N38" s="129">
        <f>MAX(0,M38-M37)</f>
        <v/>
      </c>
      <c r="O38" s="128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7915.24</v>
      </c>
      <c r="M39" s="128">
        <f>'CP RESUMO'!AL30</f>
        <v/>
      </c>
      <c r="N39" s="129">
        <f>MAX(0,M39-M38)</f>
        <v/>
      </c>
      <c r="O39" s="128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14181.47</v>
      </c>
      <c r="M40" s="128">
        <f>'CP RESUMO'!AM30</f>
        <v/>
      </c>
      <c r="N40" s="129">
        <f>MAX(0,M40-M39)</f>
        <v/>
      </c>
      <c r="O40" s="128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64499.76</v>
      </c>
      <c r="M41" s="128">
        <f>'CP RESUMO'!AN30</f>
        <v/>
      </c>
      <c r="N41" s="129">
        <f>MAX(0,M41-M40)</f>
        <v/>
      </c>
      <c r="O41" s="128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85465.72</v>
      </c>
      <c r="M42" s="128">
        <f>'CP RESUMO'!AO30</f>
        <v/>
      </c>
      <c r="N42" s="129">
        <f>MAX(0,M42-M41)</f>
        <v/>
      </c>
      <c r="O42" s="128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131355.25</v>
      </c>
      <c r="M43" s="128">
        <f>'CP RESUMO'!AP30</f>
        <v/>
      </c>
      <c r="N43" s="129">
        <f>MAX(0,M43-M42)</f>
        <v/>
      </c>
      <c r="O43" s="128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24970.69</v>
      </c>
      <c r="M44" s="128">
        <f>'CP RESUMO'!AQ30</f>
        <v/>
      </c>
      <c r="N44" s="129">
        <f>MAX(0,M44-M43)</f>
        <v/>
      </c>
      <c r="O44" s="128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39434.85</v>
      </c>
      <c r="M45" s="128">
        <f>'CP RESUMO'!AR30</f>
        <v/>
      </c>
      <c r="N45" s="129">
        <f>MAX(0,M45-M44)</f>
        <v/>
      </c>
      <c r="O45" s="128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24970.69</v>
      </c>
      <c r="M46" s="128">
        <f>'CP RESUMO'!AS30</f>
        <v/>
      </c>
      <c r="N46" s="129">
        <f>MAX(0,M46-M45)</f>
        <v/>
      </c>
      <c r="O46" s="128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28221.59</v>
      </c>
      <c r="M47" s="128">
        <f>'CP RESUMO'!AT30</f>
        <v/>
      </c>
      <c r="N47" s="129">
        <f>MAX(0,M47-M46)</f>
        <v/>
      </c>
      <c r="O47" s="128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10694.99</v>
      </c>
      <c r="M48" s="128">
        <f>'CP RESUMO'!AU30</f>
        <v/>
      </c>
      <c r="N48" s="129">
        <f>MAX(0,M48-M47)</f>
        <v/>
      </c>
      <c r="O48" s="128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RESUMO'!AV30</f>
        <v/>
      </c>
      <c r="N49" s="129">
        <f>MAX(0,M49-M48)</f>
        <v/>
      </c>
      <c r="O49" s="128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RESUMO'!AW30</f>
        <v/>
      </c>
      <c r="N50" s="129">
        <f>MAX(0,M50-M49)</f>
        <v/>
      </c>
      <c r="O50" s="128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RESUMO'!AX30</f>
        <v/>
      </c>
      <c r="N51" s="129">
        <f>MAX(0,M51-M50)</f>
        <v/>
      </c>
      <c r="O51" s="128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RESUMO'!AY30</f>
        <v/>
      </c>
      <c r="N52" s="129">
        <f>MAX(0,M52-M51)</f>
        <v/>
      </c>
      <c r="O52" s="128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RESUMO'!AZ30</f>
        <v/>
      </c>
      <c r="N53" s="129">
        <f>MAX(0,M53-M52)</f>
        <v/>
      </c>
      <c r="O53" s="128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RESUMO'!BA30</f>
        <v/>
      </c>
      <c r="N54" s="129">
        <f>MAX(0,M54-M53)</f>
        <v/>
      </c>
      <c r="O54" s="128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RESUMO'!BB30</f>
        <v/>
      </c>
      <c r="N55" s="129">
        <f>MAX(0,M55-M54)</f>
        <v/>
      </c>
      <c r="O55" s="128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RESUMO'!BC30</f>
        <v/>
      </c>
      <c r="N56" s="129">
        <f>MAX(0,M56-M55)</f>
        <v/>
      </c>
      <c r="O56" s="128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RESUMO'!BD30</f>
        <v/>
      </c>
      <c r="N57" s="129">
        <f>MAX(0,M57-M56)</f>
        <v/>
      </c>
      <c r="O57" s="128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RESUMO'!BE30</f>
        <v/>
      </c>
      <c r="N58" s="129">
        <f>MAX(0,M58-M57)</f>
        <v/>
      </c>
      <c r="O58" s="128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RESUMO'!BF30</f>
        <v/>
      </c>
      <c r="N59" s="129">
        <f>MAX(0,M59-M58)</f>
        <v/>
      </c>
      <c r="O59" s="128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RESUMO'!BG30</f>
        <v/>
      </c>
      <c r="N60" s="129">
        <f>MAX(0,M60-M59)</f>
        <v/>
      </c>
      <c r="O60" s="128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RESUMO'!BH30</f>
        <v/>
      </c>
      <c r="N61" s="129">
        <f>MAX(0,M61-M60)</f>
        <v/>
      </c>
      <c r="O61" s="128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RESUMO'!BI30</f>
        <v/>
      </c>
      <c r="N62" s="129">
        <f>MAX(0,M62-M61)</f>
        <v/>
      </c>
      <c r="O62" s="128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RESUMO'!BJ30</f>
        <v/>
      </c>
      <c r="N63" s="129">
        <f>MAX(0,M63-M62)</f>
        <v/>
      </c>
      <c r="O63" s="128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RESUMO'!BK30</f>
        <v/>
      </c>
      <c r="N64" s="129">
        <f>MAX(0,M64-M63)</f>
        <v/>
      </c>
      <c r="O64" s="128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RESUMO'!BL30</f>
        <v/>
      </c>
      <c r="N65" s="129">
        <f>MAX(0,M65-M64)</f>
        <v/>
      </c>
      <c r="O65" s="128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RESUMO'!BM30</f>
        <v/>
      </c>
      <c r="N66" s="129">
        <f>MAX(0,M66-M65)</f>
        <v/>
      </c>
      <c r="O66" s="128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RESUMO'!BN30</f>
        <v/>
      </c>
      <c r="N67" s="129">
        <f>MAX(0,M67-M66)</f>
        <v/>
      </c>
      <c r="O67" s="128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RESUMO'!BO30</f>
        <v/>
      </c>
      <c r="N68" s="129">
        <f>MAX(0,M68-M67)</f>
        <v/>
      </c>
      <c r="O68" s="128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RESUMO'!BP30</f>
        <v/>
      </c>
      <c r="N69" s="129">
        <f>MAX(0,M69-M68)</f>
        <v/>
      </c>
      <c r="O69" s="128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RESUMO'!BQ30</f>
        <v/>
      </c>
      <c r="N70" s="129">
        <f>MAX(0,M70-M69)</f>
        <v/>
      </c>
      <c r="O70" s="128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RESUMO'!BR30</f>
        <v/>
      </c>
      <c r="N71" s="129">
        <f>MAX(0,M71-M70)</f>
        <v/>
      </c>
      <c r="O71" s="128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RESUMO'!BS30</f>
        <v/>
      </c>
      <c r="N72" s="129">
        <f>MAX(0,M72-M71)</f>
        <v/>
      </c>
      <c r="O72" s="128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RESUMO'!BT30</f>
        <v/>
      </c>
      <c r="N73" s="129">
        <f>MAX(0,M73-M72)</f>
        <v/>
      </c>
      <c r="O73" s="128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RESUMO'!BU30</f>
        <v/>
      </c>
      <c r="N74" s="129">
        <f>MAX(0,M74-M73)</f>
        <v/>
      </c>
      <c r="O74" s="128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RESUMO'!BV30</f>
        <v/>
      </c>
      <c r="N75" s="129">
        <f>MAX(0,M75-M74)</f>
        <v/>
      </c>
      <c r="O75" s="128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RESUMO'!BW30</f>
        <v/>
      </c>
      <c r="N76" s="129">
        <f>MAX(0,M76-M75)</f>
        <v/>
      </c>
      <c r="O76" s="128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28">
        <f>'CP RESUMO'!D31</f>
        <v/>
      </c>
      <c r="N5" s="129" t="n">
        <v>0</v>
      </c>
      <c r="O5" s="128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RESUMO'!E31</f>
        <v/>
      </c>
      <c r="N6" s="129">
        <f>MAX(0,M6-M5)</f>
        <v/>
      </c>
      <c r="O6" s="128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PL'!L37</f>
        <v/>
      </c>
      <c r="M7" s="128">
        <f>'CP RESUMO'!F31</f>
        <v/>
      </c>
      <c r="N7" s="129">
        <f>MAX(0,M7-M6)</f>
        <v/>
      </c>
      <c r="O7" s="128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RESUMO'!G31</f>
        <v/>
      </c>
      <c r="N8" s="129">
        <f>MAX(0,M8-M7)</f>
        <v/>
      </c>
      <c r="O8" s="128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RESUMO'!H31</f>
        <v/>
      </c>
      <c r="N9" s="129">
        <f>MAX(0,M9-M8)</f>
        <v/>
      </c>
      <c r="O9" s="128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RESUMO'!I31</f>
        <v/>
      </c>
      <c r="N10" s="129">
        <f>MAX(0,M10-M9)</f>
        <v/>
      </c>
      <c r="O10" s="128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RESUMO'!J31</f>
        <v/>
      </c>
      <c r="N11" s="129">
        <f>MAX(0,M11-M10)</f>
        <v/>
      </c>
      <c r="O11" s="128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RESUMO'!K31</f>
        <v/>
      </c>
      <c r="N12" s="129">
        <f>MAX(0,M12-M11)</f>
        <v/>
      </c>
      <c r="O12" s="128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PL'!I37</f>
        <v/>
      </c>
      <c r="M13" s="128">
        <f>'CP RESUMO'!L31</f>
        <v/>
      </c>
      <c r="N13" s="129">
        <f>MAX(0,M13-M12)</f>
        <v/>
      </c>
      <c r="O13" s="128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8">
        <f>'CP RESUMO'!M31</f>
        <v/>
      </c>
      <c r="N14" s="129">
        <f>MAX(0,M14-M13)</f>
        <v/>
      </c>
      <c r="O14" s="128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RESUMO'!N31</f>
        <v/>
      </c>
      <c r="N15" s="129">
        <f>MAX(0,M15-M14)</f>
        <v/>
      </c>
      <c r="O15" s="128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RESUMO'!O31</f>
        <v/>
      </c>
      <c r="N16" s="129">
        <f>MAX(0,M16-M15)</f>
        <v/>
      </c>
      <c r="O16" s="128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RESUMO'!P31</f>
        <v/>
      </c>
      <c r="N17" s="129">
        <f>MAX(0,M17-M16)</f>
        <v/>
      </c>
      <c r="O17" s="128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RESUMO'!Q31</f>
        <v/>
      </c>
      <c r="N18" s="129">
        <f>MAX(0,M18-M17)</f>
        <v/>
      </c>
      <c r="O18" s="128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RESUMO'!R31</f>
        <v/>
      </c>
      <c r="N19" s="129">
        <f>MAX(0,M19-M18)</f>
        <v/>
      </c>
      <c r="O19" s="128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RESUMO'!S31</f>
        <v/>
      </c>
      <c r="N20" s="129">
        <f>MAX(0,M20-M19)</f>
        <v/>
      </c>
      <c r="O20" s="128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RESUMO'!T31</f>
        <v/>
      </c>
      <c r="N21" s="129">
        <f>MAX(0,M21-M20)</f>
        <v/>
      </c>
      <c r="O21" s="128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RESUMO'!U31</f>
        <v/>
      </c>
      <c r="N22" s="129">
        <f>MAX(0,M22-M21)</f>
        <v/>
      </c>
      <c r="O22" s="128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RESUMO'!V31</f>
        <v/>
      </c>
      <c r="N23" s="129">
        <f>MAX(0,M23-M22)</f>
        <v/>
      </c>
      <c r="O23" s="128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RESUMO'!W31</f>
        <v/>
      </c>
      <c r="N24" s="129">
        <f>MAX(0,M24-M23)</f>
        <v/>
      </c>
      <c r="O24" s="128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RESUMO'!X31</f>
        <v/>
      </c>
      <c r="N25" s="129">
        <f>MAX(0,M25-M24)</f>
        <v/>
      </c>
      <c r="O25" s="128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RESUMO'!Y31</f>
        <v/>
      </c>
      <c r="N26" s="129">
        <f>MAX(0,M26-M25)</f>
        <v/>
      </c>
      <c r="O26" s="128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RESUMO'!Z31</f>
        <v/>
      </c>
      <c r="N27" s="129">
        <f>MAX(0,M27-M26)</f>
        <v/>
      </c>
      <c r="O27" s="128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RESUMO'!AA31</f>
        <v/>
      </c>
      <c r="N28" s="129">
        <f>MAX(0,M28-M27)</f>
        <v/>
      </c>
      <c r="O28" s="128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RESUMO'!AB31</f>
        <v/>
      </c>
      <c r="N29" s="129">
        <f>MAX(0,M29-M28)</f>
        <v/>
      </c>
      <c r="O29" s="128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RESUMO'!AC31</f>
        <v/>
      </c>
      <c r="N30" s="129">
        <f>MAX(0,M30-M29)</f>
        <v/>
      </c>
      <c r="O30" s="128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RESUMO'!AD31</f>
        <v/>
      </c>
      <c r="N31" s="129">
        <f>MAX(0,M31-M30)</f>
        <v/>
      </c>
      <c r="O31" s="128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RESUMO'!AE31</f>
        <v/>
      </c>
      <c r="N32" s="129">
        <f>MAX(0,M32-M31)</f>
        <v/>
      </c>
      <c r="O32" s="128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RESUMO'!AF31</f>
        <v/>
      </c>
      <c r="N33" s="129">
        <f>MAX(0,M33-M32)</f>
        <v/>
      </c>
      <c r="O33" s="128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RESUMO'!AG31</f>
        <v/>
      </c>
      <c r="N34" s="129">
        <f>MAX(0,M34-M33)</f>
        <v/>
      </c>
      <c r="O34" s="128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RESUMO'!AH31</f>
        <v/>
      </c>
      <c r="N35" s="129">
        <f>MAX(0,M35-M34)</f>
        <v/>
      </c>
      <c r="O35" s="128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RESUMO'!AI31</f>
        <v/>
      </c>
      <c r="N36" s="129">
        <f>MAX(0,M36-M35)</f>
        <v/>
      </c>
      <c r="O36" s="128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RESUMO'!AJ31</f>
        <v/>
      </c>
      <c r="N37" s="129">
        <f>MAX(0,M37-M36)</f>
        <v/>
      </c>
      <c r="O37" s="128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RESUMO'!AK31</f>
        <v/>
      </c>
      <c r="N38" s="129">
        <f>MAX(0,M38-M37)</f>
        <v/>
      </c>
      <c r="O38" s="128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RESUMO'!AL31</f>
        <v/>
      </c>
      <c r="N39" s="129">
        <f>MAX(0,M39-M38)</f>
        <v/>
      </c>
      <c r="O39" s="128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RESUMO'!AM31</f>
        <v/>
      </c>
      <c r="N40" s="129">
        <f>MAX(0,M40-M39)</f>
        <v/>
      </c>
      <c r="O40" s="128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RESUMO'!AN31</f>
        <v/>
      </c>
      <c r="N41" s="129">
        <f>MAX(0,M41-M40)</f>
        <v/>
      </c>
      <c r="O41" s="128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RESUMO'!AO31</f>
        <v/>
      </c>
      <c r="N42" s="129">
        <f>MAX(0,M42-M41)</f>
        <v/>
      </c>
      <c r="O42" s="128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288141.96</v>
      </c>
      <c r="M43" s="128">
        <f>'CP RESUMO'!AP31</f>
        <v/>
      </c>
      <c r="N43" s="129">
        <f>MAX(0,M43-M42)</f>
        <v/>
      </c>
      <c r="O43" s="128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288141.96</v>
      </c>
      <c r="M44" s="128">
        <f>'CP RESUMO'!AQ31</f>
        <v/>
      </c>
      <c r="N44" s="129">
        <f>MAX(0,M44-M43)</f>
        <v/>
      </c>
      <c r="O44" s="128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288141.96</v>
      </c>
      <c r="M45" s="128">
        <f>'CP RESUMO'!AR31</f>
        <v/>
      </c>
      <c r="N45" s="129">
        <f>MAX(0,M45-M44)</f>
        <v/>
      </c>
      <c r="O45" s="128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288141.96</v>
      </c>
      <c r="M46" s="128">
        <f>'CP RESUMO'!AS31</f>
        <v/>
      </c>
      <c r="N46" s="129">
        <f>MAX(0,M46-M45)</f>
        <v/>
      </c>
      <c r="O46" s="128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288141.96</v>
      </c>
      <c r="M47" s="128">
        <f>'CP RESUMO'!AT31</f>
        <v/>
      </c>
      <c r="N47" s="129">
        <f>MAX(0,M47-M46)</f>
        <v/>
      </c>
      <c r="O47" s="128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288141.96</v>
      </c>
      <c r="M48" s="128">
        <f>'CP RESUMO'!AU31</f>
        <v/>
      </c>
      <c r="N48" s="129">
        <f>MAX(0,M48-M47)</f>
        <v/>
      </c>
      <c r="O48" s="128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RESUMO'!AV31</f>
        <v/>
      </c>
      <c r="N49" s="129">
        <f>MAX(0,M49-M48)</f>
        <v/>
      </c>
      <c r="O49" s="128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RESUMO'!AW31</f>
        <v/>
      </c>
      <c r="N50" s="129">
        <f>MAX(0,M50-M49)</f>
        <v/>
      </c>
      <c r="O50" s="128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RESUMO'!AX31</f>
        <v/>
      </c>
      <c r="N51" s="129">
        <f>MAX(0,M51-M50)</f>
        <v/>
      </c>
      <c r="O51" s="128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RESUMO'!AY31</f>
        <v/>
      </c>
      <c r="N52" s="129">
        <f>MAX(0,M52-M51)</f>
        <v/>
      </c>
      <c r="O52" s="128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RESUMO'!AZ31</f>
        <v/>
      </c>
      <c r="N53" s="129">
        <f>MAX(0,M53-M52)</f>
        <v/>
      </c>
      <c r="O53" s="128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RESUMO'!BA31</f>
        <v/>
      </c>
      <c r="N54" s="129">
        <f>MAX(0,M54-M53)</f>
        <v/>
      </c>
      <c r="O54" s="128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RESUMO'!BB31</f>
        <v/>
      </c>
      <c r="N55" s="129">
        <f>MAX(0,M55-M54)</f>
        <v/>
      </c>
      <c r="O55" s="128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RESUMO'!BC31</f>
        <v/>
      </c>
      <c r="N56" s="129">
        <f>MAX(0,M56-M55)</f>
        <v/>
      </c>
      <c r="O56" s="128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RESUMO'!BD31</f>
        <v/>
      </c>
      <c r="N57" s="129">
        <f>MAX(0,M57-M56)</f>
        <v/>
      </c>
      <c r="O57" s="128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RESUMO'!BE31</f>
        <v/>
      </c>
      <c r="N58" s="129">
        <f>MAX(0,M58-M57)</f>
        <v/>
      </c>
      <c r="O58" s="128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RESUMO'!BF31</f>
        <v/>
      </c>
      <c r="N59" s="129">
        <f>MAX(0,M59-M58)</f>
        <v/>
      </c>
      <c r="O59" s="128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RESUMO'!BG31</f>
        <v/>
      </c>
      <c r="N60" s="129">
        <f>MAX(0,M60-M59)</f>
        <v/>
      </c>
      <c r="O60" s="128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RESUMO'!BH31</f>
        <v/>
      </c>
      <c r="N61" s="129">
        <f>MAX(0,M61-M60)</f>
        <v/>
      </c>
      <c r="O61" s="128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RESUMO'!BI31</f>
        <v/>
      </c>
      <c r="N62" s="129">
        <f>MAX(0,M62-M61)</f>
        <v/>
      </c>
      <c r="O62" s="128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RESUMO'!BJ31</f>
        <v/>
      </c>
      <c r="N63" s="129">
        <f>MAX(0,M63-M62)</f>
        <v/>
      </c>
      <c r="O63" s="128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RESUMO'!BK31</f>
        <v/>
      </c>
      <c r="N64" s="129">
        <f>MAX(0,M64-M63)</f>
        <v/>
      </c>
      <c r="O64" s="128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RESUMO'!BL31</f>
        <v/>
      </c>
      <c r="N65" s="129">
        <f>MAX(0,M65-M64)</f>
        <v/>
      </c>
      <c r="O65" s="128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RESUMO'!BM31</f>
        <v/>
      </c>
      <c r="N66" s="129">
        <f>MAX(0,M66-M65)</f>
        <v/>
      </c>
      <c r="O66" s="128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RESUMO'!BN31</f>
        <v/>
      </c>
      <c r="N67" s="129">
        <f>MAX(0,M67-M66)</f>
        <v/>
      </c>
      <c r="O67" s="128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RESUMO'!BO31</f>
        <v/>
      </c>
      <c r="N68" s="129">
        <f>MAX(0,M68-M67)</f>
        <v/>
      </c>
      <c r="O68" s="128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RESUMO'!BP31</f>
        <v/>
      </c>
      <c r="N69" s="129">
        <f>MAX(0,M69-M68)</f>
        <v/>
      </c>
      <c r="O69" s="128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RESUMO'!BQ31</f>
        <v/>
      </c>
      <c r="N70" s="129">
        <f>MAX(0,M70-M69)</f>
        <v/>
      </c>
      <c r="O70" s="128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RESUMO'!BR31</f>
        <v/>
      </c>
      <c r="N71" s="129">
        <f>MAX(0,M71-M70)</f>
        <v/>
      </c>
      <c r="O71" s="128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RESUMO'!BS31</f>
        <v/>
      </c>
      <c r="N72" s="129">
        <f>MAX(0,M72-M71)</f>
        <v/>
      </c>
      <c r="O72" s="128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RESUMO'!BT31</f>
        <v/>
      </c>
      <c r="N73" s="129">
        <f>MAX(0,M73-M72)</f>
        <v/>
      </c>
      <c r="O73" s="128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RESUMO'!BU31</f>
        <v/>
      </c>
      <c r="N74" s="129">
        <f>MAX(0,M74-M73)</f>
        <v/>
      </c>
      <c r="O74" s="128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RESUMO'!BV31</f>
        <v/>
      </c>
      <c r="N75" s="129">
        <f>MAX(0,M75-M74)</f>
        <v/>
      </c>
      <c r="O75" s="128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RESUMO'!BW31</f>
        <v/>
      </c>
      <c r="N76" s="129">
        <f>MAX(0,M76-M75)</f>
        <v/>
      </c>
      <c r="O76" s="128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28">
        <f>'CP RESUMO'!D32</f>
        <v/>
      </c>
      <c r="N5" s="129" t="n">
        <v>0</v>
      </c>
      <c r="O5" s="128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RESUMO'!E32</f>
        <v/>
      </c>
      <c r="N6" s="129">
        <f>MAX(0,M6-M5)</f>
        <v/>
      </c>
      <c r="O6" s="128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PL'!L38</f>
        <v/>
      </c>
      <c r="M7" s="128">
        <f>'CP RESUMO'!F32</f>
        <v/>
      </c>
      <c r="N7" s="129">
        <f>MAX(0,M7-M6)</f>
        <v/>
      </c>
      <c r="O7" s="128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RESUMO'!G32</f>
        <v/>
      </c>
      <c r="N8" s="129">
        <f>MAX(0,M8-M7)</f>
        <v/>
      </c>
      <c r="O8" s="128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RESUMO'!H32</f>
        <v/>
      </c>
      <c r="N9" s="129">
        <f>MAX(0,M9-M8)</f>
        <v/>
      </c>
      <c r="O9" s="128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RESUMO'!I32</f>
        <v/>
      </c>
      <c r="N10" s="129">
        <f>MAX(0,M10-M9)</f>
        <v/>
      </c>
      <c r="O10" s="128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RESUMO'!J32</f>
        <v/>
      </c>
      <c r="N11" s="129">
        <f>MAX(0,M11-M10)</f>
        <v/>
      </c>
      <c r="O11" s="128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RESUMO'!K32</f>
        <v/>
      </c>
      <c r="N12" s="129">
        <f>MAX(0,M12-M11)</f>
        <v/>
      </c>
      <c r="O12" s="128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PL'!I38</f>
        <v/>
      </c>
      <c r="M13" s="128">
        <f>'CP RESUMO'!L32</f>
        <v/>
      </c>
      <c r="N13" s="129">
        <f>MAX(0,M13-M12)</f>
        <v/>
      </c>
      <c r="O13" s="128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8">
        <f>'CP RESUMO'!M32</f>
        <v/>
      </c>
      <c r="N14" s="129">
        <f>MAX(0,M14-M13)</f>
        <v/>
      </c>
      <c r="O14" s="128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RESUMO'!N32</f>
        <v/>
      </c>
      <c r="N15" s="129">
        <f>MAX(0,M15-M14)</f>
        <v/>
      </c>
      <c r="O15" s="128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RESUMO'!O32</f>
        <v/>
      </c>
      <c r="N16" s="129">
        <f>MAX(0,M16-M15)</f>
        <v/>
      </c>
      <c r="O16" s="128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RESUMO'!P32</f>
        <v/>
      </c>
      <c r="N17" s="129">
        <f>MAX(0,M17-M16)</f>
        <v/>
      </c>
      <c r="O17" s="128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RESUMO'!Q32</f>
        <v/>
      </c>
      <c r="N18" s="129">
        <f>MAX(0,M18-M17)</f>
        <v/>
      </c>
      <c r="O18" s="128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RESUMO'!R32</f>
        <v/>
      </c>
      <c r="N19" s="129">
        <f>MAX(0,M19-M18)</f>
        <v/>
      </c>
      <c r="O19" s="128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RESUMO'!S32</f>
        <v/>
      </c>
      <c r="N20" s="129">
        <f>MAX(0,M20-M19)</f>
        <v/>
      </c>
      <c r="O20" s="128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RESUMO'!T32</f>
        <v/>
      </c>
      <c r="N21" s="129">
        <f>MAX(0,M21-M20)</f>
        <v/>
      </c>
      <c r="O21" s="128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RESUMO'!U32</f>
        <v/>
      </c>
      <c r="N22" s="129">
        <f>MAX(0,M22-M21)</f>
        <v/>
      </c>
      <c r="O22" s="128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RESUMO'!V32</f>
        <v/>
      </c>
      <c r="N23" s="129">
        <f>MAX(0,M23-M22)</f>
        <v/>
      </c>
      <c r="O23" s="128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No original, REV. PISOS e REV. PAREDE liam a mesma linha do ERP (R$ 380.967 contado duas vezes). Corrigido: o ERP tem esse valor só em PAREDES.</t>
        </is>
      </c>
      <c r="M24" s="128">
        <f>'CP RESUMO'!W32</f>
        <v/>
      </c>
      <c r="N24" s="129">
        <f>MAX(0,M24-M23)</f>
        <v/>
      </c>
      <c r="O24" s="128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RESUMO'!X32</f>
        <v/>
      </c>
      <c r="N25" s="129">
        <f>MAX(0,M25-M24)</f>
        <v/>
      </c>
      <c r="O25" s="128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RESUMO'!Y32</f>
        <v/>
      </c>
      <c r="N26" s="129">
        <f>MAX(0,M26-M25)</f>
        <v/>
      </c>
      <c r="O26" s="128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3226.59</v>
      </c>
      <c r="M27" s="128">
        <f>'CP RESUMO'!Z32</f>
        <v/>
      </c>
      <c r="N27" s="129">
        <f>MAX(0,M27-M26)</f>
        <v/>
      </c>
      <c r="O27" s="128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28746.02</v>
      </c>
      <c r="M28" s="128">
        <f>'CP RESUMO'!AA32</f>
        <v/>
      </c>
      <c r="N28" s="129">
        <f>MAX(0,M28-M27)</f>
        <v/>
      </c>
      <c r="O28" s="128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80469.3</v>
      </c>
      <c r="M29" s="128">
        <f>'CP RESUMO'!AB32</f>
        <v/>
      </c>
      <c r="N29" s="129">
        <f>MAX(0,M29-M28)</f>
        <v/>
      </c>
      <c r="O29" s="128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63749.67</v>
      </c>
      <c r="M30" s="128">
        <f>'CP RESUMO'!AC32</f>
        <v/>
      </c>
      <c r="N30" s="129">
        <f>MAX(0,M30-M29)</f>
        <v/>
      </c>
      <c r="O30" s="128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28257.14</v>
      </c>
      <c r="M31" s="128">
        <f>'CP RESUMO'!AD32</f>
        <v/>
      </c>
      <c r="N31" s="129">
        <f>MAX(0,M31-M30)</f>
        <v/>
      </c>
      <c r="O31" s="128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31483.73</v>
      </c>
      <c r="M32" s="128">
        <f>'CP RESUMO'!AE32</f>
        <v/>
      </c>
      <c r="N32" s="129">
        <f>MAX(0,M32-M31)</f>
        <v/>
      </c>
      <c r="O32" s="128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74113.88</v>
      </c>
      <c r="M33" s="128">
        <f>'CP RESUMO'!AF32</f>
        <v/>
      </c>
      <c r="N33" s="129">
        <f>MAX(0,M33-M32)</f>
        <v/>
      </c>
      <c r="O33" s="128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108335.33</v>
      </c>
      <c r="M34" s="128">
        <f>'CP RESUMO'!AG32</f>
        <v/>
      </c>
      <c r="N34" s="129">
        <f>MAX(0,M34-M33)</f>
        <v/>
      </c>
      <c r="O34" s="128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99828.86</v>
      </c>
      <c r="M35" s="128">
        <f>'CP RESUMO'!AH32</f>
        <v/>
      </c>
      <c r="N35" s="129">
        <f>MAX(0,M35-M34)</f>
        <v/>
      </c>
      <c r="O35" s="128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99828.86</v>
      </c>
      <c r="M36" s="128">
        <f>'CP RESUMO'!AI32</f>
        <v/>
      </c>
      <c r="N36" s="129">
        <f>MAX(0,M36-M35)</f>
        <v/>
      </c>
      <c r="O36" s="128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43216.8</v>
      </c>
      <c r="M37" s="128">
        <f>'CP RESUMO'!AJ32</f>
        <v/>
      </c>
      <c r="N37" s="129">
        <f>MAX(0,M37-M36)</f>
        <v/>
      </c>
      <c r="O37" s="128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96504.49000000001</v>
      </c>
      <c r="M38" s="128">
        <f>'CP RESUMO'!AK32</f>
        <v/>
      </c>
      <c r="N38" s="129">
        <f>MAX(0,M38-M37)</f>
        <v/>
      </c>
      <c r="O38" s="128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79198.21000000001</v>
      </c>
      <c r="M39" s="128">
        <f>'CP RESUMO'!AL32</f>
        <v/>
      </c>
      <c r="N39" s="129">
        <f>MAX(0,M39-M38)</f>
        <v/>
      </c>
      <c r="O39" s="128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40870.19</v>
      </c>
      <c r="M40" s="128">
        <f>'CP RESUMO'!AM32</f>
        <v/>
      </c>
      <c r="N40" s="129">
        <f>MAX(0,M40-M39)</f>
        <v/>
      </c>
      <c r="O40" s="128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65509.63</v>
      </c>
      <c r="M41" s="128">
        <f>'CP RESUMO'!AN32</f>
        <v/>
      </c>
      <c r="N41" s="129">
        <f>MAX(0,M41-M40)</f>
        <v/>
      </c>
      <c r="O41" s="128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RESUMO'!AO32</f>
        <v/>
      </c>
      <c r="N42" s="129">
        <f>MAX(0,M42-M41)</f>
        <v/>
      </c>
      <c r="O42" s="128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586.65</v>
      </c>
      <c r="M43" s="128">
        <f>'CP RESUMO'!AP32</f>
        <v/>
      </c>
      <c r="N43" s="129">
        <f>MAX(0,M43-M42)</f>
        <v/>
      </c>
      <c r="O43" s="128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RESUMO'!AQ32</f>
        <v/>
      </c>
      <c r="N44" s="129">
        <f>MAX(0,M44-M43)</f>
        <v/>
      </c>
      <c r="O44" s="128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RESUMO'!AR32</f>
        <v/>
      </c>
      <c r="N45" s="129">
        <f>MAX(0,M45-M44)</f>
        <v/>
      </c>
      <c r="O45" s="128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RESUMO'!AS32</f>
        <v/>
      </c>
      <c r="N46" s="129">
        <f>MAX(0,M46-M45)</f>
        <v/>
      </c>
      <c r="O46" s="128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RESUMO'!AT32</f>
        <v/>
      </c>
      <c r="N47" s="129">
        <f>MAX(0,M47-M46)</f>
        <v/>
      </c>
      <c r="O47" s="128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RESUMO'!AU32</f>
        <v/>
      </c>
      <c r="N48" s="129">
        <f>MAX(0,M48-M47)</f>
        <v/>
      </c>
      <c r="O48" s="128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RESUMO'!AV32</f>
        <v/>
      </c>
      <c r="N49" s="129">
        <f>MAX(0,M49-M48)</f>
        <v/>
      </c>
      <c r="O49" s="128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RESUMO'!AW32</f>
        <v/>
      </c>
      <c r="N50" s="129">
        <f>MAX(0,M50-M49)</f>
        <v/>
      </c>
      <c r="O50" s="128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RESUMO'!AX32</f>
        <v/>
      </c>
      <c r="N51" s="129">
        <f>MAX(0,M51-M50)</f>
        <v/>
      </c>
      <c r="O51" s="128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RESUMO'!AY32</f>
        <v/>
      </c>
      <c r="N52" s="129">
        <f>MAX(0,M52-M51)</f>
        <v/>
      </c>
      <c r="O52" s="128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RESUMO'!AZ32</f>
        <v/>
      </c>
      <c r="N53" s="129">
        <f>MAX(0,M53-M52)</f>
        <v/>
      </c>
      <c r="O53" s="128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RESUMO'!BA32</f>
        <v/>
      </c>
      <c r="N54" s="129">
        <f>MAX(0,M54-M53)</f>
        <v/>
      </c>
      <c r="O54" s="128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RESUMO'!BB32</f>
        <v/>
      </c>
      <c r="N55" s="129">
        <f>MAX(0,M55-M54)</f>
        <v/>
      </c>
      <c r="O55" s="128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RESUMO'!BC32</f>
        <v/>
      </c>
      <c r="N56" s="129">
        <f>MAX(0,M56-M55)</f>
        <v/>
      </c>
      <c r="O56" s="128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RESUMO'!BD32</f>
        <v/>
      </c>
      <c r="N57" s="129">
        <f>MAX(0,M57-M56)</f>
        <v/>
      </c>
      <c r="O57" s="128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RESUMO'!BE32</f>
        <v/>
      </c>
      <c r="N58" s="129">
        <f>MAX(0,M58-M57)</f>
        <v/>
      </c>
      <c r="O58" s="128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RESUMO'!BF32</f>
        <v/>
      </c>
      <c r="N59" s="129">
        <f>MAX(0,M59-M58)</f>
        <v/>
      </c>
      <c r="O59" s="128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RESUMO'!BG32</f>
        <v/>
      </c>
      <c r="N60" s="129">
        <f>MAX(0,M60-M59)</f>
        <v/>
      </c>
      <c r="O60" s="128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RESUMO'!BH32</f>
        <v/>
      </c>
      <c r="N61" s="129">
        <f>MAX(0,M61-M60)</f>
        <v/>
      </c>
      <c r="O61" s="128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RESUMO'!BI32</f>
        <v/>
      </c>
      <c r="N62" s="129">
        <f>MAX(0,M62-M61)</f>
        <v/>
      </c>
      <c r="O62" s="128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RESUMO'!BJ32</f>
        <v/>
      </c>
      <c r="N63" s="129">
        <f>MAX(0,M63-M62)</f>
        <v/>
      </c>
      <c r="O63" s="128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RESUMO'!BK32</f>
        <v/>
      </c>
      <c r="N64" s="129">
        <f>MAX(0,M64-M63)</f>
        <v/>
      </c>
      <c r="O64" s="128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RESUMO'!BL32</f>
        <v/>
      </c>
      <c r="N65" s="129">
        <f>MAX(0,M65-M64)</f>
        <v/>
      </c>
      <c r="O65" s="128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RESUMO'!BM32</f>
        <v/>
      </c>
      <c r="N66" s="129">
        <f>MAX(0,M66-M65)</f>
        <v/>
      </c>
      <c r="O66" s="128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RESUMO'!BN32</f>
        <v/>
      </c>
      <c r="N67" s="129">
        <f>MAX(0,M67-M66)</f>
        <v/>
      </c>
      <c r="O67" s="128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RESUMO'!BO32</f>
        <v/>
      </c>
      <c r="N68" s="129">
        <f>MAX(0,M68-M67)</f>
        <v/>
      </c>
      <c r="O68" s="128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RESUMO'!BP32</f>
        <v/>
      </c>
      <c r="N69" s="129">
        <f>MAX(0,M69-M68)</f>
        <v/>
      </c>
      <c r="O69" s="128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RESUMO'!BQ32</f>
        <v/>
      </c>
      <c r="N70" s="129">
        <f>MAX(0,M70-M69)</f>
        <v/>
      </c>
      <c r="O70" s="128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RESUMO'!BR32</f>
        <v/>
      </c>
      <c r="N71" s="129">
        <f>MAX(0,M71-M70)</f>
        <v/>
      </c>
      <c r="O71" s="128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RESUMO'!BS32</f>
        <v/>
      </c>
      <c r="N72" s="129">
        <f>MAX(0,M72-M71)</f>
        <v/>
      </c>
      <c r="O72" s="128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RESUMO'!BT32</f>
        <v/>
      </c>
      <c r="N73" s="129">
        <f>MAX(0,M73-M72)</f>
        <v/>
      </c>
      <c r="O73" s="128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RESUMO'!BU32</f>
        <v/>
      </c>
      <c r="N74" s="129">
        <f>MAX(0,M74-M73)</f>
        <v/>
      </c>
      <c r="O74" s="128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RESUMO'!BV32</f>
        <v/>
      </c>
      <c r="N75" s="129">
        <f>MAX(0,M75-M74)</f>
        <v/>
      </c>
      <c r="O75" s="128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RESUMO'!BW32</f>
        <v/>
      </c>
      <c r="N76" s="129">
        <f>MAX(0,M76-M75)</f>
        <v/>
      </c>
      <c r="O76" s="128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28">
        <f>'CP RESUMO'!D33</f>
        <v/>
      </c>
      <c r="N5" s="129" t="n">
        <v>0</v>
      </c>
      <c r="O5" s="128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RESUMO'!E33</f>
        <v/>
      </c>
      <c r="N6" s="129">
        <f>MAX(0,M6-M5)</f>
        <v/>
      </c>
      <c r="O6" s="128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PL'!L39</f>
        <v/>
      </c>
      <c r="M7" s="128">
        <f>'CP RESUMO'!F33</f>
        <v/>
      </c>
      <c r="N7" s="129">
        <f>MAX(0,M7-M6)</f>
        <v/>
      </c>
      <c r="O7" s="128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RESUMO'!G33</f>
        <v/>
      </c>
      <c r="N8" s="129">
        <f>MAX(0,M8-M7)</f>
        <v/>
      </c>
      <c r="O8" s="128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RESUMO'!H33</f>
        <v/>
      </c>
      <c r="N9" s="129">
        <f>MAX(0,M9-M8)</f>
        <v/>
      </c>
      <c r="O9" s="128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RESUMO'!I33</f>
        <v/>
      </c>
      <c r="N10" s="129">
        <f>MAX(0,M10-M9)</f>
        <v/>
      </c>
      <c r="O10" s="128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RESUMO'!J33</f>
        <v/>
      </c>
      <c r="N11" s="129">
        <f>MAX(0,M11-M10)</f>
        <v/>
      </c>
      <c r="O11" s="128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RESUMO'!K33</f>
        <v/>
      </c>
      <c r="N12" s="129">
        <f>MAX(0,M12-M11)</f>
        <v/>
      </c>
      <c r="O12" s="128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PL'!I39</f>
        <v/>
      </c>
      <c r="M13" s="128">
        <f>'CP RESUMO'!L33</f>
        <v/>
      </c>
      <c r="N13" s="129">
        <f>MAX(0,M13-M12)</f>
        <v/>
      </c>
      <c r="O13" s="128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8">
        <f>'CP RESUMO'!M33</f>
        <v/>
      </c>
      <c r="N14" s="129">
        <f>MAX(0,M14-M13)</f>
        <v/>
      </c>
      <c r="O14" s="128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RESUMO'!N33</f>
        <v/>
      </c>
      <c r="N15" s="129">
        <f>MAX(0,M15-M14)</f>
        <v/>
      </c>
      <c r="O15" s="128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RESUMO'!O33</f>
        <v/>
      </c>
      <c r="N16" s="129">
        <f>MAX(0,M16-M15)</f>
        <v/>
      </c>
      <c r="O16" s="128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RESUMO'!P33</f>
        <v/>
      </c>
      <c r="N17" s="129">
        <f>MAX(0,M17-M16)</f>
        <v/>
      </c>
      <c r="O17" s="128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RESUMO'!Q33</f>
        <v/>
      </c>
      <c r="N18" s="129">
        <f>MAX(0,M18-M17)</f>
        <v/>
      </c>
      <c r="O18" s="128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RESUMO'!R33</f>
        <v/>
      </c>
      <c r="N19" s="129">
        <f>MAX(0,M19-M18)</f>
        <v/>
      </c>
      <c r="O19" s="128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RESUMO'!S33</f>
        <v/>
      </c>
      <c r="N20" s="129">
        <f>MAX(0,M20-M19)</f>
        <v/>
      </c>
      <c r="O20" s="128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RESUMO'!T33</f>
        <v/>
      </c>
      <c r="N21" s="129">
        <f>MAX(0,M21-M20)</f>
        <v/>
      </c>
      <c r="O21" s="128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RESUMO'!U33</f>
        <v/>
      </c>
      <c r="N22" s="129">
        <f>MAX(0,M22-M21)</f>
        <v/>
      </c>
      <c r="O22" s="128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RESUMO'!V33</f>
        <v/>
      </c>
      <c r="N23" s="129">
        <f>MAX(0,M23-M22)</f>
        <v/>
      </c>
      <c r="O23" s="128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RESUMO'!W33</f>
        <v/>
      </c>
      <c r="N24" s="129">
        <f>MAX(0,M24-M23)</f>
        <v/>
      </c>
      <c r="O24" s="128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RESUMO'!X33</f>
        <v/>
      </c>
      <c r="N25" s="129">
        <f>MAX(0,M25-M24)</f>
        <v/>
      </c>
      <c r="O25" s="128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188.02</v>
      </c>
      <c r="M26" s="128">
        <f>'CP RESUMO'!Y33</f>
        <v/>
      </c>
      <c r="N26" s="129">
        <f>MAX(0,M26-M25)</f>
        <v/>
      </c>
      <c r="O26" s="128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234754.56</v>
      </c>
      <c r="M27" s="128">
        <f>'CP RESUMO'!Z33</f>
        <v/>
      </c>
      <c r="N27" s="129">
        <f>MAX(0,M27-M26)</f>
        <v/>
      </c>
      <c r="O27" s="128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114348.19</v>
      </c>
      <c r="M28" s="128">
        <f>'CP RESUMO'!AA33</f>
        <v/>
      </c>
      <c r="N28" s="129">
        <f>MAX(0,M28-M27)</f>
        <v/>
      </c>
      <c r="O28" s="128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17669.7</v>
      </c>
      <c r="M29" s="128">
        <f>'CP RESUMO'!AB33</f>
        <v/>
      </c>
      <c r="N29" s="129">
        <f>MAX(0,M29-M28)</f>
        <v/>
      </c>
      <c r="O29" s="128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79261.22</v>
      </c>
      <c r="M30" s="128">
        <f>'CP RESUMO'!AC33</f>
        <v/>
      </c>
      <c r="N30" s="129">
        <f>MAX(0,M30-M29)</f>
        <v/>
      </c>
      <c r="O30" s="128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158522.43</v>
      </c>
      <c r="M31" s="128">
        <f>'CP RESUMO'!AD33</f>
        <v/>
      </c>
      <c r="N31" s="129">
        <f>MAX(0,M31-M30)</f>
        <v/>
      </c>
      <c r="O31" s="128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167357.28</v>
      </c>
      <c r="M32" s="128">
        <f>'CP RESUMO'!AE33</f>
        <v/>
      </c>
      <c r="N32" s="129">
        <f>MAX(0,M32-M31)</f>
        <v/>
      </c>
      <c r="O32" s="128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202444.25</v>
      </c>
      <c r="M33" s="128">
        <f>'CP RESUMO'!AF33</f>
        <v/>
      </c>
      <c r="N33" s="129">
        <f>MAX(0,M33-M32)</f>
        <v/>
      </c>
      <c r="O33" s="128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185026.98</v>
      </c>
      <c r="M34" s="128">
        <f>'CP RESUMO'!AG33</f>
        <v/>
      </c>
      <c r="N34" s="129">
        <f>MAX(0,M34-M33)</f>
        <v/>
      </c>
      <c r="O34" s="128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123183.04</v>
      </c>
      <c r="M35" s="128">
        <f>'CP RESUMO'!AH33</f>
        <v/>
      </c>
      <c r="N35" s="129">
        <f>MAX(0,M35-M34)</f>
        <v/>
      </c>
      <c r="O35" s="128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273123.05</v>
      </c>
      <c r="M36" s="128">
        <f>'CP RESUMO'!AI33</f>
        <v/>
      </c>
      <c r="N36" s="129">
        <f>MAX(0,M36-M35)</f>
        <v/>
      </c>
      <c r="O36" s="128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185026.98</v>
      </c>
      <c r="M37" s="128">
        <f>'CP RESUMO'!AJ33</f>
        <v/>
      </c>
      <c r="N37" s="129">
        <f>MAX(0,M37-M36)</f>
        <v/>
      </c>
      <c r="O37" s="128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86329.10000000001</v>
      </c>
      <c r="M38" s="128">
        <f>'CP RESUMO'!AK33</f>
        <v/>
      </c>
      <c r="N38" s="129">
        <f>MAX(0,M38-M37)</f>
        <v/>
      </c>
      <c r="O38" s="128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49222.73</v>
      </c>
      <c r="M39" s="128">
        <f>'CP RESUMO'!AL33</f>
        <v/>
      </c>
      <c r="N39" s="129">
        <f>MAX(0,M39-M38)</f>
        <v/>
      </c>
      <c r="O39" s="128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32562.73</v>
      </c>
      <c r="M40" s="128">
        <f>'CP RESUMO'!AM33</f>
        <v/>
      </c>
      <c r="N40" s="129">
        <f>MAX(0,M40-M39)</f>
        <v/>
      </c>
      <c r="O40" s="128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36464.8</v>
      </c>
      <c r="M41" s="128">
        <f>'CP RESUMO'!AN33</f>
        <v/>
      </c>
      <c r="N41" s="129">
        <f>MAX(0,M41-M40)</f>
        <v/>
      </c>
      <c r="O41" s="128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RESUMO'!AO33</f>
        <v/>
      </c>
      <c r="N42" s="129">
        <f>MAX(0,M42-M41)</f>
        <v/>
      </c>
      <c r="O42" s="128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194188.65</v>
      </c>
      <c r="M43" s="128">
        <f>'CP RESUMO'!AP33</f>
        <v/>
      </c>
      <c r="N43" s="129">
        <f>MAX(0,M43-M42)</f>
        <v/>
      </c>
      <c r="O43" s="128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3601.94</v>
      </c>
      <c r="M44" s="128">
        <f>'CP RESUMO'!AQ33</f>
        <v/>
      </c>
      <c r="N44" s="129">
        <f>MAX(0,M44-M43)</f>
        <v/>
      </c>
      <c r="O44" s="128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RESUMO'!AR33</f>
        <v/>
      </c>
      <c r="N45" s="129">
        <f>MAX(0,M45-M44)</f>
        <v/>
      </c>
      <c r="O45" s="128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RESUMO'!AS33</f>
        <v/>
      </c>
      <c r="N46" s="129">
        <f>MAX(0,M46-M45)</f>
        <v/>
      </c>
      <c r="O46" s="128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RESUMO'!AT33</f>
        <v/>
      </c>
      <c r="N47" s="129">
        <f>MAX(0,M47-M46)</f>
        <v/>
      </c>
      <c r="O47" s="128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RESUMO'!AU33</f>
        <v/>
      </c>
      <c r="N48" s="129">
        <f>MAX(0,M48-M47)</f>
        <v/>
      </c>
      <c r="O48" s="128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RESUMO'!AV33</f>
        <v/>
      </c>
      <c r="N49" s="129">
        <f>MAX(0,M49-M48)</f>
        <v/>
      </c>
      <c r="O49" s="128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RESUMO'!AW33</f>
        <v/>
      </c>
      <c r="N50" s="129">
        <f>MAX(0,M50-M49)</f>
        <v/>
      </c>
      <c r="O50" s="128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RESUMO'!AX33</f>
        <v/>
      </c>
      <c r="N51" s="129">
        <f>MAX(0,M51-M50)</f>
        <v/>
      </c>
      <c r="O51" s="128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RESUMO'!AY33</f>
        <v/>
      </c>
      <c r="N52" s="129">
        <f>MAX(0,M52-M51)</f>
        <v/>
      </c>
      <c r="O52" s="128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RESUMO'!AZ33</f>
        <v/>
      </c>
      <c r="N53" s="129">
        <f>MAX(0,M53-M52)</f>
        <v/>
      </c>
      <c r="O53" s="128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RESUMO'!BA33</f>
        <v/>
      </c>
      <c r="N54" s="129">
        <f>MAX(0,M54-M53)</f>
        <v/>
      </c>
      <c r="O54" s="128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RESUMO'!BB33</f>
        <v/>
      </c>
      <c r="N55" s="129">
        <f>MAX(0,M55-M54)</f>
        <v/>
      </c>
      <c r="O55" s="128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RESUMO'!BC33</f>
        <v/>
      </c>
      <c r="N56" s="129">
        <f>MAX(0,M56-M55)</f>
        <v/>
      </c>
      <c r="O56" s="128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RESUMO'!BD33</f>
        <v/>
      </c>
      <c r="N57" s="129">
        <f>MAX(0,M57-M56)</f>
        <v/>
      </c>
      <c r="O57" s="128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RESUMO'!BE33</f>
        <v/>
      </c>
      <c r="N58" s="129">
        <f>MAX(0,M58-M57)</f>
        <v/>
      </c>
      <c r="O58" s="128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RESUMO'!BF33</f>
        <v/>
      </c>
      <c r="N59" s="129">
        <f>MAX(0,M59-M58)</f>
        <v/>
      </c>
      <c r="O59" s="128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RESUMO'!BG33</f>
        <v/>
      </c>
      <c r="N60" s="129">
        <f>MAX(0,M60-M59)</f>
        <v/>
      </c>
      <c r="O60" s="128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RESUMO'!BH33</f>
        <v/>
      </c>
      <c r="N61" s="129">
        <f>MAX(0,M61-M60)</f>
        <v/>
      </c>
      <c r="O61" s="128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RESUMO'!BI33</f>
        <v/>
      </c>
      <c r="N62" s="129">
        <f>MAX(0,M62-M61)</f>
        <v/>
      </c>
      <c r="O62" s="128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RESUMO'!BJ33</f>
        <v/>
      </c>
      <c r="N63" s="129">
        <f>MAX(0,M63-M62)</f>
        <v/>
      </c>
      <c r="O63" s="128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RESUMO'!BK33</f>
        <v/>
      </c>
      <c r="N64" s="129">
        <f>MAX(0,M64-M63)</f>
        <v/>
      </c>
      <c r="O64" s="128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RESUMO'!BL33</f>
        <v/>
      </c>
      <c r="N65" s="129">
        <f>MAX(0,M65-M64)</f>
        <v/>
      </c>
      <c r="O65" s="128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RESUMO'!BM33</f>
        <v/>
      </c>
      <c r="N66" s="129">
        <f>MAX(0,M66-M65)</f>
        <v/>
      </c>
      <c r="O66" s="128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RESUMO'!BN33</f>
        <v/>
      </c>
      <c r="N67" s="129">
        <f>MAX(0,M67-M66)</f>
        <v/>
      </c>
      <c r="O67" s="128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RESUMO'!BO33</f>
        <v/>
      </c>
      <c r="N68" s="129">
        <f>MAX(0,M68-M67)</f>
        <v/>
      </c>
      <c r="O68" s="128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RESUMO'!BP33</f>
        <v/>
      </c>
      <c r="N69" s="129">
        <f>MAX(0,M69-M68)</f>
        <v/>
      </c>
      <c r="O69" s="128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RESUMO'!BQ33</f>
        <v/>
      </c>
      <c r="N70" s="129">
        <f>MAX(0,M70-M69)</f>
        <v/>
      </c>
      <c r="O70" s="128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RESUMO'!BR33</f>
        <v/>
      </c>
      <c r="N71" s="129">
        <f>MAX(0,M71-M70)</f>
        <v/>
      </c>
      <c r="O71" s="128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RESUMO'!BS33</f>
        <v/>
      </c>
      <c r="N72" s="129">
        <f>MAX(0,M72-M71)</f>
        <v/>
      </c>
      <c r="O72" s="128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RESUMO'!BT33</f>
        <v/>
      </c>
      <c r="N73" s="129">
        <f>MAX(0,M73-M72)</f>
        <v/>
      </c>
      <c r="O73" s="128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RESUMO'!BU33</f>
        <v/>
      </c>
      <c r="N74" s="129">
        <f>MAX(0,M74-M73)</f>
        <v/>
      </c>
      <c r="O74" s="128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RESUMO'!BV33</f>
        <v/>
      </c>
      <c r="N75" s="129">
        <f>MAX(0,M75-M74)</f>
        <v/>
      </c>
      <c r="O75" s="128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RESUMO'!BW33</f>
        <v/>
      </c>
      <c r="N76" s="129">
        <f>MAX(0,M76-M75)</f>
        <v/>
      </c>
      <c r="O76" s="128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28">
        <f>'CP RESUMO'!D34</f>
        <v/>
      </c>
      <c r="N5" s="129" t="n">
        <v>0</v>
      </c>
      <c r="O5" s="128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RESUMO'!E34</f>
        <v/>
      </c>
      <c r="N6" s="129">
        <f>MAX(0,M6-M5)</f>
        <v/>
      </c>
      <c r="O6" s="128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PL'!L40</f>
        <v/>
      </c>
      <c r="M7" s="128">
        <f>'CP RESUMO'!F34</f>
        <v/>
      </c>
      <c r="N7" s="129">
        <f>MAX(0,M7-M6)</f>
        <v/>
      </c>
      <c r="O7" s="128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RESUMO'!G34</f>
        <v/>
      </c>
      <c r="N8" s="129">
        <f>MAX(0,M8-M7)</f>
        <v/>
      </c>
      <c r="O8" s="128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RESUMO'!H34</f>
        <v/>
      </c>
      <c r="N9" s="129">
        <f>MAX(0,M9-M8)</f>
        <v/>
      </c>
      <c r="O9" s="128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RESUMO'!I34</f>
        <v/>
      </c>
      <c r="N10" s="129">
        <f>MAX(0,M10-M9)</f>
        <v/>
      </c>
      <c r="O10" s="128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RESUMO'!J34</f>
        <v/>
      </c>
      <c r="N11" s="129">
        <f>MAX(0,M11-M10)</f>
        <v/>
      </c>
      <c r="O11" s="128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RESUMO'!K34</f>
        <v/>
      </c>
      <c r="N12" s="129">
        <f>MAX(0,M12-M11)</f>
        <v/>
      </c>
      <c r="O12" s="128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PL'!I40</f>
        <v/>
      </c>
      <c r="M13" s="128">
        <f>'CP RESUMO'!L34</f>
        <v/>
      </c>
      <c r="N13" s="129">
        <f>MAX(0,M13-M12)</f>
        <v/>
      </c>
      <c r="O13" s="128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8">
        <f>'CP RESUMO'!M34</f>
        <v/>
      </c>
      <c r="N14" s="129">
        <f>MAX(0,M14-M13)</f>
        <v/>
      </c>
      <c r="O14" s="128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RESUMO'!N34</f>
        <v/>
      </c>
      <c r="N15" s="129">
        <f>MAX(0,M15-M14)</f>
        <v/>
      </c>
      <c r="O15" s="128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RESUMO'!O34</f>
        <v/>
      </c>
      <c r="N16" s="129">
        <f>MAX(0,M16-M15)</f>
        <v/>
      </c>
      <c r="O16" s="128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RESUMO'!P34</f>
        <v/>
      </c>
      <c r="N17" s="129">
        <f>MAX(0,M17-M16)</f>
        <v/>
      </c>
      <c r="O17" s="128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RESUMO'!Q34</f>
        <v/>
      </c>
      <c r="N18" s="129">
        <f>MAX(0,M18-M17)</f>
        <v/>
      </c>
      <c r="O18" s="128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RESUMO'!R34</f>
        <v/>
      </c>
      <c r="N19" s="129">
        <f>MAX(0,M19-M18)</f>
        <v/>
      </c>
      <c r="O19" s="128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RESUMO'!S34</f>
        <v/>
      </c>
      <c r="N20" s="129">
        <f>MAX(0,M20-M19)</f>
        <v/>
      </c>
      <c r="O20" s="128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RESUMO'!T34</f>
        <v/>
      </c>
      <c r="N21" s="129">
        <f>MAX(0,M21-M20)</f>
        <v/>
      </c>
      <c r="O21" s="128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RESUMO'!U34</f>
        <v/>
      </c>
      <c r="N22" s="129">
        <f>MAX(0,M22-M21)</f>
        <v/>
      </c>
      <c r="O22" s="128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RESUMO'!V34</f>
        <v/>
      </c>
      <c r="N23" s="129">
        <f>MAX(0,M23-M22)</f>
        <v/>
      </c>
      <c r="O23" s="128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RESUMO'!W34</f>
        <v/>
      </c>
      <c r="N24" s="129">
        <f>MAX(0,M24-M23)</f>
        <v/>
      </c>
      <c r="O24" s="128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RESUMO'!X34</f>
        <v/>
      </c>
      <c r="N25" s="129">
        <f>MAX(0,M25-M24)</f>
        <v/>
      </c>
      <c r="O25" s="128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RESUMO'!Y34</f>
        <v/>
      </c>
      <c r="N26" s="129">
        <f>MAX(0,M26-M25)</f>
        <v/>
      </c>
      <c r="O26" s="128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RESUMO'!Z34</f>
        <v/>
      </c>
      <c r="N27" s="129">
        <f>MAX(0,M27-M26)</f>
        <v/>
      </c>
      <c r="O27" s="128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RESUMO'!AA34</f>
        <v/>
      </c>
      <c r="N28" s="129">
        <f>MAX(0,M28-M27)</f>
        <v/>
      </c>
      <c r="O28" s="128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RESUMO'!AB34</f>
        <v/>
      </c>
      <c r="N29" s="129">
        <f>MAX(0,M29-M28)</f>
        <v/>
      </c>
      <c r="O29" s="128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140514.84</v>
      </c>
      <c r="M30" s="128">
        <f>'CP RESUMO'!AC34</f>
        <v/>
      </c>
      <c r="N30" s="129">
        <f>MAX(0,M30-M29)</f>
        <v/>
      </c>
      <c r="O30" s="128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196591.87</v>
      </c>
      <c r="M31" s="128">
        <f>'CP RESUMO'!AD34</f>
        <v/>
      </c>
      <c r="N31" s="129">
        <f>MAX(0,M31-M30)</f>
        <v/>
      </c>
      <c r="O31" s="128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201103.81</v>
      </c>
      <c r="M32" s="128">
        <f>'CP RESUMO'!AE34</f>
        <v/>
      </c>
      <c r="N32" s="129">
        <f>MAX(0,M32-M31)</f>
        <v/>
      </c>
      <c r="O32" s="128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115288.45</v>
      </c>
      <c r="M33" s="128">
        <f>'CP RESUMO'!AF34</f>
        <v/>
      </c>
      <c r="N33" s="129">
        <f>MAX(0,M33-M32)</f>
        <v/>
      </c>
      <c r="O33" s="128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510508.11</v>
      </c>
      <c r="M34" s="128">
        <f>'CP RESUMO'!AG34</f>
        <v/>
      </c>
      <c r="N34" s="129">
        <f>MAX(0,M34-M33)</f>
        <v/>
      </c>
      <c r="O34" s="128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887692.3100000001</v>
      </c>
      <c r="M35" s="128">
        <f>'CP RESUMO'!AH34</f>
        <v/>
      </c>
      <c r="N35" s="129">
        <f>MAX(0,M35-M34)</f>
        <v/>
      </c>
      <c r="O35" s="128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1083261.64</v>
      </c>
      <c r="M36" s="128">
        <f>'CP RESUMO'!AI34</f>
        <v/>
      </c>
      <c r="N36" s="129">
        <f>MAX(0,M36-M35)</f>
        <v/>
      </c>
      <c r="O36" s="128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867401.83</v>
      </c>
      <c r="M37" s="128">
        <f>'CP RESUMO'!AJ34</f>
        <v/>
      </c>
      <c r="N37" s="129">
        <f>MAX(0,M37-M36)</f>
        <v/>
      </c>
      <c r="O37" s="128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901160.37</v>
      </c>
      <c r="M38" s="128">
        <f>'CP RESUMO'!AK34</f>
        <v/>
      </c>
      <c r="N38" s="129">
        <f>MAX(0,M38-M37)</f>
        <v/>
      </c>
      <c r="O38" s="128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1321310.17</v>
      </c>
      <c r="M39" s="128">
        <f>'CP RESUMO'!AL34</f>
        <v/>
      </c>
      <c r="N39" s="129">
        <f>MAX(0,M39-M38)</f>
        <v/>
      </c>
      <c r="O39" s="128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1586808.43</v>
      </c>
      <c r="M40" s="128">
        <f>'CP RESUMO'!AM34</f>
        <v/>
      </c>
      <c r="N40" s="129">
        <f>MAX(0,M40-M39)</f>
        <v/>
      </c>
      <c r="O40" s="128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1577632.14</v>
      </c>
      <c r="M41" s="128">
        <f>'CP RESUMO'!AN34</f>
        <v/>
      </c>
      <c r="N41" s="129">
        <f>MAX(0,M41-M40)</f>
        <v/>
      </c>
      <c r="O41" s="128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1177051.68</v>
      </c>
      <c r="M42" s="128">
        <f>'CP RESUMO'!AO34</f>
        <v/>
      </c>
      <c r="N42" s="129">
        <f>MAX(0,M42-M41)</f>
        <v/>
      </c>
      <c r="O42" s="128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1274343.71</v>
      </c>
      <c r="M43" s="128">
        <f>'CP RESUMO'!AP34</f>
        <v/>
      </c>
      <c r="N43" s="129">
        <f>MAX(0,M43-M42)</f>
        <v/>
      </c>
      <c r="O43" s="128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1339123.05</v>
      </c>
      <c r="M44" s="128">
        <f>'CP RESUMO'!AQ34</f>
        <v/>
      </c>
      <c r="N44" s="129">
        <f>MAX(0,M44-M43)</f>
        <v/>
      </c>
      <c r="O44" s="128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1253709.38</v>
      </c>
      <c r="M45" s="128">
        <f>'CP RESUMO'!AR34</f>
        <v/>
      </c>
      <c r="N45" s="129">
        <f>MAX(0,M45-M44)</f>
        <v/>
      </c>
      <c r="O45" s="128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1234983.72</v>
      </c>
      <c r="M46" s="128">
        <f>'CP RESUMO'!AS34</f>
        <v/>
      </c>
      <c r="N46" s="129">
        <f>MAX(0,M46-M45)</f>
        <v/>
      </c>
      <c r="O46" s="128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783212.4399999999</v>
      </c>
      <c r="M47" s="128">
        <f>'CP RESUMO'!AT34</f>
        <v/>
      </c>
      <c r="N47" s="129">
        <f>MAX(0,M47-M46)</f>
        <v/>
      </c>
      <c r="O47" s="128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788892.0600000001</v>
      </c>
      <c r="M48" s="128">
        <f>'CP RESUMO'!AU34</f>
        <v/>
      </c>
      <c r="N48" s="129">
        <f>MAX(0,M48-M47)</f>
        <v/>
      </c>
      <c r="O48" s="128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329342.69</v>
      </c>
      <c r="M49" s="128">
        <f>'CP RESUMO'!AV34</f>
        <v/>
      </c>
      <c r="N49" s="129">
        <f>MAX(0,M49-M48)</f>
        <v/>
      </c>
      <c r="O49" s="128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RESUMO'!AW34</f>
        <v/>
      </c>
      <c r="N50" s="129">
        <f>MAX(0,M50-M49)</f>
        <v/>
      </c>
      <c r="O50" s="128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RESUMO'!AX34</f>
        <v/>
      </c>
      <c r="N51" s="129">
        <f>MAX(0,M51-M50)</f>
        <v/>
      </c>
      <c r="O51" s="128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RESUMO'!AY34</f>
        <v/>
      </c>
      <c r="N52" s="129">
        <f>MAX(0,M52-M51)</f>
        <v/>
      </c>
      <c r="O52" s="128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RESUMO'!AZ34</f>
        <v/>
      </c>
      <c r="N53" s="129">
        <f>MAX(0,M53-M52)</f>
        <v/>
      </c>
      <c r="O53" s="128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RESUMO'!BA34</f>
        <v/>
      </c>
      <c r="N54" s="129">
        <f>MAX(0,M54-M53)</f>
        <v/>
      </c>
      <c r="O54" s="128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RESUMO'!BB34</f>
        <v/>
      </c>
      <c r="N55" s="129">
        <f>MAX(0,M55-M54)</f>
        <v/>
      </c>
      <c r="O55" s="128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RESUMO'!BC34</f>
        <v/>
      </c>
      <c r="N56" s="129">
        <f>MAX(0,M56-M55)</f>
        <v/>
      </c>
      <c r="O56" s="128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RESUMO'!BD34</f>
        <v/>
      </c>
      <c r="N57" s="129">
        <f>MAX(0,M57-M56)</f>
        <v/>
      </c>
      <c r="O57" s="128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RESUMO'!BE34</f>
        <v/>
      </c>
      <c r="N58" s="129">
        <f>MAX(0,M58-M57)</f>
        <v/>
      </c>
      <c r="O58" s="128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RESUMO'!BF34</f>
        <v/>
      </c>
      <c r="N59" s="129">
        <f>MAX(0,M59-M58)</f>
        <v/>
      </c>
      <c r="O59" s="128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RESUMO'!BG34</f>
        <v/>
      </c>
      <c r="N60" s="129">
        <f>MAX(0,M60-M59)</f>
        <v/>
      </c>
      <c r="O60" s="128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RESUMO'!BH34</f>
        <v/>
      </c>
      <c r="N61" s="129">
        <f>MAX(0,M61-M60)</f>
        <v/>
      </c>
      <c r="O61" s="128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RESUMO'!BI34</f>
        <v/>
      </c>
      <c r="N62" s="129">
        <f>MAX(0,M62-M61)</f>
        <v/>
      </c>
      <c r="O62" s="128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RESUMO'!BJ34</f>
        <v/>
      </c>
      <c r="N63" s="129">
        <f>MAX(0,M63-M62)</f>
        <v/>
      </c>
      <c r="O63" s="128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RESUMO'!BK34</f>
        <v/>
      </c>
      <c r="N64" s="129">
        <f>MAX(0,M64-M63)</f>
        <v/>
      </c>
      <c r="O64" s="128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RESUMO'!BL34</f>
        <v/>
      </c>
      <c r="N65" s="129">
        <f>MAX(0,M65-M64)</f>
        <v/>
      </c>
      <c r="O65" s="128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RESUMO'!BM34</f>
        <v/>
      </c>
      <c r="N66" s="129">
        <f>MAX(0,M66-M65)</f>
        <v/>
      </c>
      <c r="O66" s="128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RESUMO'!BN34</f>
        <v/>
      </c>
      <c r="N67" s="129">
        <f>MAX(0,M67-M66)</f>
        <v/>
      </c>
      <c r="O67" s="128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RESUMO'!BO34</f>
        <v/>
      </c>
      <c r="N68" s="129">
        <f>MAX(0,M68-M67)</f>
        <v/>
      </c>
      <c r="O68" s="128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RESUMO'!BP34</f>
        <v/>
      </c>
      <c r="N69" s="129">
        <f>MAX(0,M69-M68)</f>
        <v/>
      </c>
      <c r="O69" s="128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RESUMO'!BQ34</f>
        <v/>
      </c>
      <c r="N70" s="129">
        <f>MAX(0,M70-M69)</f>
        <v/>
      </c>
      <c r="O70" s="128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RESUMO'!BR34</f>
        <v/>
      </c>
      <c r="N71" s="129">
        <f>MAX(0,M71-M70)</f>
        <v/>
      </c>
      <c r="O71" s="128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RESUMO'!BS34</f>
        <v/>
      </c>
      <c r="N72" s="129">
        <f>MAX(0,M72-M71)</f>
        <v/>
      </c>
      <c r="O72" s="128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RESUMO'!BT34</f>
        <v/>
      </c>
      <c r="N73" s="129">
        <f>MAX(0,M73-M72)</f>
        <v/>
      </c>
      <c r="O73" s="128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RESUMO'!BU34</f>
        <v/>
      </c>
      <c r="N74" s="129">
        <f>MAX(0,M74-M73)</f>
        <v/>
      </c>
      <c r="O74" s="128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RESUMO'!BV34</f>
        <v/>
      </c>
      <c r="N75" s="129">
        <f>MAX(0,M75-M74)</f>
        <v/>
      </c>
      <c r="O75" s="128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RESUMO'!BW34</f>
        <v/>
      </c>
      <c r="N76" s="129">
        <f>MAX(0,M76-M75)</f>
        <v/>
      </c>
      <c r="O76" s="128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28">
        <f>'CP RESUMO'!D35</f>
        <v/>
      </c>
      <c r="N5" s="129" t="n">
        <v>0</v>
      </c>
      <c r="O5" s="128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RESUMO'!E35</f>
        <v/>
      </c>
      <c r="N6" s="129">
        <f>MAX(0,M6-M5)</f>
        <v/>
      </c>
      <c r="O6" s="128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PL'!L41</f>
        <v/>
      </c>
      <c r="M7" s="128">
        <f>'CP RESUMO'!F35</f>
        <v/>
      </c>
      <c r="N7" s="129">
        <f>MAX(0,M7-M6)</f>
        <v/>
      </c>
      <c r="O7" s="128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RESUMO'!G35</f>
        <v/>
      </c>
      <c r="N8" s="129">
        <f>MAX(0,M8-M7)</f>
        <v/>
      </c>
      <c r="O8" s="128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RESUMO'!H35</f>
        <v/>
      </c>
      <c r="N9" s="129">
        <f>MAX(0,M9-M8)</f>
        <v/>
      </c>
      <c r="O9" s="128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RESUMO'!I35</f>
        <v/>
      </c>
      <c r="N10" s="129">
        <f>MAX(0,M10-M9)</f>
        <v/>
      </c>
      <c r="O10" s="128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RESUMO'!J35</f>
        <v/>
      </c>
      <c r="N11" s="129">
        <f>MAX(0,M11-M10)</f>
        <v/>
      </c>
      <c r="O11" s="128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RESUMO'!K35</f>
        <v/>
      </c>
      <c r="N12" s="129">
        <f>MAX(0,M12-M11)</f>
        <v/>
      </c>
      <c r="O12" s="128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PL'!I41</f>
        <v/>
      </c>
      <c r="M13" s="128">
        <f>'CP RESUMO'!L35</f>
        <v/>
      </c>
      <c r="N13" s="129">
        <f>MAX(0,M13-M12)</f>
        <v/>
      </c>
      <c r="O13" s="128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8">
        <f>'CP RESUMO'!M35</f>
        <v/>
      </c>
      <c r="N14" s="129">
        <f>MAX(0,M14-M13)</f>
        <v/>
      </c>
      <c r="O14" s="128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RESUMO'!N35</f>
        <v/>
      </c>
      <c r="N15" s="129">
        <f>MAX(0,M15-M14)</f>
        <v/>
      </c>
      <c r="O15" s="128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RESUMO'!O35</f>
        <v/>
      </c>
      <c r="N16" s="129">
        <f>MAX(0,M16-M15)</f>
        <v/>
      </c>
      <c r="O16" s="128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RESUMO'!P35</f>
        <v/>
      </c>
      <c r="N17" s="129">
        <f>MAX(0,M17-M16)</f>
        <v/>
      </c>
      <c r="O17" s="128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RESUMO'!Q35</f>
        <v/>
      </c>
      <c r="N18" s="129">
        <f>MAX(0,M18-M17)</f>
        <v/>
      </c>
      <c r="O18" s="128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RESUMO'!R35</f>
        <v/>
      </c>
      <c r="N19" s="129">
        <f>MAX(0,M19-M18)</f>
        <v/>
      </c>
      <c r="O19" s="128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RESUMO'!S35</f>
        <v/>
      </c>
      <c r="N20" s="129">
        <f>MAX(0,M20-M19)</f>
        <v/>
      </c>
      <c r="O20" s="128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RESUMO'!T35</f>
        <v/>
      </c>
      <c r="N21" s="129">
        <f>MAX(0,M21-M20)</f>
        <v/>
      </c>
      <c r="O21" s="128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RESUMO'!U35</f>
        <v/>
      </c>
      <c r="N22" s="129">
        <f>MAX(0,M22-M21)</f>
        <v/>
      </c>
      <c r="O22" s="128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RESUMO'!V35</f>
        <v/>
      </c>
      <c r="N23" s="129">
        <f>MAX(0,M23-M22)</f>
        <v/>
      </c>
      <c r="O23" s="128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PL 31 do Ed Jardim (no Botânico é PAVIMENTAÇÃO). No Prevision é o item 18.</t>
        </is>
      </c>
      <c r="M24" s="128">
        <f>'CP RESUMO'!W35</f>
        <v/>
      </c>
      <c r="N24" s="129">
        <f>MAX(0,M24-M23)</f>
        <v/>
      </c>
      <c r="O24" s="128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RESUMO'!X35</f>
        <v/>
      </c>
      <c r="N25" s="129">
        <f>MAX(0,M25-M24)</f>
        <v/>
      </c>
      <c r="O25" s="128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RESUMO'!Y35</f>
        <v/>
      </c>
      <c r="N26" s="129">
        <f>MAX(0,M26-M25)</f>
        <v/>
      </c>
      <c r="O26" s="128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RESUMO'!Z35</f>
        <v/>
      </c>
      <c r="N27" s="129">
        <f>MAX(0,M27-M26)</f>
        <v/>
      </c>
      <c r="O27" s="128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RESUMO'!AA35</f>
        <v/>
      </c>
      <c r="N28" s="129">
        <f>MAX(0,M28-M27)</f>
        <v/>
      </c>
      <c r="O28" s="128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RESUMO'!AB35</f>
        <v/>
      </c>
      <c r="N29" s="129">
        <f>MAX(0,M29-M28)</f>
        <v/>
      </c>
      <c r="O29" s="128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RESUMO'!AC35</f>
        <v/>
      </c>
      <c r="N30" s="129">
        <f>MAX(0,M30-M29)</f>
        <v/>
      </c>
      <c r="O30" s="128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RESUMO'!AD35</f>
        <v/>
      </c>
      <c r="N31" s="129">
        <f>MAX(0,M31-M30)</f>
        <v/>
      </c>
      <c r="O31" s="128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RESUMO'!AE35</f>
        <v/>
      </c>
      <c r="N32" s="129">
        <f>MAX(0,M32-M31)</f>
        <v/>
      </c>
      <c r="O32" s="128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RESUMO'!AF35</f>
        <v/>
      </c>
      <c r="N33" s="129">
        <f>MAX(0,M33-M32)</f>
        <v/>
      </c>
      <c r="O33" s="128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RESUMO'!AG35</f>
        <v/>
      </c>
      <c r="N34" s="129">
        <f>MAX(0,M34-M33)</f>
        <v/>
      </c>
      <c r="O34" s="128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RESUMO'!AH35</f>
        <v/>
      </c>
      <c r="N35" s="129">
        <f>MAX(0,M35-M34)</f>
        <v/>
      </c>
      <c r="O35" s="128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RESUMO'!AI35</f>
        <v/>
      </c>
      <c r="N36" s="129">
        <f>MAX(0,M36-M35)</f>
        <v/>
      </c>
      <c r="O36" s="128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RESUMO'!AJ35</f>
        <v/>
      </c>
      <c r="N37" s="129">
        <f>MAX(0,M37-M36)</f>
        <v/>
      </c>
      <c r="O37" s="128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RESUMO'!AK35</f>
        <v/>
      </c>
      <c r="N38" s="129">
        <f>MAX(0,M38-M37)</f>
        <v/>
      </c>
      <c r="O38" s="128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RESUMO'!AL35</f>
        <v/>
      </c>
      <c r="N39" s="129">
        <f>MAX(0,M39-M38)</f>
        <v/>
      </c>
      <c r="O39" s="128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RESUMO'!AM35</f>
        <v/>
      </c>
      <c r="N40" s="129">
        <f>MAX(0,M40-M39)</f>
        <v/>
      </c>
      <c r="O40" s="128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RESUMO'!AN35</f>
        <v/>
      </c>
      <c r="N41" s="129">
        <f>MAX(0,M41-M40)</f>
        <v/>
      </c>
      <c r="O41" s="128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98000</v>
      </c>
      <c r="M42" s="128">
        <f>'CP RESUMO'!AO35</f>
        <v/>
      </c>
      <c r="N42" s="129">
        <f>MAX(0,M42-M41)</f>
        <v/>
      </c>
      <c r="O42" s="128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97186</v>
      </c>
      <c r="M43" s="128">
        <f>'CP RESUMO'!AP35</f>
        <v/>
      </c>
      <c r="N43" s="129">
        <f>MAX(0,M43-M42)</f>
        <v/>
      </c>
      <c r="O43" s="128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RESUMO'!AQ35</f>
        <v/>
      </c>
      <c r="N44" s="129">
        <f>MAX(0,M44-M43)</f>
        <v/>
      </c>
      <c r="O44" s="128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RESUMO'!AR35</f>
        <v/>
      </c>
      <c r="N45" s="129">
        <f>MAX(0,M45-M44)</f>
        <v/>
      </c>
      <c r="O45" s="128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RESUMO'!AS35</f>
        <v/>
      </c>
      <c r="N46" s="129">
        <f>MAX(0,M46-M45)</f>
        <v/>
      </c>
      <c r="O46" s="128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RESUMO'!AT35</f>
        <v/>
      </c>
      <c r="N47" s="129">
        <f>MAX(0,M47-M46)</f>
        <v/>
      </c>
      <c r="O47" s="128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RESUMO'!AU35</f>
        <v/>
      </c>
      <c r="N48" s="129">
        <f>MAX(0,M48-M47)</f>
        <v/>
      </c>
      <c r="O48" s="128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RESUMO'!AV35</f>
        <v/>
      </c>
      <c r="N49" s="129">
        <f>MAX(0,M49-M48)</f>
        <v/>
      </c>
      <c r="O49" s="128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RESUMO'!AW35</f>
        <v/>
      </c>
      <c r="N50" s="129">
        <f>MAX(0,M50-M49)</f>
        <v/>
      </c>
      <c r="O50" s="128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RESUMO'!AX35</f>
        <v/>
      </c>
      <c r="N51" s="129">
        <f>MAX(0,M51-M50)</f>
        <v/>
      </c>
      <c r="O51" s="128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RESUMO'!AY35</f>
        <v/>
      </c>
      <c r="N52" s="129">
        <f>MAX(0,M52-M51)</f>
        <v/>
      </c>
      <c r="O52" s="128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RESUMO'!AZ35</f>
        <v/>
      </c>
      <c r="N53" s="129">
        <f>MAX(0,M53-M52)</f>
        <v/>
      </c>
      <c r="O53" s="128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RESUMO'!BA35</f>
        <v/>
      </c>
      <c r="N54" s="129">
        <f>MAX(0,M54-M53)</f>
        <v/>
      </c>
      <c r="O54" s="128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RESUMO'!BB35</f>
        <v/>
      </c>
      <c r="N55" s="129">
        <f>MAX(0,M55-M54)</f>
        <v/>
      </c>
      <c r="O55" s="128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RESUMO'!BC35</f>
        <v/>
      </c>
      <c r="N56" s="129">
        <f>MAX(0,M56-M55)</f>
        <v/>
      </c>
      <c r="O56" s="128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RESUMO'!BD35</f>
        <v/>
      </c>
      <c r="N57" s="129">
        <f>MAX(0,M57-M56)</f>
        <v/>
      </c>
      <c r="O57" s="128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RESUMO'!BE35</f>
        <v/>
      </c>
      <c r="N58" s="129">
        <f>MAX(0,M58-M57)</f>
        <v/>
      </c>
      <c r="O58" s="128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RESUMO'!BF35</f>
        <v/>
      </c>
      <c r="N59" s="129">
        <f>MAX(0,M59-M58)</f>
        <v/>
      </c>
      <c r="O59" s="128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RESUMO'!BG35</f>
        <v/>
      </c>
      <c r="N60" s="129">
        <f>MAX(0,M60-M59)</f>
        <v/>
      </c>
      <c r="O60" s="128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RESUMO'!BH35</f>
        <v/>
      </c>
      <c r="N61" s="129">
        <f>MAX(0,M61-M60)</f>
        <v/>
      </c>
      <c r="O61" s="128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RESUMO'!BI35</f>
        <v/>
      </c>
      <c r="N62" s="129">
        <f>MAX(0,M62-M61)</f>
        <v/>
      </c>
      <c r="O62" s="128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RESUMO'!BJ35</f>
        <v/>
      </c>
      <c r="N63" s="129">
        <f>MAX(0,M63-M62)</f>
        <v/>
      </c>
      <c r="O63" s="128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RESUMO'!BK35</f>
        <v/>
      </c>
      <c r="N64" s="129">
        <f>MAX(0,M64-M63)</f>
        <v/>
      </c>
      <c r="O64" s="128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RESUMO'!BL35</f>
        <v/>
      </c>
      <c r="N65" s="129">
        <f>MAX(0,M65-M64)</f>
        <v/>
      </c>
      <c r="O65" s="128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RESUMO'!BM35</f>
        <v/>
      </c>
      <c r="N66" s="129">
        <f>MAX(0,M66-M65)</f>
        <v/>
      </c>
      <c r="O66" s="128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RESUMO'!BN35</f>
        <v/>
      </c>
      <c r="N67" s="129">
        <f>MAX(0,M67-M66)</f>
        <v/>
      </c>
      <c r="O67" s="128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RESUMO'!BO35</f>
        <v/>
      </c>
      <c r="N68" s="129">
        <f>MAX(0,M68-M67)</f>
        <v/>
      </c>
      <c r="O68" s="128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RESUMO'!BP35</f>
        <v/>
      </c>
      <c r="N69" s="129">
        <f>MAX(0,M69-M68)</f>
        <v/>
      </c>
      <c r="O69" s="128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RESUMO'!BQ35</f>
        <v/>
      </c>
      <c r="N70" s="129">
        <f>MAX(0,M70-M69)</f>
        <v/>
      </c>
      <c r="O70" s="128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RESUMO'!BR35</f>
        <v/>
      </c>
      <c r="N71" s="129">
        <f>MAX(0,M71-M70)</f>
        <v/>
      </c>
      <c r="O71" s="128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RESUMO'!BS35</f>
        <v/>
      </c>
      <c r="N72" s="129">
        <f>MAX(0,M72-M71)</f>
        <v/>
      </c>
      <c r="O72" s="128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RESUMO'!BT35</f>
        <v/>
      </c>
      <c r="N73" s="129">
        <f>MAX(0,M73-M72)</f>
        <v/>
      </c>
      <c r="O73" s="128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RESUMO'!BU35</f>
        <v/>
      </c>
      <c r="N74" s="129">
        <f>MAX(0,M74-M73)</f>
        <v/>
      </c>
      <c r="O74" s="128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RESUMO'!BV35</f>
        <v/>
      </c>
      <c r="N75" s="129">
        <f>MAX(0,M75-M74)</f>
        <v/>
      </c>
      <c r="O75" s="128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RESUMO'!BW35</f>
        <v/>
      </c>
      <c r="N76" s="129">
        <f>MAX(0,M76-M75)</f>
        <v/>
      </c>
      <c r="O76" s="128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28">
        <f>'CP RESUMO'!D36</f>
        <v/>
      </c>
      <c r="N5" s="129" t="n">
        <v>0</v>
      </c>
      <c r="O5" s="128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RESUMO'!E36</f>
        <v/>
      </c>
      <c r="N6" s="129">
        <f>MAX(0,M6-M5)</f>
        <v/>
      </c>
      <c r="O6" s="128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PL'!L42</f>
        <v/>
      </c>
      <c r="M7" s="128">
        <f>'CP RESUMO'!F36</f>
        <v/>
      </c>
      <c r="N7" s="129">
        <f>MAX(0,M7-M6)</f>
        <v/>
      </c>
      <c r="O7" s="128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RESUMO'!G36</f>
        <v/>
      </c>
      <c r="N8" s="129">
        <f>MAX(0,M8-M7)</f>
        <v/>
      </c>
      <c r="O8" s="128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RESUMO'!H36</f>
        <v/>
      </c>
      <c r="N9" s="129">
        <f>MAX(0,M9-M8)</f>
        <v/>
      </c>
      <c r="O9" s="128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RESUMO'!I36</f>
        <v/>
      </c>
      <c r="N10" s="129">
        <f>MAX(0,M10-M9)</f>
        <v/>
      </c>
      <c r="O10" s="128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RESUMO'!J36</f>
        <v/>
      </c>
      <c r="N11" s="129">
        <f>MAX(0,M11-M10)</f>
        <v/>
      </c>
      <c r="O11" s="128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RESUMO'!K36</f>
        <v/>
      </c>
      <c r="N12" s="129">
        <f>MAX(0,M12-M11)</f>
        <v/>
      </c>
      <c r="O12" s="128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PL'!I42</f>
        <v/>
      </c>
      <c r="M13" s="128">
        <f>'CP RESUMO'!L36</f>
        <v/>
      </c>
      <c r="N13" s="129">
        <f>MAX(0,M13-M12)</f>
        <v/>
      </c>
      <c r="O13" s="128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8">
        <f>'CP RESUMO'!M36</f>
        <v/>
      </c>
      <c r="N14" s="129">
        <f>MAX(0,M14-M13)</f>
        <v/>
      </c>
      <c r="O14" s="128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RESUMO'!N36</f>
        <v/>
      </c>
      <c r="N15" s="129">
        <f>MAX(0,M15-M14)</f>
        <v/>
      </c>
      <c r="O15" s="128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RESUMO'!O36</f>
        <v/>
      </c>
      <c r="N16" s="129">
        <f>MAX(0,M16-M15)</f>
        <v/>
      </c>
      <c r="O16" s="128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RESUMO'!P36</f>
        <v/>
      </c>
      <c r="N17" s="129">
        <f>MAX(0,M17-M16)</f>
        <v/>
      </c>
      <c r="O17" s="128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RESUMO'!Q36</f>
        <v/>
      </c>
      <c r="N18" s="129">
        <f>MAX(0,M18-M17)</f>
        <v/>
      </c>
      <c r="O18" s="128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RESUMO'!R36</f>
        <v/>
      </c>
      <c r="N19" s="129">
        <f>MAX(0,M19-M18)</f>
        <v/>
      </c>
      <c r="O19" s="128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RESUMO'!S36</f>
        <v/>
      </c>
      <c r="N20" s="129">
        <f>MAX(0,M20-M19)</f>
        <v/>
      </c>
      <c r="O20" s="128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RESUMO'!T36</f>
        <v/>
      </c>
      <c r="N21" s="129">
        <f>MAX(0,M21-M20)</f>
        <v/>
      </c>
      <c r="O21" s="128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RESUMO'!U36</f>
        <v/>
      </c>
      <c r="N22" s="129">
        <f>MAX(0,M22-M21)</f>
        <v/>
      </c>
      <c r="O22" s="128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RESUMO'!V36</f>
        <v/>
      </c>
      <c r="N23" s="129">
        <f>MAX(0,M23-M22)</f>
        <v/>
      </c>
      <c r="O23" s="128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RESUMO'!W36</f>
        <v/>
      </c>
      <c r="N24" s="129">
        <f>MAX(0,M24-M23)</f>
        <v/>
      </c>
      <c r="O24" s="128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RESUMO'!X36</f>
        <v/>
      </c>
      <c r="N25" s="129">
        <f>MAX(0,M25-M24)</f>
        <v/>
      </c>
      <c r="O25" s="128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75315.92</v>
      </c>
      <c r="M26" s="128">
        <f>'CP RESUMO'!Y36</f>
        <v/>
      </c>
      <c r="N26" s="129">
        <f>MAX(0,M26-M25)</f>
        <v/>
      </c>
      <c r="O26" s="128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94583.85000000001</v>
      </c>
      <c r="M27" s="128">
        <f>'CP RESUMO'!Z36</f>
        <v/>
      </c>
      <c r="N27" s="129">
        <f>MAX(0,M27-M26)</f>
        <v/>
      </c>
      <c r="O27" s="128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152611.43</v>
      </c>
      <c r="M28" s="128">
        <f>'CP RESUMO'!AA36</f>
        <v/>
      </c>
      <c r="N28" s="129">
        <f>MAX(0,M28-M27)</f>
        <v/>
      </c>
      <c r="O28" s="128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307960.59</v>
      </c>
      <c r="M29" s="128">
        <f>'CP RESUMO'!AB36</f>
        <v/>
      </c>
      <c r="N29" s="129">
        <f>MAX(0,M29-M28)</f>
        <v/>
      </c>
      <c r="O29" s="128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270357.07</v>
      </c>
      <c r="M30" s="128">
        <f>'CP RESUMO'!AC36</f>
        <v/>
      </c>
      <c r="N30" s="129">
        <f>MAX(0,M30-M29)</f>
        <v/>
      </c>
      <c r="O30" s="128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393960.29</v>
      </c>
      <c r="M31" s="128">
        <f>'CP RESUMO'!AD36</f>
        <v/>
      </c>
      <c r="N31" s="129">
        <f>MAX(0,M31-M30)</f>
        <v/>
      </c>
      <c r="O31" s="128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221184.1</v>
      </c>
      <c r="M32" s="128">
        <f>'CP RESUMO'!AE36</f>
        <v/>
      </c>
      <c r="N32" s="129">
        <f>MAX(0,M32-M31)</f>
        <v/>
      </c>
      <c r="O32" s="128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103698.08</v>
      </c>
      <c r="M33" s="128">
        <f>'CP RESUMO'!AF36</f>
        <v/>
      </c>
      <c r="N33" s="129">
        <f>MAX(0,M33-M32)</f>
        <v/>
      </c>
      <c r="O33" s="128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238730.08</v>
      </c>
      <c r="M34" s="128">
        <f>'CP RESUMO'!AG36</f>
        <v/>
      </c>
      <c r="N34" s="129">
        <f>MAX(0,M34-M33)</f>
        <v/>
      </c>
      <c r="O34" s="128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132522.19</v>
      </c>
      <c r="M35" s="128">
        <f>'CP RESUMO'!AH36</f>
        <v/>
      </c>
      <c r="N35" s="129">
        <f>MAX(0,M35-M34)</f>
        <v/>
      </c>
      <c r="O35" s="128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193508.3</v>
      </c>
      <c r="M36" s="128">
        <f>'CP RESUMO'!AI36</f>
        <v/>
      </c>
      <c r="N36" s="129">
        <f>MAX(0,M36-M35)</f>
        <v/>
      </c>
      <c r="O36" s="128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300377.15</v>
      </c>
      <c r="M37" s="128">
        <f>'CP RESUMO'!AJ36</f>
        <v/>
      </c>
      <c r="N37" s="129">
        <f>MAX(0,M37-M36)</f>
        <v/>
      </c>
      <c r="O37" s="128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431447.19</v>
      </c>
      <c r="M38" s="128">
        <f>'CP RESUMO'!AK36</f>
        <v/>
      </c>
      <c r="N38" s="129">
        <f>MAX(0,M38-M37)</f>
        <v/>
      </c>
      <c r="O38" s="128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604299.42</v>
      </c>
      <c r="M39" s="128">
        <f>'CP RESUMO'!AL36</f>
        <v/>
      </c>
      <c r="N39" s="129">
        <f>MAX(0,M39-M38)</f>
        <v/>
      </c>
      <c r="O39" s="128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723496.74</v>
      </c>
      <c r="M40" s="128">
        <f>'CP RESUMO'!AM36</f>
        <v/>
      </c>
      <c r="N40" s="129">
        <f>MAX(0,M40-M39)</f>
        <v/>
      </c>
      <c r="O40" s="128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304130.98</v>
      </c>
      <c r="M41" s="128">
        <f>'CP RESUMO'!AN36</f>
        <v/>
      </c>
      <c r="N41" s="129">
        <f>MAX(0,M41-M40)</f>
        <v/>
      </c>
      <c r="O41" s="128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163099.32</v>
      </c>
      <c r="M42" s="128">
        <f>'CP RESUMO'!AO36</f>
        <v/>
      </c>
      <c r="N42" s="129">
        <f>MAX(0,M42-M41)</f>
        <v/>
      </c>
      <c r="O42" s="128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97116.33</v>
      </c>
      <c r="M43" s="128">
        <f>'CP RESUMO'!AP36</f>
        <v/>
      </c>
      <c r="N43" s="129">
        <f>MAX(0,M43-M42)</f>
        <v/>
      </c>
      <c r="O43" s="128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60713.37</v>
      </c>
      <c r="M44" s="128">
        <f>'CP RESUMO'!AQ36</f>
        <v/>
      </c>
      <c r="N44" s="129">
        <f>MAX(0,M44-M43)</f>
        <v/>
      </c>
      <c r="O44" s="128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46385.34</v>
      </c>
      <c r="M45" s="128">
        <f>'CP RESUMO'!AR36</f>
        <v/>
      </c>
      <c r="N45" s="129">
        <f>MAX(0,M45-M44)</f>
        <v/>
      </c>
      <c r="O45" s="128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30923.56</v>
      </c>
      <c r="M46" s="128">
        <f>'CP RESUMO'!AS36</f>
        <v/>
      </c>
      <c r="N46" s="129">
        <f>MAX(0,M46-M45)</f>
        <v/>
      </c>
      <c r="O46" s="128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RESUMO'!AT36</f>
        <v/>
      </c>
      <c r="N47" s="129">
        <f>MAX(0,M47-M46)</f>
        <v/>
      </c>
      <c r="O47" s="128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RESUMO'!AU36</f>
        <v/>
      </c>
      <c r="N48" s="129">
        <f>MAX(0,M48-M47)</f>
        <v/>
      </c>
      <c r="O48" s="128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RESUMO'!AV36</f>
        <v/>
      </c>
      <c r="N49" s="129">
        <f>MAX(0,M49-M48)</f>
        <v/>
      </c>
      <c r="O49" s="128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RESUMO'!AW36</f>
        <v/>
      </c>
      <c r="N50" s="129">
        <f>MAX(0,M50-M49)</f>
        <v/>
      </c>
      <c r="O50" s="128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RESUMO'!AX36</f>
        <v/>
      </c>
      <c r="N51" s="129">
        <f>MAX(0,M51-M50)</f>
        <v/>
      </c>
      <c r="O51" s="128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93814.60000000001</v>
      </c>
      <c r="M52" s="128">
        <f>'CP RESUMO'!AY36</f>
        <v/>
      </c>
      <c r="N52" s="129">
        <f>MAX(0,M52-M51)</f>
        <v/>
      </c>
      <c r="O52" s="128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RESUMO'!AZ36</f>
        <v/>
      </c>
      <c r="N53" s="129">
        <f>MAX(0,M53-M52)</f>
        <v/>
      </c>
      <c r="O53" s="128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RESUMO'!BA36</f>
        <v/>
      </c>
      <c r="N54" s="129">
        <f>MAX(0,M54-M53)</f>
        <v/>
      </c>
      <c r="O54" s="128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2335717.01</v>
      </c>
      <c r="M55" s="128">
        <f>'CP RESUMO'!BB36</f>
        <v/>
      </c>
      <c r="N55" s="129">
        <f>MAX(0,M55-M54)</f>
        <v/>
      </c>
      <c r="O55" s="128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RESUMO'!BC36</f>
        <v/>
      </c>
      <c r="N56" s="129">
        <f>MAX(0,M56-M55)</f>
        <v/>
      </c>
      <c r="O56" s="128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RESUMO'!BD36</f>
        <v/>
      </c>
      <c r="N57" s="129">
        <f>MAX(0,M57-M56)</f>
        <v/>
      </c>
      <c r="O57" s="128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RESUMO'!BE36</f>
        <v/>
      </c>
      <c r="N58" s="129">
        <f>MAX(0,M58-M57)</f>
        <v/>
      </c>
      <c r="O58" s="128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RESUMO'!BF36</f>
        <v/>
      </c>
      <c r="N59" s="129">
        <f>MAX(0,M59-M58)</f>
        <v/>
      </c>
      <c r="O59" s="128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RESUMO'!BG36</f>
        <v/>
      </c>
      <c r="N60" s="129">
        <f>MAX(0,M60-M59)</f>
        <v/>
      </c>
      <c r="O60" s="128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RESUMO'!BH36</f>
        <v/>
      </c>
      <c r="N61" s="129">
        <f>MAX(0,M61-M60)</f>
        <v/>
      </c>
      <c r="O61" s="128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RESUMO'!BI36</f>
        <v/>
      </c>
      <c r="N62" s="129">
        <f>MAX(0,M62-M61)</f>
        <v/>
      </c>
      <c r="O62" s="128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RESUMO'!BJ36</f>
        <v/>
      </c>
      <c r="N63" s="129">
        <f>MAX(0,M63-M62)</f>
        <v/>
      </c>
      <c r="O63" s="128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RESUMO'!BK36</f>
        <v/>
      </c>
      <c r="N64" s="129">
        <f>MAX(0,M64-M63)</f>
        <v/>
      </c>
      <c r="O64" s="128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RESUMO'!BL36</f>
        <v/>
      </c>
      <c r="N65" s="129">
        <f>MAX(0,M65-M64)</f>
        <v/>
      </c>
      <c r="O65" s="128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RESUMO'!BM36</f>
        <v/>
      </c>
      <c r="N66" s="129">
        <f>MAX(0,M66-M65)</f>
        <v/>
      </c>
      <c r="O66" s="128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RESUMO'!BN36</f>
        <v/>
      </c>
      <c r="N67" s="129">
        <f>MAX(0,M67-M66)</f>
        <v/>
      </c>
      <c r="O67" s="128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RESUMO'!BO36</f>
        <v/>
      </c>
      <c r="N68" s="129">
        <f>MAX(0,M68-M67)</f>
        <v/>
      </c>
      <c r="O68" s="128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RESUMO'!BP36</f>
        <v/>
      </c>
      <c r="N69" s="129">
        <f>MAX(0,M69-M68)</f>
        <v/>
      </c>
      <c r="O69" s="128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RESUMO'!BQ36</f>
        <v/>
      </c>
      <c r="N70" s="129">
        <f>MAX(0,M70-M69)</f>
        <v/>
      </c>
      <c r="O70" s="128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RESUMO'!BR36</f>
        <v/>
      </c>
      <c r="N71" s="129">
        <f>MAX(0,M71-M70)</f>
        <v/>
      </c>
      <c r="O71" s="128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RESUMO'!BS36</f>
        <v/>
      </c>
      <c r="N72" s="129">
        <f>MAX(0,M72-M71)</f>
        <v/>
      </c>
      <c r="O72" s="128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RESUMO'!BT36</f>
        <v/>
      </c>
      <c r="N73" s="129">
        <f>MAX(0,M73-M72)</f>
        <v/>
      </c>
      <c r="O73" s="128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RESUMO'!BU36</f>
        <v/>
      </c>
      <c r="N74" s="129">
        <f>MAX(0,M74-M73)</f>
        <v/>
      </c>
      <c r="O74" s="128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RESUMO'!BV36</f>
        <v/>
      </c>
      <c r="N75" s="129">
        <f>MAX(0,M75-M74)</f>
        <v/>
      </c>
      <c r="O75" s="128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RESUMO'!BW36</f>
        <v/>
      </c>
      <c r="N76" s="129">
        <f>MAX(0,M76-M75)</f>
        <v/>
      </c>
      <c r="O76" s="128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28">
        <f>'CP RESUMO'!D37</f>
        <v/>
      </c>
      <c r="N5" s="129" t="n">
        <v>0</v>
      </c>
      <c r="O5" s="128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RESUMO'!E37</f>
        <v/>
      </c>
      <c r="N6" s="129">
        <f>MAX(0,M6-M5)</f>
        <v/>
      </c>
      <c r="O6" s="128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PL'!L43</f>
        <v/>
      </c>
      <c r="M7" s="128">
        <f>'CP RESUMO'!F37</f>
        <v/>
      </c>
      <c r="N7" s="129">
        <f>MAX(0,M7-M6)</f>
        <v/>
      </c>
      <c r="O7" s="128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RESUMO'!G37</f>
        <v/>
      </c>
      <c r="N8" s="129">
        <f>MAX(0,M8-M7)</f>
        <v/>
      </c>
      <c r="O8" s="128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RESUMO'!H37</f>
        <v/>
      </c>
      <c r="N9" s="129">
        <f>MAX(0,M9-M8)</f>
        <v/>
      </c>
      <c r="O9" s="128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RESUMO'!I37</f>
        <v/>
      </c>
      <c r="N10" s="129">
        <f>MAX(0,M10-M9)</f>
        <v/>
      </c>
      <c r="O10" s="128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RESUMO'!J37</f>
        <v/>
      </c>
      <c r="N11" s="129">
        <f>MAX(0,M11-M10)</f>
        <v/>
      </c>
      <c r="O11" s="128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RESUMO'!K37</f>
        <v/>
      </c>
      <c r="N12" s="129">
        <f>MAX(0,M12-M11)</f>
        <v/>
      </c>
      <c r="O12" s="128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PL'!I43</f>
        <v/>
      </c>
      <c r="M13" s="128">
        <f>'CP RESUMO'!L37</f>
        <v/>
      </c>
      <c r="N13" s="129">
        <f>MAX(0,M13-M12)</f>
        <v/>
      </c>
      <c r="O13" s="128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8">
        <f>'CP RESUMO'!M37</f>
        <v/>
      </c>
      <c r="N14" s="129">
        <f>MAX(0,M14-M13)</f>
        <v/>
      </c>
      <c r="O14" s="128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RESUMO'!N37</f>
        <v/>
      </c>
      <c r="N15" s="129">
        <f>MAX(0,M15-M14)</f>
        <v/>
      </c>
      <c r="O15" s="128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RESUMO'!O37</f>
        <v/>
      </c>
      <c r="N16" s="129">
        <f>MAX(0,M16-M15)</f>
        <v/>
      </c>
      <c r="O16" s="128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RESUMO'!P37</f>
        <v/>
      </c>
      <c r="N17" s="129">
        <f>MAX(0,M17-M16)</f>
        <v/>
      </c>
      <c r="O17" s="128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RESUMO'!Q37</f>
        <v/>
      </c>
      <c r="N18" s="129">
        <f>MAX(0,M18-M17)</f>
        <v/>
      </c>
      <c r="O18" s="128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RESUMO'!R37</f>
        <v/>
      </c>
      <c r="N19" s="129">
        <f>MAX(0,M19-M18)</f>
        <v/>
      </c>
      <c r="O19" s="128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RESUMO'!S37</f>
        <v/>
      </c>
      <c r="N20" s="129">
        <f>MAX(0,M20-M19)</f>
        <v/>
      </c>
      <c r="O20" s="128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RESUMO'!T37</f>
        <v/>
      </c>
      <c r="N21" s="129">
        <f>MAX(0,M21-M20)</f>
        <v/>
      </c>
      <c r="O21" s="128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RESUMO'!U37</f>
        <v/>
      </c>
      <c r="N22" s="129">
        <f>MAX(0,M22-M21)</f>
        <v/>
      </c>
      <c r="O22" s="128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RESUMO'!V37</f>
        <v/>
      </c>
      <c r="N23" s="129">
        <f>MAX(0,M23-M22)</f>
        <v/>
      </c>
      <c r="O23" s="128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RESUMO'!W37</f>
        <v/>
      </c>
      <c r="N24" s="129">
        <f>MAX(0,M24-M23)</f>
        <v/>
      </c>
      <c r="O24" s="128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RESUMO'!X37</f>
        <v/>
      </c>
      <c r="N25" s="129">
        <f>MAX(0,M25-M24)</f>
        <v/>
      </c>
      <c r="O25" s="128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RESUMO'!Y37</f>
        <v/>
      </c>
      <c r="N26" s="129">
        <f>MAX(0,M26-M25)</f>
        <v/>
      </c>
      <c r="O26" s="128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RESUMO'!Z37</f>
        <v/>
      </c>
      <c r="N27" s="129">
        <f>MAX(0,M27-M26)</f>
        <v/>
      </c>
      <c r="O27" s="128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RESUMO'!AA37</f>
        <v/>
      </c>
      <c r="N28" s="129">
        <f>MAX(0,M28-M27)</f>
        <v/>
      </c>
      <c r="O28" s="128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RESUMO'!AB37</f>
        <v/>
      </c>
      <c r="N29" s="129">
        <f>MAX(0,M29-M28)</f>
        <v/>
      </c>
      <c r="O29" s="128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RESUMO'!AC37</f>
        <v/>
      </c>
      <c r="N30" s="129">
        <f>MAX(0,M30-M29)</f>
        <v/>
      </c>
      <c r="O30" s="128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RESUMO'!AD37</f>
        <v/>
      </c>
      <c r="N31" s="129">
        <f>MAX(0,M31-M30)</f>
        <v/>
      </c>
      <c r="O31" s="128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RESUMO'!AE37</f>
        <v/>
      </c>
      <c r="N32" s="129">
        <f>MAX(0,M32-M31)</f>
        <v/>
      </c>
      <c r="O32" s="128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RESUMO'!AF37</f>
        <v/>
      </c>
      <c r="N33" s="129">
        <f>MAX(0,M33-M32)</f>
        <v/>
      </c>
      <c r="O33" s="128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RESUMO'!AG37</f>
        <v/>
      </c>
      <c r="N34" s="129">
        <f>MAX(0,M34-M33)</f>
        <v/>
      </c>
      <c r="O34" s="128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RESUMO'!AH37</f>
        <v/>
      </c>
      <c r="N35" s="129">
        <f>MAX(0,M35-M34)</f>
        <v/>
      </c>
      <c r="O35" s="128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RESUMO'!AI37</f>
        <v/>
      </c>
      <c r="N36" s="129">
        <f>MAX(0,M36-M35)</f>
        <v/>
      </c>
      <c r="O36" s="128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RESUMO'!AJ37</f>
        <v/>
      </c>
      <c r="N37" s="129">
        <f>MAX(0,M37-M36)</f>
        <v/>
      </c>
      <c r="O37" s="128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202419.5</v>
      </c>
      <c r="M38" s="128">
        <f>'CP RESUMO'!AK37</f>
        <v/>
      </c>
      <c r="N38" s="129">
        <f>MAX(0,M38-M37)</f>
        <v/>
      </c>
      <c r="O38" s="128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202419.5</v>
      </c>
      <c r="M39" s="128">
        <f>'CP RESUMO'!AL37</f>
        <v/>
      </c>
      <c r="N39" s="129">
        <f>MAX(0,M39-M38)</f>
        <v/>
      </c>
      <c r="O39" s="128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202419.5</v>
      </c>
      <c r="M40" s="128">
        <f>'CP RESUMO'!AM37</f>
        <v/>
      </c>
      <c r="N40" s="129">
        <f>MAX(0,M40-M39)</f>
        <v/>
      </c>
      <c r="O40" s="128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202419.5</v>
      </c>
      <c r="M41" s="128">
        <f>'CP RESUMO'!AN37</f>
        <v/>
      </c>
      <c r="N41" s="129">
        <f>MAX(0,M41-M40)</f>
        <v/>
      </c>
      <c r="O41" s="128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202419.5</v>
      </c>
      <c r="M42" s="128">
        <f>'CP RESUMO'!AO37</f>
        <v/>
      </c>
      <c r="N42" s="129">
        <f>MAX(0,M42-M41)</f>
        <v/>
      </c>
      <c r="O42" s="128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202419.5</v>
      </c>
      <c r="M43" s="128">
        <f>'CP RESUMO'!AP37</f>
        <v/>
      </c>
      <c r="N43" s="129">
        <f>MAX(0,M43-M42)</f>
        <v/>
      </c>
      <c r="O43" s="128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202419.5</v>
      </c>
      <c r="M44" s="128">
        <f>'CP RESUMO'!AQ37</f>
        <v/>
      </c>
      <c r="N44" s="129">
        <f>MAX(0,M44-M43)</f>
        <v/>
      </c>
      <c r="O44" s="128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202419.5</v>
      </c>
      <c r="M45" s="128">
        <f>'CP RESUMO'!AR37</f>
        <v/>
      </c>
      <c r="N45" s="129">
        <f>MAX(0,M45-M44)</f>
        <v/>
      </c>
      <c r="O45" s="128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202419.5</v>
      </c>
      <c r="M46" s="128">
        <f>'CP RESUMO'!AS37</f>
        <v/>
      </c>
      <c r="N46" s="129">
        <f>MAX(0,M46-M45)</f>
        <v/>
      </c>
      <c r="O46" s="128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202419.5</v>
      </c>
      <c r="M47" s="128">
        <f>'CP RESUMO'!AT37</f>
        <v/>
      </c>
      <c r="N47" s="129">
        <f>MAX(0,M47-M46)</f>
        <v/>
      </c>
      <c r="O47" s="128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RESUMO'!AU37</f>
        <v/>
      </c>
      <c r="N48" s="129">
        <f>MAX(0,M48-M47)</f>
        <v/>
      </c>
      <c r="O48" s="128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RESUMO'!AV37</f>
        <v/>
      </c>
      <c r="N49" s="129">
        <f>MAX(0,M49-M48)</f>
        <v/>
      </c>
      <c r="O49" s="128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RESUMO'!AW37</f>
        <v/>
      </c>
      <c r="N50" s="129">
        <f>MAX(0,M50-M49)</f>
        <v/>
      </c>
      <c r="O50" s="128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RESUMO'!AX37</f>
        <v/>
      </c>
      <c r="N51" s="129">
        <f>MAX(0,M51-M50)</f>
        <v/>
      </c>
      <c r="O51" s="128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RESUMO'!AY37</f>
        <v/>
      </c>
      <c r="N52" s="129">
        <f>MAX(0,M52-M51)</f>
        <v/>
      </c>
      <c r="O52" s="128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RESUMO'!AZ37</f>
        <v/>
      </c>
      <c r="N53" s="129">
        <f>MAX(0,M53-M52)</f>
        <v/>
      </c>
      <c r="O53" s="128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RESUMO'!BA37</f>
        <v/>
      </c>
      <c r="N54" s="129">
        <f>MAX(0,M54-M53)</f>
        <v/>
      </c>
      <c r="O54" s="128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RESUMO'!BB37</f>
        <v/>
      </c>
      <c r="N55" s="129">
        <f>MAX(0,M55-M54)</f>
        <v/>
      </c>
      <c r="O55" s="128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RESUMO'!BC37</f>
        <v/>
      </c>
      <c r="N56" s="129">
        <f>MAX(0,M56-M55)</f>
        <v/>
      </c>
      <c r="O56" s="128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RESUMO'!BD37</f>
        <v/>
      </c>
      <c r="N57" s="129">
        <f>MAX(0,M57-M56)</f>
        <v/>
      </c>
      <c r="O57" s="128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RESUMO'!BE37</f>
        <v/>
      </c>
      <c r="N58" s="129">
        <f>MAX(0,M58-M57)</f>
        <v/>
      </c>
      <c r="O58" s="128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RESUMO'!BF37</f>
        <v/>
      </c>
      <c r="N59" s="129">
        <f>MAX(0,M59-M58)</f>
        <v/>
      </c>
      <c r="O59" s="128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RESUMO'!BG37</f>
        <v/>
      </c>
      <c r="N60" s="129">
        <f>MAX(0,M60-M59)</f>
        <v/>
      </c>
      <c r="O60" s="128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RESUMO'!BH37</f>
        <v/>
      </c>
      <c r="N61" s="129">
        <f>MAX(0,M61-M60)</f>
        <v/>
      </c>
      <c r="O61" s="128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RESUMO'!BI37</f>
        <v/>
      </c>
      <c r="N62" s="129">
        <f>MAX(0,M62-M61)</f>
        <v/>
      </c>
      <c r="O62" s="128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RESUMO'!BJ37</f>
        <v/>
      </c>
      <c r="N63" s="129">
        <f>MAX(0,M63-M62)</f>
        <v/>
      </c>
      <c r="O63" s="128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RESUMO'!BK37</f>
        <v/>
      </c>
      <c r="N64" s="129">
        <f>MAX(0,M64-M63)</f>
        <v/>
      </c>
      <c r="O64" s="128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RESUMO'!BL37</f>
        <v/>
      </c>
      <c r="N65" s="129">
        <f>MAX(0,M65-M64)</f>
        <v/>
      </c>
      <c r="O65" s="128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RESUMO'!BM37</f>
        <v/>
      </c>
      <c r="N66" s="129">
        <f>MAX(0,M66-M65)</f>
        <v/>
      </c>
      <c r="O66" s="128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RESUMO'!BN37</f>
        <v/>
      </c>
      <c r="N67" s="129">
        <f>MAX(0,M67-M66)</f>
        <v/>
      </c>
      <c r="O67" s="128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RESUMO'!BO37</f>
        <v/>
      </c>
      <c r="N68" s="129">
        <f>MAX(0,M68-M67)</f>
        <v/>
      </c>
      <c r="O68" s="128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RESUMO'!BP37</f>
        <v/>
      </c>
      <c r="N69" s="129">
        <f>MAX(0,M69-M68)</f>
        <v/>
      </c>
      <c r="O69" s="128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RESUMO'!BQ37</f>
        <v/>
      </c>
      <c r="N70" s="129">
        <f>MAX(0,M70-M69)</f>
        <v/>
      </c>
      <c r="O70" s="128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RESUMO'!BR37</f>
        <v/>
      </c>
      <c r="N71" s="129">
        <f>MAX(0,M71-M70)</f>
        <v/>
      </c>
      <c r="O71" s="128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RESUMO'!BS37</f>
        <v/>
      </c>
      <c r="N72" s="129">
        <f>MAX(0,M72-M71)</f>
        <v/>
      </c>
      <c r="O72" s="128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RESUMO'!BT37</f>
        <v/>
      </c>
      <c r="N73" s="129">
        <f>MAX(0,M73-M72)</f>
        <v/>
      </c>
      <c r="O73" s="128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RESUMO'!BU37</f>
        <v/>
      </c>
      <c r="N74" s="129">
        <f>MAX(0,M74-M73)</f>
        <v/>
      </c>
      <c r="O74" s="128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RESUMO'!BV37</f>
        <v/>
      </c>
      <c r="N75" s="129">
        <f>MAX(0,M75-M74)</f>
        <v/>
      </c>
      <c r="O75" s="128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RESUMO'!BW37</f>
        <v/>
      </c>
      <c r="N76" s="129">
        <f>MAX(0,M76-M75)</f>
        <v/>
      </c>
      <c r="O76" s="128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28">
        <f>'CP RESUMO'!D38</f>
        <v/>
      </c>
      <c r="N5" s="129" t="n">
        <v>0</v>
      </c>
      <c r="O5" s="128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29">
        <f>(IF(AND(1+$K$33&gt;=1,1+$K$33&lt;=72),INDEX($N$5:$N$76,1+$K$33),0)+IF(AND(1+$K$34&gt;=1,1+$K$34&lt;=72),INDEX($N$5:$N$76,1+$K$34),0)+IF(AND(1+$K$35&gt;=1,1+$K$35&lt;=72),INDEX($N$5:$N$76,1+$K$35),0))/3</f>
        <v/>
      </c>
      <c r="T5" s="12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0">
        <f>DATE(YEAR(B5),MONTH(B5)+1,1)</f>
        <v/>
      </c>
      <c r="C6" s="107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RESUMO'!E38</f>
        <v/>
      </c>
      <c r="N6" s="129">
        <f>MAX(0,M6-M5)</f>
        <v/>
      </c>
      <c r="O6" s="128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29">
        <f>(IF(AND(2+$K$33&gt;=1,2+$K$33&lt;=72),INDEX($N$5:$N$76,2+$K$33),0)+IF(AND(2+$K$34&gt;=1,2+$K$34&lt;=72),INDEX($N$5:$N$76,2+$K$34),0)+IF(AND(2+$K$35&gt;=1,2+$K$35&lt;=72),INDEX($N$5:$N$76,2+$K$35),0))/3</f>
        <v/>
      </c>
      <c r="T6" s="12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0">
        <f>DATE(YEAR(B6),MONTH(B6)+1,1)</f>
        <v/>
      </c>
      <c r="C7" s="107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PL'!L44</f>
        <v/>
      </c>
      <c r="M7" s="128">
        <f>'CP RESUMO'!F38</f>
        <v/>
      </c>
      <c r="N7" s="129">
        <f>MAX(0,M7-M6)</f>
        <v/>
      </c>
      <c r="O7" s="128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29">
        <f>(IF(AND(3+$K$33&gt;=1,3+$K$33&lt;=72),INDEX($N$5:$N$76,3+$K$33),0)+IF(AND(3+$K$34&gt;=1,3+$K$34&lt;=72),INDEX($N$5:$N$76,3+$K$34),0)+IF(AND(3+$K$35&gt;=1,3+$K$35&lt;=72),INDEX($N$5:$N$76,3+$K$35),0))/3</f>
        <v/>
      </c>
      <c r="T7" s="12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0">
        <f>DATE(YEAR(B7),MONTH(B7)+1,1)</f>
        <v/>
      </c>
      <c r="C8" s="107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RESUMO'!G38</f>
        <v/>
      </c>
      <c r="N8" s="129">
        <f>MAX(0,M8-M7)</f>
        <v/>
      </c>
      <c r="O8" s="128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29">
        <f>(IF(AND(4+$K$33&gt;=1,4+$K$33&lt;=72),INDEX($N$5:$N$76,4+$K$33),0)+IF(AND(4+$K$34&gt;=1,4+$K$34&lt;=72),INDEX($N$5:$N$76,4+$K$34),0)+IF(AND(4+$K$35&gt;=1,4+$K$35&lt;=72),INDEX($N$5:$N$76,4+$K$35),0))/3</f>
        <v/>
      </c>
      <c r="T8" s="12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0">
        <f>DATE(YEAR(B8),MONTH(B8)+1,1)</f>
        <v/>
      </c>
      <c r="C9" s="107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RESUMO'!H38</f>
        <v/>
      </c>
      <c r="N9" s="129">
        <f>MAX(0,M9-M8)</f>
        <v/>
      </c>
      <c r="O9" s="128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29">
        <f>(IF(AND(5+$K$33&gt;=1,5+$K$33&lt;=72),INDEX($N$5:$N$76,5+$K$33),0)+IF(AND(5+$K$34&gt;=1,5+$K$34&lt;=72),INDEX($N$5:$N$76,5+$K$34),0)+IF(AND(5+$K$35&gt;=1,5+$K$35&lt;=72),INDEX($N$5:$N$76,5+$K$35),0))/3</f>
        <v/>
      </c>
      <c r="T9" s="12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0">
        <f>DATE(YEAR(B9),MONTH(B9)+1,1)</f>
        <v/>
      </c>
      <c r="C10" s="107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RESUMO'!I38</f>
        <v/>
      </c>
      <c r="N10" s="129">
        <f>MAX(0,M10-M9)</f>
        <v/>
      </c>
      <c r="O10" s="128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29">
        <f>(IF(AND(6+$K$33&gt;=1,6+$K$33&lt;=72),INDEX($N$5:$N$76,6+$K$33),0)+IF(AND(6+$K$34&gt;=1,6+$K$34&lt;=72),INDEX($N$5:$N$76,6+$K$34),0)+IF(AND(6+$K$35&gt;=1,6+$K$35&lt;=72),INDEX($N$5:$N$76,6+$K$35),0))/3</f>
        <v/>
      </c>
      <c r="T10" s="12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0">
        <f>DATE(YEAR(B10),MONTH(B10)+1,1)</f>
        <v/>
      </c>
      <c r="C11" s="107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RESUMO'!J38</f>
        <v/>
      </c>
      <c r="N11" s="129">
        <f>MAX(0,M11-M10)</f>
        <v/>
      </c>
      <c r="O11" s="128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29">
        <f>(IF(AND(7+$K$33&gt;=1,7+$K$33&lt;=72),INDEX($N$5:$N$76,7+$K$33),0)+IF(AND(7+$K$34&gt;=1,7+$K$34&lt;=72),INDEX($N$5:$N$76,7+$K$34),0)+IF(AND(7+$K$35&gt;=1,7+$K$35&lt;=72),INDEX($N$5:$N$76,7+$K$35),0))/3</f>
        <v/>
      </c>
      <c r="T11" s="12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0">
        <f>DATE(YEAR(B11),MONTH(B11)+1,1)</f>
        <v/>
      </c>
      <c r="C12" s="107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RESUMO'!K38</f>
        <v/>
      </c>
      <c r="N12" s="129">
        <f>MAX(0,M12-M11)</f>
        <v/>
      </c>
      <c r="O12" s="128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29">
        <f>(IF(AND(8+$K$33&gt;=1,8+$K$33&lt;=72),INDEX($N$5:$N$76,8+$K$33),0)+IF(AND(8+$K$34&gt;=1,8+$K$34&lt;=72),INDEX($N$5:$N$76,8+$K$34),0)+IF(AND(8+$K$35&gt;=1,8+$K$35&lt;=72),INDEX($N$5:$N$76,8+$K$35),0))/3</f>
        <v/>
      </c>
      <c r="T12" s="12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0">
        <f>DATE(YEAR(B12),MONTH(B12)+1,1)</f>
        <v/>
      </c>
      <c r="C13" s="107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PL'!I44</f>
        <v/>
      </c>
      <c r="M13" s="128">
        <f>'CP RESUMO'!L38</f>
        <v/>
      </c>
      <c r="N13" s="129">
        <f>MAX(0,M13-M12)</f>
        <v/>
      </c>
      <c r="O13" s="128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29">
        <f>(IF(AND(9+$K$33&gt;=1,9+$K$33&lt;=72),INDEX($N$5:$N$76,9+$K$33),0)+IF(AND(9+$K$34&gt;=1,9+$K$34&lt;=72),INDEX($N$5:$N$76,9+$K$34),0)+IF(AND(9+$K$35&gt;=1,9+$K$35&lt;=72),INDEX($N$5:$N$76,9+$K$35),0))/3</f>
        <v/>
      </c>
      <c r="T13" s="12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0">
        <f>DATE(YEAR(B13),MONTH(B13)+1,1)</f>
        <v/>
      </c>
      <c r="C14" s="107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8">
        <f>'CP RESUMO'!M38</f>
        <v/>
      </c>
      <c r="N14" s="129">
        <f>MAX(0,M14-M13)</f>
        <v/>
      </c>
      <c r="O14" s="128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29">
        <f>(IF(AND(10+$K$33&gt;=1,10+$K$33&lt;=72),INDEX($N$5:$N$76,10+$K$33),0)+IF(AND(10+$K$34&gt;=1,10+$K$34&lt;=72),INDEX($N$5:$N$76,10+$K$34),0)+IF(AND(10+$K$35&gt;=1,10+$K$35&lt;=72),INDEX($N$5:$N$76,10+$K$35),0))/3</f>
        <v/>
      </c>
      <c r="T14" s="12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0">
        <f>DATE(YEAR(B14),MONTH(B14)+1,1)</f>
        <v/>
      </c>
      <c r="C15" s="107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MDO PREVISION + MATERIAL PREMISSA</t>
        </is>
      </c>
      <c r="M15" s="128">
        <f>'CP RESUMO'!N38</f>
        <v/>
      </c>
      <c r="N15" s="129">
        <f>MAX(0,M15-M14)</f>
        <v/>
      </c>
      <c r="O15" s="128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29">
        <f>(IF(AND(11+$K$33&gt;=1,11+$K$33&lt;=72),INDEX($N$5:$N$76,11+$K$33),0)+IF(AND(11+$K$34&gt;=1,11+$K$34&lt;=72),INDEX($N$5:$N$76,11+$K$34),0)+IF(AND(11+$K$35&gt;=1,11+$K$35&lt;=72),INDEX($N$5:$N$76,11+$K$35),0))/3</f>
        <v/>
      </c>
      <c r="T15" s="12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0">
        <f>DATE(YEAR(B15),MONTH(B15)+1,1)</f>
        <v/>
      </c>
      <c r="C16" s="107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8">
        <f>'CP RESUMO'!O38</f>
        <v/>
      </c>
      <c r="N16" s="129">
        <f>MAX(0,M16-M15)</f>
        <v/>
      </c>
      <c r="O16" s="128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29">
        <f>(IF(AND(12+$K$33&gt;=1,12+$K$33&lt;=72),INDEX($N$5:$N$76,12+$K$33),0)+IF(AND(12+$K$34&gt;=1,12+$K$34&lt;=72),INDEX($N$5:$N$76,12+$K$34),0)+IF(AND(12+$K$35&gt;=1,12+$K$35&lt;=72),INDEX($N$5:$N$76,12+$K$35),0))/3</f>
        <v/>
      </c>
      <c r="T16" s="12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0">
        <f>DATE(YEAR(B16),MONTH(B16)+1,1)</f>
        <v/>
      </c>
      <c r="C17" s="107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RESUMO'!P38</f>
        <v/>
      </c>
      <c r="N17" s="129">
        <f>MAX(0,M17-M16)</f>
        <v/>
      </c>
      <c r="O17" s="128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29">
        <f>(IF(AND(13+$K$33&gt;=1,13+$K$33&lt;=72),INDEX($N$5:$N$76,13+$K$33),0)+IF(AND(13+$K$34&gt;=1,13+$K$34&lt;=72),INDEX($N$5:$N$76,13+$K$34),0)+IF(AND(13+$K$35&gt;=1,13+$K$35&lt;=72),INDEX($N$5:$N$76,13+$K$35),0))/3</f>
        <v/>
      </c>
      <c r="T17" s="12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0">
        <f>DATE(YEAR(B17),MONTH(B17)+1,1)</f>
        <v/>
      </c>
      <c r="C18" s="107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RESUMO'!Q38</f>
        <v/>
      </c>
      <c r="N18" s="129">
        <f>MAX(0,M18-M17)</f>
        <v/>
      </c>
      <c r="O18" s="128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29">
        <f>(IF(AND(14+$K$33&gt;=1,14+$K$33&lt;=72),INDEX($N$5:$N$76,14+$K$33),0)+IF(AND(14+$K$34&gt;=1,14+$K$34&lt;=72),INDEX($N$5:$N$76,14+$K$34),0)+IF(AND(14+$K$35&gt;=1,14+$K$35&lt;=72),INDEX($N$5:$N$76,14+$K$35),0))/3</f>
        <v/>
      </c>
      <c r="T18" s="12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0">
        <f>DATE(YEAR(B18),MONTH(B18)+1,1)</f>
        <v/>
      </c>
      <c r="C19" s="107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RESUMO'!R38</f>
        <v/>
      </c>
      <c r="N19" s="129">
        <f>MAX(0,M19-M18)</f>
        <v/>
      </c>
      <c r="O19" s="128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29">
        <f>(IF(AND(15+$K$33&gt;=1,15+$K$33&lt;=72),INDEX($N$5:$N$76,15+$K$33),0)+IF(AND(15+$K$34&gt;=1,15+$K$34&lt;=72),INDEX($N$5:$N$76,15+$K$34),0)+IF(AND(15+$K$35&gt;=1,15+$K$35&lt;=72),INDEX($N$5:$N$76,15+$K$35),0))/3</f>
        <v/>
      </c>
      <c r="T19" s="12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0">
        <f>DATE(YEAR(B19),MONTH(B19)+1,1)</f>
        <v/>
      </c>
      <c r="C20" s="107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RESUMO'!S38</f>
        <v/>
      </c>
      <c r="N20" s="129">
        <f>MAX(0,M20-M19)</f>
        <v/>
      </c>
      <c r="O20" s="128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29">
        <f>(IF(AND(16+$K$33&gt;=1,16+$K$33&lt;=72),INDEX($N$5:$N$76,16+$K$33),0)+IF(AND(16+$K$34&gt;=1,16+$K$34&lt;=72),INDEX($N$5:$N$76,16+$K$34),0)+IF(AND(16+$K$35&gt;=1,16+$K$35&lt;=72),INDEX($N$5:$N$76,16+$K$35),0))/3</f>
        <v/>
      </c>
      <c r="T20" s="12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0">
        <f>DATE(YEAR(B20),MONTH(B20)+1,1)</f>
        <v/>
      </c>
      <c r="C21" s="107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RESUMO'!T38</f>
        <v/>
      </c>
      <c r="N21" s="129">
        <f>MAX(0,M21-M20)</f>
        <v/>
      </c>
      <c r="O21" s="128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29">
        <f>(IF(AND(17+$K$33&gt;=1,17+$K$33&lt;=72),INDEX($N$5:$N$76,17+$K$33),0)+IF(AND(17+$K$34&gt;=1,17+$K$34&lt;=72),INDEX($N$5:$N$76,17+$K$34),0)+IF(AND(17+$K$35&gt;=1,17+$K$35&lt;=72),INDEX($N$5:$N$76,17+$K$35),0))/3</f>
        <v/>
      </c>
      <c r="T21" s="12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0">
        <f>DATE(YEAR(B21),MONTH(B21)+1,1)</f>
        <v/>
      </c>
      <c r="C22" s="107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RESUMO'!U38</f>
        <v/>
      </c>
      <c r="N22" s="129">
        <f>MAX(0,M22-M21)</f>
        <v/>
      </c>
      <c r="O22" s="128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29">
        <f>(IF(AND(18+$K$33&gt;=1,18+$K$33&lt;=72),INDEX($N$5:$N$76,18+$K$33),0)+IF(AND(18+$K$34&gt;=1,18+$K$34&lt;=72),INDEX($N$5:$N$76,18+$K$34),0)+IF(AND(18+$K$35&gt;=1,18+$K$35&lt;=72),INDEX($N$5:$N$76,18+$K$35),0))/3</f>
        <v/>
      </c>
      <c r="T22" s="12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0">
        <f>DATE(YEAR(B22),MONTH(B22)+1,1)</f>
        <v/>
      </c>
      <c r="C23" s="107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RESUMO'!V38</f>
        <v/>
      </c>
      <c r="N23" s="129">
        <f>MAX(0,M23-M22)</f>
        <v/>
      </c>
      <c r="O23" s="128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29">
        <f>(IF(AND(19+$K$33&gt;=1,19+$K$33&lt;=72),INDEX($N$5:$N$76,19+$K$33),0)+IF(AND(19+$K$34&gt;=1,19+$K$34&lt;=72),INDEX($N$5:$N$76,19+$K$34),0)+IF(AND(19+$K$35&gt;=1,19+$K$35&lt;=72),INDEX($N$5:$N$76,19+$K$35),0))/3</f>
        <v/>
      </c>
      <c r="T23" s="12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0">
        <f>DATE(YEAR(B23),MONTH(B23)+1,1)</f>
        <v/>
      </c>
      <c r="C24" s="107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Saldo dividido: MDO segue a curva do Prevision; material segue a premissa (pedido antecipado, pagamento 28/56/84 dias).</t>
        </is>
      </c>
      <c r="M24" s="128">
        <f>'CP RESUMO'!W38</f>
        <v/>
      </c>
      <c r="N24" s="129">
        <f>MAX(0,M24-M23)</f>
        <v/>
      </c>
      <c r="O24" s="128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29">
        <f>(IF(AND(20+$K$33&gt;=1,20+$K$33&lt;=72),INDEX($N$5:$N$76,20+$K$33),0)+IF(AND(20+$K$34&gt;=1,20+$K$34&lt;=72),INDEX($N$5:$N$76,20+$K$34),0)+IF(AND(20+$K$35&gt;=1,20+$K$35&lt;=72),INDEX($N$5:$N$76,20+$K$35),0))/3</f>
        <v/>
      </c>
      <c r="T24" s="12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0">
        <f>DATE(YEAR(B24),MONTH(B24)+1,1)</f>
        <v/>
      </c>
      <c r="C25" s="107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I25" s="64" t="inlineStr">
        <is>
          <t>DIVISÃO MDO × MATERIAL</t>
        </is>
      </c>
      <c r="J25" s="65" t="n"/>
      <c r="K25" s="66" t="n"/>
      <c r="M25" s="128">
        <f>'CP RESUMO'!X38</f>
        <v/>
      </c>
      <c r="N25" s="129">
        <f>MAX(0,M25-M24)</f>
        <v/>
      </c>
      <c r="O25" s="128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29">
        <f>(IF(AND(21+$K$33&gt;=1,21+$K$33&lt;=72),INDEX($N$5:$N$76,21+$K$33),0)+IF(AND(21+$K$34&gt;=1,21+$K$34&lt;=72),INDEX($N$5:$N$76,21+$K$34),0)+IF(AND(21+$K$35&gt;=1,21+$K$35&lt;=72),INDEX($N$5:$N$76,21+$K$35),0))/3</f>
        <v/>
      </c>
      <c r="T25" s="12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0">
        <f>DATE(YEAR(B25),MONTH(B25)+1,1)</f>
        <v/>
      </c>
      <c r="C26" s="107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I26" s="46" t="inlineStr">
        <is>
          <t>% MÃO DE OBRA (segue a curva do Prevision)</t>
        </is>
      </c>
      <c r="K26" s="55" t="n">
        <v>0.4</v>
      </c>
      <c r="M26" s="128">
        <f>'CP RESUMO'!Y38</f>
        <v/>
      </c>
      <c r="N26" s="129">
        <f>MAX(0,M26-M25)</f>
        <v/>
      </c>
      <c r="O26" s="128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29">
        <f>(IF(AND(22+$K$33&gt;=1,22+$K$33&lt;=72),INDEX($N$5:$N$76,22+$K$33),0)+IF(AND(22+$K$34&gt;=1,22+$K$34&lt;=72),INDEX($N$5:$N$76,22+$K$34),0)+IF(AND(22+$K$35&gt;=1,22+$K$35&lt;=72),INDEX($N$5:$N$76,22+$K$35),0))/3</f>
        <v/>
      </c>
      <c r="T26" s="12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0">
        <f>DATE(YEAR(B26),MONTH(B26)+1,1)</f>
        <v/>
      </c>
      <c r="C27" s="107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I27" s="46" t="inlineStr">
        <is>
          <t>% MATERIAL (segue a premissa)</t>
        </is>
      </c>
      <c r="K27" s="138">
        <f>1-K26</f>
        <v/>
      </c>
      <c r="M27" s="128">
        <f>'CP RESUMO'!Z38</f>
        <v/>
      </c>
      <c r="N27" s="129">
        <f>MAX(0,M27-M26)</f>
        <v/>
      </c>
      <c r="O27" s="128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29">
        <f>(IF(AND(23+$K$33&gt;=1,23+$K$33&lt;=72),INDEX($N$5:$N$76,23+$K$33),0)+IF(AND(23+$K$34&gt;=1,23+$K$34&lt;=72),INDEX($N$5:$N$76,23+$K$34),0)+IF(AND(23+$K$35&gt;=1,23+$K$35&lt;=72),INDEX($N$5:$N$76,23+$K$35),0))/3</f>
        <v/>
      </c>
      <c r="T27" s="12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0">
        <f>DATE(YEAR(B27),MONTH(B27)+1,1)</f>
        <v/>
      </c>
      <c r="C28" s="107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I28" s="46" t="inlineStr">
        <is>
          <t>ANTECEDÊNCIA DO PEDIDO (dias antes da instalação)</t>
        </is>
      </c>
      <c r="K28" s="139" t="n">
        <v>180</v>
      </c>
      <c r="M28" s="128">
        <f>'CP RESUMO'!AA38</f>
        <v/>
      </c>
      <c r="N28" s="129">
        <f>MAX(0,M28-M27)</f>
        <v/>
      </c>
      <c r="O28" s="128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29">
        <f>(IF(AND(24+$K$33&gt;=1,24+$K$33&lt;=72),INDEX($N$5:$N$76,24+$K$33),0)+IF(AND(24+$K$34&gt;=1,24+$K$34&lt;=72),INDEX($N$5:$N$76,24+$K$34),0)+IF(AND(24+$K$35&gt;=1,24+$K$35&lt;=72),INDEX($N$5:$N$76,24+$K$35),0))/3</f>
        <v/>
      </c>
      <c r="T28" s="12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0">
        <f>DATE(YEAR(B28),MONTH(B28)+1,1)</f>
        <v/>
      </c>
      <c r="C29" s="107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I29" s="46" t="inlineStr">
        <is>
          <t>1ª PARCELA (dias após o pedido)</t>
        </is>
      </c>
      <c r="K29" s="139" t="n">
        <v>28</v>
      </c>
      <c r="M29" s="128">
        <f>'CP RESUMO'!AB38</f>
        <v/>
      </c>
      <c r="N29" s="129">
        <f>MAX(0,M29-M28)</f>
        <v/>
      </c>
      <c r="O29" s="128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29">
        <f>(IF(AND(25+$K$33&gt;=1,25+$K$33&lt;=72),INDEX($N$5:$N$76,25+$K$33),0)+IF(AND(25+$K$34&gt;=1,25+$K$34&lt;=72),INDEX($N$5:$N$76,25+$K$34),0)+IF(AND(25+$K$35&gt;=1,25+$K$35&lt;=72),INDEX($N$5:$N$76,25+$K$35),0))/3</f>
        <v/>
      </c>
      <c r="T29" s="12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0">
        <f>DATE(YEAR(B29),MONTH(B29)+1,1)</f>
        <v/>
      </c>
      <c r="C30" s="107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I30" s="46" t="inlineStr">
        <is>
          <t>2ª PARCELA (dias após o pedido)</t>
        </is>
      </c>
      <c r="K30" s="139" t="n">
        <v>56</v>
      </c>
      <c r="M30" s="128">
        <f>'CP RESUMO'!AC38</f>
        <v/>
      </c>
      <c r="N30" s="129">
        <f>MAX(0,M30-M29)</f>
        <v/>
      </c>
      <c r="O30" s="128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29">
        <f>(IF(AND(26+$K$33&gt;=1,26+$K$33&lt;=72),INDEX($N$5:$N$76,26+$K$33),0)+IF(AND(26+$K$34&gt;=1,26+$K$34&lt;=72),INDEX($N$5:$N$76,26+$K$34),0)+IF(AND(26+$K$35&gt;=1,26+$K$35&lt;=72),INDEX($N$5:$N$76,26+$K$35),0))/3</f>
        <v/>
      </c>
      <c r="T30" s="12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0">
        <f>DATE(YEAR(B30),MONTH(B30)+1,1)</f>
        <v/>
      </c>
      <c r="C31" s="107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I31" s="46" t="inlineStr">
        <is>
          <t>3ª PARCELA (dias após o pedido)</t>
        </is>
      </c>
      <c r="K31" s="139" t="n">
        <v>84</v>
      </c>
      <c r="M31" s="128">
        <f>'CP RESUMO'!AD38</f>
        <v/>
      </c>
      <c r="N31" s="129">
        <f>MAX(0,M31-M30)</f>
        <v/>
      </c>
      <c r="O31" s="128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29">
        <f>(IF(AND(27+$K$33&gt;=1,27+$K$33&lt;=72),INDEX($N$5:$N$76,27+$K$33),0)+IF(AND(27+$K$34&gt;=1,27+$K$34&lt;=72),INDEX($N$5:$N$76,27+$K$34),0)+IF(AND(27+$K$35&gt;=1,27+$K$35&lt;=72),INDEX($N$5:$N$76,27+$K$35),0))/3</f>
        <v/>
      </c>
      <c r="T31" s="12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0">
        <f>DATE(YEAR(B31),MONTH(B31)+1,1)</f>
        <v/>
      </c>
      <c r="C32" s="107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I32" s="46" t="inlineStr">
        <is>
          <t>Σ PESOS DO MATERIAL (meses futuros)</t>
        </is>
      </c>
      <c r="K32" s="129">
        <f>SUM(T5:T76)</f>
        <v/>
      </c>
      <c r="M32" s="128">
        <f>'CP RESUMO'!AE38</f>
        <v/>
      </c>
      <c r="N32" s="129">
        <f>MAX(0,M32-M31)</f>
        <v/>
      </c>
      <c r="O32" s="128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29">
        <f>(IF(AND(28+$K$33&gt;=1,28+$K$33&lt;=72),INDEX($N$5:$N$76,28+$K$33),0)+IF(AND(28+$K$34&gt;=1,28+$K$34&lt;=72),INDEX($N$5:$N$76,28+$K$34),0)+IF(AND(28+$K$35&gt;=1,28+$K$35&lt;=72),INDEX($N$5:$N$76,28+$K$35),0))/3</f>
        <v/>
      </c>
      <c r="T32" s="12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0">
        <f>DATE(YEAR(B32),MONTH(B32)+1,1)</f>
        <v/>
      </c>
      <c r="C33" s="107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I33" s="46" t="inlineStr">
        <is>
          <t>Parcela 1 paga X meses antes da instalação</t>
        </is>
      </c>
      <c r="K33" s="67">
        <f>ROUND((K28-K29)/30,0)</f>
        <v/>
      </c>
      <c r="M33" s="128">
        <f>'CP RESUMO'!AF38</f>
        <v/>
      </c>
      <c r="N33" s="129">
        <f>MAX(0,M33-M32)</f>
        <v/>
      </c>
      <c r="O33" s="128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29">
        <f>(IF(AND(29+$K$33&gt;=1,29+$K$33&lt;=72),INDEX($N$5:$N$76,29+$K$33),0)+IF(AND(29+$K$34&gt;=1,29+$K$34&lt;=72),INDEX($N$5:$N$76,29+$K$34),0)+IF(AND(29+$K$35&gt;=1,29+$K$35&lt;=72),INDEX($N$5:$N$76,29+$K$35),0))/3</f>
        <v/>
      </c>
      <c r="T33" s="12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0">
        <f>DATE(YEAR(B33),MONTH(B33)+1,1)</f>
        <v/>
      </c>
      <c r="C34" s="107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I34" s="46" t="inlineStr">
        <is>
          <t>Parcela 2 paga X meses antes da instalação</t>
        </is>
      </c>
      <c r="K34" s="67">
        <f>ROUND((K28-K30)/30,0)</f>
        <v/>
      </c>
      <c r="M34" s="128">
        <f>'CP RESUMO'!AG38</f>
        <v/>
      </c>
      <c r="N34" s="129">
        <f>MAX(0,M34-M33)</f>
        <v/>
      </c>
      <c r="O34" s="128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29">
        <f>(IF(AND(30+$K$33&gt;=1,30+$K$33&lt;=72),INDEX($N$5:$N$76,30+$K$33),0)+IF(AND(30+$K$34&gt;=1,30+$K$34&lt;=72),INDEX($N$5:$N$76,30+$K$34),0)+IF(AND(30+$K$35&gt;=1,30+$K$35&lt;=72),INDEX($N$5:$N$76,30+$K$35),0))/3</f>
        <v/>
      </c>
      <c r="T34" s="12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0">
        <f>DATE(YEAR(B34),MONTH(B34)+1,1)</f>
        <v/>
      </c>
      <c r="C35" s="107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I35" s="46" t="inlineStr">
        <is>
          <t>Parcela 3 paga X meses antes da instalação</t>
        </is>
      </c>
      <c r="K35" s="67">
        <f>ROUND((K28-K31)/30,0)</f>
        <v/>
      </c>
      <c r="M35" s="128">
        <f>'CP RESUMO'!AH38</f>
        <v/>
      </c>
      <c r="N35" s="129">
        <f>MAX(0,M35-M34)</f>
        <v/>
      </c>
      <c r="O35" s="128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29">
        <f>(IF(AND(31+$K$33&gt;=1,31+$K$33&lt;=72),INDEX($N$5:$N$76,31+$K$33),0)+IF(AND(31+$K$34&gt;=1,31+$K$34&lt;=72),INDEX($N$5:$N$76,31+$K$34),0)+IF(AND(31+$K$35&gt;=1,31+$K$35&lt;=72),INDEX($N$5:$N$76,31+$K$35),0))/3</f>
        <v/>
      </c>
      <c r="T35" s="12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0">
        <f>DATE(YEAR(B35),MONTH(B35)+1,1)</f>
        <v/>
      </c>
      <c r="C36" s="107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I36" s="46" t="inlineStr">
        <is>
          <t>MDO no fluxo (R$)</t>
        </is>
      </c>
      <c r="K36" s="49">
        <f>SUM(R5:R76)</f>
        <v/>
      </c>
      <c r="M36" s="128">
        <f>'CP RESUMO'!AI38</f>
        <v/>
      </c>
      <c r="N36" s="129">
        <f>MAX(0,M36-M35)</f>
        <v/>
      </c>
      <c r="O36" s="128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29">
        <f>(IF(AND(32+$K$33&gt;=1,32+$K$33&lt;=72),INDEX($N$5:$N$76,32+$K$33),0)+IF(AND(32+$K$34&gt;=1,32+$K$34&lt;=72),INDEX($N$5:$N$76,32+$K$34),0)+IF(AND(32+$K$35&gt;=1,32+$K$35&lt;=72),INDEX($N$5:$N$76,32+$K$35),0))/3</f>
        <v/>
      </c>
      <c r="T36" s="12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0">
        <f>DATE(YEAR(B36),MONTH(B36)+1,1)</f>
        <v/>
      </c>
      <c r="C37" s="107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60846.8</v>
      </c>
      <c r="I37" s="46" t="inlineStr">
        <is>
          <t>MATERIAL no fluxo (R$)</t>
        </is>
      </c>
      <c r="K37" s="49">
        <f>SUM(U5:U76)</f>
        <v/>
      </c>
      <c r="M37" s="128">
        <f>'CP RESUMO'!AJ38</f>
        <v/>
      </c>
      <c r="N37" s="129">
        <f>MAX(0,M37-M36)</f>
        <v/>
      </c>
      <c r="O37" s="128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29">
        <f>(IF(AND(33+$K$33&gt;=1,33+$K$33&lt;=72),INDEX($N$5:$N$76,33+$K$33),0)+IF(AND(33+$K$34&gt;=1,33+$K$34&lt;=72),INDEX($N$5:$N$76,33+$K$34),0)+IF(AND(33+$K$35&gt;=1,33+$K$35&lt;=72),INDEX($N$5:$N$76,33+$K$35),0))/3</f>
        <v/>
      </c>
      <c r="T37" s="12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0">
        <f>DATE(YEAR(B37),MONTH(B37)+1,1)</f>
        <v/>
      </c>
      <c r="C38" s="107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55034.2</v>
      </c>
      <c r="M38" s="128">
        <f>'CP RESUMO'!AK38</f>
        <v/>
      </c>
      <c r="N38" s="129">
        <f>MAX(0,M38-M37)</f>
        <v/>
      </c>
      <c r="O38" s="128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29">
        <f>(IF(AND(34+$K$33&gt;=1,34+$K$33&lt;=72),INDEX($N$5:$N$76,34+$K$33),0)+IF(AND(34+$K$34&gt;=1,34+$K$34&lt;=72),INDEX($N$5:$N$76,34+$K$34),0)+IF(AND(34+$K$35&gt;=1,34+$K$35&lt;=72),INDEX($N$5:$N$76,34+$K$35),0))/3</f>
        <v/>
      </c>
      <c r="T38" s="12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0">
        <f>DATE(YEAR(B38),MONTH(B38)+1,1)</f>
        <v/>
      </c>
      <c r="C39" s="107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74945.45</v>
      </c>
      <c r="M39" s="128">
        <f>'CP RESUMO'!AL38</f>
        <v/>
      </c>
      <c r="N39" s="129">
        <f>MAX(0,M39-M38)</f>
        <v/>
      </c>
      <c r="O39" s="128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29">
        <f>(IF(AND(35+$K$33&gt;=1,35+$K$33&lt;=72),INDEX($N$5:$N$76,35+$K$33),0)+IF(AND(35+$K$34&gt;=1,35+$K$34&lt;=72),INDEX($N$5:$N$76,35+$K$34),0)+IF(AND(35+$K$35&gt;=1,35+$K$35&lt;=72),INDEX($N$5:$N$76,35+$K$35),0))/3</f>
        <v/>
      </c>
      <c r="T39" s="12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0">
        <f>DATE(YEAR(B39),MONTH(B39)+1,1)</f>
        <v/>
      </c>
      <c r="C40" s="107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41677.58</v>
      </c>
      <c r="M40" s="128">
        <f>'CP RESUMO'!AM38</f>
        <v/>
      </c>
      <c r="N40" s="129">
        <f>MAX(0,M40-M39)</f>
        <v/>
      </c>
      <c r="O40" s="128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29">
        <f>(IF(AND(36+$K$33&gt;=1,36+$K$33&lt;=72),INDEX($N$5:$N$76,36+$K$33),0)+IF(AND(36+$K$34&gt;=1,36+$K$34&lt;=72),INDEX($N$5:$N$76,36+$K$34),0)+IF(AND(36+$K$35&gt;=1,36+$K$35&lt;=72),INDEX($N$5:$N$76,36+$K$35),0))/3</f>
        <v/>
      </c>
      <c r="T40" s="12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0">
        <f>DATE(YEAR(B40),MONTH(B40)+1,1)</f>
        <v/>
      </c>
      <c r="C41" s="107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69380.19</v>
      </c>
      <c r="M41" s="128">
        <f>'CP RESUMO'!AN38</f>
        <v/>
      </c>
      <c r="N41" s="129">
        <f>MAX(0,M41-M40)</f>
        <v/>
      </c>
      <c r="O41" s="128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29">
        <f>(IF(AND(37+$K$33&gt;=1,37+$K$33&lt;=72),INDEX($N$5:$N$76,37+$K$33),0)+IF(AND(37+$K$34&gt;=1,37+$K$34&lt;=72),INDEX($N$5:$N$76,37+$K$34),0)+IF(AND(37+$K$35&gt;=1,37+$K$35&lt;=72),INDEX($N$5:$N$76,37+$K$35),0))/3</f>
        <v/>
      </c>
      <c r="T41" s="12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0">
        <f>DATE(YEAR(B41),MONTH(B41)+1,1)</f>
        <v/>
      </c>
      <c r="C42" s="107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142099.54</v>
      </c>
      <c r="M42" s="128">
        <f>'CP RESUMO'!AO38</f>
        <v/>
      </c>
      <c r="N42" s="129">
        <f>MAX(0,M42-M41)</f>
        <v/>
      </c>
      <c r="O42" s="128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29">
        <f>(IF(AND(38+$K$33&gt;=1,38+$K$33&lt;=72),INDEX($N$5:$N$76,38+$K$33),0)+IF(AND(38+$K$34&gt;=1,38+$K$34&lt;=72),INDEX($N$5:$N$76,38+$K$34),0)+IF(AND(38+$K$35&gt;=1,38+$K$35&lt;=72),INDEX($N$5:$N$76,38+$K$35),0))/3</f>
        <v/>
      </c>
      <c r="T42" s="12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0">
        <f>DATE(YEAR(B42),MONTH(B42)+1,1)</f>
        <v/>
      </c>
      <c r="C43" s="107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174007</v>
      </c>
      <c r="M43" s="128">
        <f>'CP RESUMO'!AP38</f>
        <v/>
      </c>
      <c r="N43" s="129">
        <f>MAX(0,M43-M42)</f>
        <v/>
      </c>
      <c r="O43" s="128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29">
        <f>(IF(AND(39+$K$33&gt;=1,39+$K$33&lt;=72),INDEX($N$5:$N$76,39+$K$33),0)+IF(AND(39+$K$34&gt;=1,39+$K$34&lt;=72),INDEX($N$5:$N$76,39+$K$34),0)+IF(AND(39+$K$35&gt;=1,39+$K$35&lt;=72),INDEX($N$5:$N$76,39+$K$35),0))/3</f>
        <v/>
      </c>
      <c r="T43" s="12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0">
        <f>DATE(YEAR(B43),MONTH(B43)+1,1)</f>
        <v/>
      </c>
      <c r="C44" s="107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176480.45</v>
      </c>
      <c r="M44" s="128">
        <f>'CP RESUMO'!AQ38</f>
        <v/>
      </c>
      <c r="N44" s="129">
        <f>MAX(0,M44-M43)</f>
        <v/>
      </c>
      <c r="O44" s="128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29">
        <f>(IF(AND(40+$K$33&gt;=1,40+$K$33&lt;=72),INDEX($N$5:$N$76,40+$K$33),0)+IF(AND(40+$K$34&gt;=1,40+$K$34&lt;=72),INDEX($N$5:$N$76,40+$K$34),0)+IF(AND(40+$K$35&gt;=1,40+$K$35&lt;=72),INDEX($N$5:$N$76,40+$K$35),0))/3</f>
        <v/>
      </c>
      <c r="T44" s="12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0">
        <f>DATE(YEAR(B44),MONTH(B44)+1,1)</f>
        <v/>
      </c>
      <c r="C45" s="107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105121.5</v>
      </c>
      <c r="M45" s="128">
        <f>'CP RESUMO'!AR38</f>
        <v/>
      </c>
      <c r="N45" s="129">
        <f>MAX(0,M45-M44)</f>
        <v/>
      </c>
      <c r="O45" s="128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29">
        <f>(IF(AND(41+$K$33&gt;=1,41+$K$33&lt;=72),INDEX($N$5:$N$76,41+$K$33),0)+IF(AND(41+$K$34&gt;=1,41+$K$34&lt;=72),INDEX($N$5:$N$76,41+$K$34),0)+IF(AND(41+$K$35&gt;=1,41+$K$35&lt;=72),INDEX($N$5:$N$76,41+$K$35),0))/3</f>
        <v/>
      </c>
      <c r="T45" s="12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0">
        <f>DATE(YEAR(B45),MONTH(B45)+1,1)</f>
        <v/>
      </c>
      <c r="C46" s="107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165720.96</v>
      </c>
      <c r="M46" s="128">
        <f>'CP RESUMO'!AS38</f>
        <v/>
      </c>
      <c r="N46" s="129">
        <f>MAX(0,M46-M45)</f>
        <v/>
      </c>
      <c r="O46" s="128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29">
        <f>(IF(AND(42+$K$33&gt;=1,42+$K$33&lt;=72),INDEX($N$5:$N$76,42+$K$33),0)+IF(AND(42+$K$34&gt;=1,42+$K$34&lt;=72),INDEX($N$5:$N$76,42+$K$34),0)+IF(AND(42+$K$35&gt;=1,42+$K$35&lt;=72),INDEX($N$5:$N$76,42+$K$35),0))/3</f>
        <v/>
      </c>
      <c r="T46" s="12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0">
        <f>DATE(YEAR(B46),MONTH(B46)+1,1)</f>
        <v/>
      </c>
      <c r="C47" s="107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105121.5</v>
      </c>
      <c r="M47" s="128">
        <f>'CP RESUMO'!AT38</f>
        <v/>
      </c>
      <c r="N47" s="129">
        <f>MAX(0,M47-M46)</f>
        <v/>
      </c>
      <c r="O47" s="128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29">
        <f>(IF(AND(43+$K$33&gt;=1,43+$K$33&lt;=72),INDEX($N$5:$N$76,43+$K$33),0)+IF(AND(43+$K$34&gt;=1,43+$K$34&lt;=72),INDEX($N$5:$N$76,43+$K$34),0)+IF(AND(43+$K$35&gt;=1,43+$K$35&lt;=72),INDEX($N$5:$N$76,43+$K$35),0))/3</f>
        <v/>
      </c>
      <c r="T47" s="12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0">
        <f>DATE(YEAR(B47),MONTH(B47)+1,1)</f>
        <v/>
      </c>
      <c r="C48" s="107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66288.38</v>
      </c>
      <c r="M48" s="128">
        <f>'CP RESUMO'!AU38</f>
        <v/>
      </c>
      <c r="N48" s="129">
        <f>MAX(0,M48-M47)</f>
        <v/>
      </c>
      <c r="O48" s="128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29">
        <f>(IF(AND(44+$K$33&gt;=1,44+$K$33&lt;=72),INDEX($N$5:$N$76,44+$K$33),0)+IF(AND(44+$K$34&gt;=1,44+$K$34&lt;=72),INDEX($N$5:$N$76,44+$K$34),0)+IF(AND(44+$K$35&gt;=1,44+$K$35&lt;=72),INDEX($N$5:$N$76,44+$K$35),0))/3</f>
        <v/>
      </c>
      <c r="T48" s="12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0">
        <f>DATE(YEAR(B48),MONTH(B48)+1,1)</f>
        <v/>
      </c>
      <c r="C49" s="107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RESUMO'!AV38</f>
        <v/>
      </c>
      <c r="N49" s="129">
        <f>MAX(0,M49-M48)</f>
        <v/>
      </c>
      <c r="O49" s="128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29">
        <f>(IF(AND(45+$K$33&gt;=1,45+$K$33&lt;=72),INDEX($N$5:$N$76,45+$K$33),0)+IF(AND(45+$K$34&gt;=1,45+$K$34&lt;=72),INDEX($N$5:$N$76,45+$K$34),0)+IF(AND(45+$K$35&gt;=1,45+$K$35&lt;=72),INDEX($N$5:$N$76,45+$K$35),0))/3</f>
        <v/>
      </c>
      <c r="T49" s="12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0">
        <f>DATE(YEAR(B49),MONTH(B49)+1,1)</f>
        <v/>
      </c>
      <c r="C50" s="107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RESUMO'!AW38</f>
        <v/>
      </c>
      <c r="N50" s="129">
        <f>MAX(0,M50-M49)</f>
        <v/>
      </c>
      <c r="O50" s="128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29">
        <f>(IF(AND(46+$K$33&gt;=1,46+$K$33&lt;=72),INDEX($N$5:$N$76,46+$K$33),0)+IF(AND(46+$K$34&gt;=1,46+$K$34&lt;=72),INDEX($N$5:$N$76,46+$K$34),0)+IF(AND(46+$K$35&gt;=1,46+$K$35&lt;=72),INDEX($N$5:$N$76,46+$K$35),0))/3</f>
        <v/>
      </c>
      <c r="T50" s="12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0">
        <f>DATE(YEAR(B50),MONTH(B50)+1,1)</f>
        <v/>
      </c>
      <c r="C51" s="107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RESUMO'!AX38</f>
        <v/>
      </c>
      <c r="N51" s="129">
        <f>MAX(0,M51-M50)</f>
        <v/>
      </c>
      <c r="O51" s="128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29">
        <f>(IF(AND(47+$K$33&gt;=1,47+$K$33&lt;=72),INDEX($N$5:$N$76,47+$K$33),0)+IF(AND(47+$K$34&gt;=1,47+$K$34&lt;=72),INDEX($N$5:$N$76,47+$K$34),0)+IF(AND(47+$K$35&gt;=1,47+$K$35&lt;=72),INDEX($N$5:$N$76,47+$K$35),0))/3</f>
        <v/>
      </c>
      <c r="T51" s="12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0">
        <f>DATE(YEAR(B51),MONTH(B51)+1,1)</f>
        <v/>
      </c>
      <c r="C52" s="107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RESUMO'!AY38</f>
        <v/>
      </c>
      <c r="N52" s="129">
        <f>MAX(0,M52-M51)</f>
        <v/>
      </c>
      <c r="O52" s="128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29">
        <f>(IF(AND(48+$K$33&gt;=1,48+$K$33&lt;=72),INDEX($N$5:$N$76,48+$K$33),0)+IF(AND(48+$K$34&gt;=1,48+$K$34&lt;=72),INDEX($N$5:$N$76,48+$K$34),0)+IF(AND(48+$K$35&gt;=1,48+$K$35&lt;=72),INDEX($N$5:$N$76,48+$K$35),0))/3</f>
        <v/>
      </c>
      <c r="T52" s="12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0">
        <f>DATE(YEAR(B52),MONTH(B52)+1,1)</f>
        <v/>
      </c>
      <c r="C53" s="107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RESUMO'!AZ38</f>
        <v/>
      </c>
      <c r="N53" s="129">
        <f>MAX(0,M53-M52)</f>
        <v/>
      </c>
      <c r="O53" s="128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29">
        <f>(IF(AND(49+$K$33&gt;=1,49+$K$33&lt;=72),INDEX($N$5:$N$76,49+$K$33),0)+IF(AND(49+$K$34&gt;=1,49+$K$34&lt;=72),INDEX($N$5:$N$76,49+$K$34),0)+IF(AND(49+$K$35&gt;=1,49+$K$35&lt;=72),INDEX($N$5:$N$76,49+$K$35),0))/3</f>
        <v/>
      </c>
      <c r="T53" s="12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0">
        <f>DATE(YEAR(B53),MONTH(B53)+1,1)</f>
        <v/>
      </c>
      <c r="C54" s="107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RESUMO'!BA38</f>
        <v/>
      </c>
      <c r="N54" s="129">
        <f>MAX(0,M54-M53)</f>
        <v/>
      </c>
      <c r="O54" s="128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29">
        <f>(IF(AND(50+$K$33&gt;=1,50+$K$33&lt;=72),INDEX($N$5:$N$76,50+$K$33),0)+IF(AND(50+$K$34&gt;=1,50+$K$34&lt;=72),INDEX($N$5:$N$76,50+$K$34),0)+IF(AND(50+$K$35&gt;=1,50+$K$35&lt;=72),INDEX($N$5:$N$76,50+$K$35),0))/3</f>
        <v/>
      </c>
      <c r="T54" s="12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0">
        <f>DATE(YEAR(B54),MONTH(B54)+1,1)</f>
        <v/>
      </c>
      <c r="C55" s="107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RESUMO'!BB38</f>
        <v/>
      </c>
      <c r="N55" s="129">
        <f>MAX(0,M55-M54)</f>
        <v/>
      </c>
      <c r="O55" s="128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29">
        <f>(IF(AND(51+$K$33&gt;=1,51+$K$33&lt;=72),INDEX($N$5:$N$76,51+$K$33),0)+IF(AND(51+$K$34&gt;=1,51+$K$34&lt;=72),INDEX($N$5:$N$76,51+$K$34),0)+IF(AND(51+$K$35&gt;=1,51+$K$35&lt;=72),INDEX($N$5:$N$76,51+$K$35),0))/3</f>
        <v/>
      </c>
      <c r="T55" s="12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0">
        <f>DATE(YEAR(B55),MONTH(B55)+1,1)</f>
        <v/>
      </c>
      <c r="C56" s="107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RESUMO'!BC38</f>
        <v/>
      </c>
      <c r="N56" s="129">
        <f>MAX(0,M56-M55)</f>
        <v/>
      </c>
      <c r="O56" s="128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29">
        <f>(IF(AND(52+$K$33&gt;=1,52+$K$33&lt;=72),INDEX($N$5:$N$76,52+$K$33),0)+IF(AND(52+$K$34&gt;=1,52+$K$34&lt;=72),INDEX($N$5:$N$76,52+$K$34),0)+IF(AND(52+$K$35&gt;=1,52+$K$35&lt;=72),INDEX($N$5:$N$76,52+$K$35),0))/3</f>
        <v/>
      </c>
      <c r="T56" s="12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0">
        <f>DATE(YEAR(B56),MONTH(B56)+1,1)</f>
        <v/>
      </c>
      <c r="C57" s="107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RESUMO'!BD38</f>
        <v/>
      </c>
      <c r="N57" s="129">
        <f>MAX(0,M57-M56)</f>
        <v/>
      </c>
      <c r="O57" s="128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29">
        <f>(IF(AND(53+$K$33&gt;=1,53+$K$33&lt;=72),INDEX($N$5:$N$76,53+$K$33),0)+IF(AND(53+$K$34&gt;=1,53+$K$34&lt;=72),INDEX($N$5:$N$76,53+$K$34),0)+IF(AND(53+$K$35&gt;=1,53+$K$35&lt;=72),INDEX($N$5:$N$76,53+$K$35),0))/3</f>
        <v/>
      </c>
      <c r="T57" s="12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0">
        <f>DATE(YEAR(B57),MONTH(B57)+1,1)</f>
        <v/>
      </c>
      <c r="C58" s="107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RESUMO'!BE38</f>
        <v/>
      </c>
      <c r="N58" s="129">
        <f>MAX(0,M58-M57)</f>
        <v/>
      </c>
      <c r="O58" s="128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29">
        <f>(IF(AND(54+$K$33&gt;=1,54+$K$33&lt;=72),INDEX($N$5:$N$76,54+$K$33),0)+IF(AND(54+$K$34&gt;=1,54+$K$34&lt;=72),INDEX($N$5:$N$76,54+$K$34),0)+IF(AND(54+$K$35&gt;=1,54+$K$35&lt;=72),INDEX($N$5:$N$76,54+$K$35),0))/3</f>
        <v/>
      </c>
      <c r="T58" s="12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0">
        <f>DATE(YEAR(B58),MONTH(B58)+1,1)</f>
        <v/>
      </c>
      <c r="C59" s="107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RESUMO'!BF38</f>
        <v/>
      </c>
      <c r="N59" s="129">
        <f>MAX(0,M59-M58)</f>
        <v/>
      </c>
      <c r="O59" s="128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29">
        <f>(IF(AND(55+$K$33&gt;=1,55+$K$33&lt;=72),INDEX($N$5:$N$76,55+$K$33),0)+IF(AND(55+$K$34&gt;=1,55+$K$34&lt;=72),INDEX($N$5:$N$76,55+$K$34),0)+IF(AND(55+$K$35&gt;=1,55+$K$35&lt;=72),INDEX($N$5:$N$76,55+$K$35),0))/3</f>
        <v/>
      </c>
      <c r="T59" s="12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0">
        <f>DATE(YEAR(B59),MONTH(B59)+1,1)</f>
        <v/>
      </c>
      <c r="C60" s="107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RESUMO'!BG38</f>
        <v/>
      </c>
      <c r="N60" s="129">
        <f>MAX(0,M60-M59)</f>
        <v/>
      </c>
      <c r="O60" s="128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29">
        <f>(IF(AND(56+$K$33&gt;=1,56+$K$33&lt;=72),INDEX($N$5:$N$76,56+$K$33),0)+IF(AND(56+$K$34&gt;=1,56+$K$34&lt;=72),INDEX($N$5:$N$76,56+$K$34),0)+IF(AND(56+$K$35&gt;=1,56+$K$35&lt;=72),INDEX($N$5:$N$76,56+$K$35),0))/3</f>
        <v/>
      </c>
      <c r="T60" s="12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0">
        <f>DATE(YEAR(B60),MONTH(B60)+1,1)</f>
        <v/>
      </c>
      <c r="C61" s="107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RESUMO'!BH38</f>
        <v/>
      </c>
      <c r="N61" s="129">
        <f>MAX(0,M61-M60)</f>
        <v/>
      </c>
      <c r="O61" s="128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29">
        <f>(IF(AND(57+$K$33&gt;=1,57+$K$33&lt;=72),INDEX($N$5:$N$76,57+$K$33),0)+IF(AND(57+$K$34&gt;=1,57+$K$34&lt;=72),INDEX($N$5:$N$76,57+$K$34),0)+IF(AND(57+$K$35&gt;=1,57+$K$35&lt;=72),INDEX($N$5:$N$76,57+$K$35),0))/3</f>
        <v/>
      </c>
      <c r="T61" s="12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0">
        <f>DATE(YEAR(B61),MONTH(B61)+1,1)</f>
        <v/>
      </c>
      <c r="C62" s="107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RESUMO'!BI38</f>
        <v/>
      </c>
      <c r="N62" s="129">
        <f>MAX(0,M62-M61)</f>
        <v/>
      </c>
      <c r="O62" s="128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29">
        <f>(IF(AND(58+$K$33&gt;=1,58+$K$33&lt;=72),INDEX($N$5:$N$76,58+$K$33),0)+IF(AND(58+$K$34&gt;=1,58+$K$34&lt;=72),INDEX($N$5:$N$76,58+$K$34),0)+IF(AND(58+$K$35&gt;=1,58+$K$35&lt;=72),INDEX($N$5:$N$76,58+$K$35),0))/3</f>
        <v/>
      </c>
      <c r="T62" s="12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0">
        <f>DATE(YEAR(B62),MONTH(B62)+1,1)</f>
        <v/>
      </c>
      <c r="C63" s="107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RESUMO'!BJ38</f>
        <v/>
      </c>
      <c r="N63" s="129">
        <f>MAX(0,M63-M62)</f>
        <v/>
      </c>
      <c r="O63" s="128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29">
        <f>(IF(AND(59+$K$33&gt;=1,59+$K$33&lt;=72),INDEX($N$5:$N$76,59+$K$33),0)+IF(AND(59+$K$34&gt;=1,59+$K$34&lt;=72),INDEX($N$5:$N$76,59+$K$34),0)+IF(AND(59+$K$35&gt;=1,59+$K$35&lt;=72),INDEX($N$5:$N$76,59+$K$35),0))/3</f>
        <v/>
      </c>
      <c r="T63" s="12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0">
        <f>DATE(YEAR(B63),MONTH(B63)+1,1)</f>
        <v/>
      </c>
      <c r="C64" s="107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RESUMO'!BK38</f>
        <v/>
      </c>
      <c r="N64" s="129">
        <f>MAX(0,M64-M63)</f>
        <v/>
      </c>
      <c r="O64" s="128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29">
        <f>(IF(AND(60+$K$33&gt;=1,60+$K$33&lt;=72),INDEX($N$5:$N$76,60+$K$33),0)+IF(AND(60+$K$34&gt;=1,60+$K$34&lt;=72),INDEX($N$5:$N$76,60+$K$34),0)+IF(AND(60+$K$35&gt;=1,60+$K$35&lt;=72),INDEX($N$5:$N$76,60+$K$35),0))/3</f>
        <v/>
      </c>
      <c r="T64" s="12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0">
        <f>DATE(YEAR(B64),MONTH(B64)+1,1)</f>
        <v/>
      </c>
      <c r="C65" s="107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RESUMO'!BL38</f>
        <v/>
      </c>
      <c r="N65" s="129">
        <f>MAX(0,M65-M64)</f>
        <v/>
      </c>
      <c r="O65" s="128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29">
        <f>(IF(AND(61+$K$33&gt;=1,61+$K$33&lt;=72),INDEX($N$5:$N$76,61+$K$33),0)+IF(AND(61+$K$34&gt;=1,61+$K$34&lt;=72),INDEX($N$5:$N$76,61+$K$34),0)+IF(AND(61+$K$35&gt;=1,61+$K$35&lt;=72),INDEX($N$5:$N$76,61+$K$35),0))/3</f>
        <v/>
      </c>
      <c r="T65" s="12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0">
        <f>DATE(YEAR(B65),MONTH(B65)+1,1)</f>
        <v/>
      </c>
      <c r="C66" s="107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RESUMO'!BM38</f>
        <v/>
      </c>
      <c r="N66" s="129">
        <f>MAX(0,M66-M65)</f>
        <v/>
      </c>
      <c r="O66" s="128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29">
        <f>(IF(AND(62+$K$33&gt;=1,62+$K$33&lt;=72),INDEX($N$5:$N$76,62+$K$33),0)+IF(AND(62+$K$34&gt;=1,62+$K$34&lt;=72),INDEX($N$5:$N$76,62+$K$34),0)+IF(AND(62+$K$35&gt;=1,62+$K$35&lt;=72),INDEX($N$5:$N$76,62+$K$35),0))/3</f>
        <v/>
      </c>
      <c r="T66" s="12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0">
        <f>DATE(YEAR(B66),MONTH(B66)+1,1)</f>
        <v/>
      </c>
      <c r="C67" s="107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RESUMO'!BN38</f>
        <v/>
      </c>
      <c r="N67" s="129">
        <f>MAX(0,M67-M66)</f>
        <v/>
      </c>
      <c r="O67" s="128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29">
        <f>(IF(AND(63+$K$33&gt;=1,63+$K$33&lt;=72),INDEX($N$5:$N$76,63+$K$33),0)+IF(AND(63+$K$34&gt;=1,63+$K$34&lt;=72),INDEX($N$5:$N$76,63+$K$34),0)+IF(AND(63+$K$35&gt;=1,63+$K$35&lt;=72),INDEX($N$5:$N$76,63+$K$35),0))/3</f>
        <v/>
      </c>
      <c r="T67" s="12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0">
        <f>DATE(YEAR(B67),MONTH(B67)+1,1)</f>
        <v/>
      </c>
      <c r="C68" s="107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RESUMO'!BO38</f>
        <v/>
      </c>
      <c r="N68" s="129">
        <f>MAX(0,M68-M67)</f>
        <v/>
      </c>
      <c r="O68" s="128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29">
        <f>(IF(AND(64+$K$33&gt;=1,64+$K$33&lt;=72),INDEX($N$5:$N$76,64+$K$33),0)+IF(AND(64+$K$34&gt;=1,64+$K$34&lt;=72),INDEX($N$5:$N$76,64+$K$34),0)+IF(AND(64+$K$35&gt;=1,64+$K$35&lt;=72),INDEX($N$5:$N$76,64+$K$35),0))/3</f>
        <v/>
      </c>
      <c r="T68" s="12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0">
        <f>DATE(YEAR(B68),MONTH(B68)+1,1)</f>
        <v/>
      </c>
      <c r="C69" s="107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RESUMO'!BP38</f>
        <v/>
      </c>
      <c r="N69" s="129">
        <f>MAX(0,M69-M68)</f>
        <v/>
      </c>
      <c r="O69" s="128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29">
        <f>(IF(AND(65+$K$33&gt;=1,65+$K$33&lt;=72),INDEX($N$5:$N$76,65+$K$33),0)+IF(AND(65+$K$34&gt;=1,65+$K$34&lt;=72),INDEX($N$5:$N$76,65+$K$34),0)+IF(AND(65+$K$35&gt;=1,65+$K$35&lt;=72),INDEX($N$5:$N$76,65+$K$35),0))/3</f>
        <v/>
      </c>
      <c r="T69" s="12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0">
        <f>DATE(YEAR(B69),MONTH(B69)+1,1)</f>
        <v/>
      </c>
      <c r="C70" s="107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RESUMO'!BQ38</f>
        <v/>
      </c>
      <c r="N70" s="129">
        <f>MAX(0,M70-M69)</f>
        <v/>
      </c>
      <c r="O70" s="128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29">
        <f>(IF(AND(66+$K$33&gt;=1,66+$K$33&lt;=72),INDEX($N$5:$N$76,66+$K$33),0)+IF(AND(66+$K$34&gt;=1,66+$K$34&lt;=72),INDEX($N$5:$N$76,66+$K$34),0)+IF(AND(66+$K$35&gt;=1,66+$K$35&lt;=72),INDEX($N$5:$N$76,66+$K$35),0))/3</f>
        <v/>
      </c>
      <c r="T70" s="12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0">
        <f>DATE(YEAR(B70),MONTH(B70)+1,1)</f>
        <v/>
      </c>
      <c r="C71" s="107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RESUMO'!BR38</f>
        <v/>
      </c>
      <c r="N71" s="129">
        <f>MAX(0,M71-M70)</f>
        <v/>
      </c>
      <c r="O71" s="128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29">
        <f>(IF(AND(67+$K$33&gt;=1,67+$K$33&lt;=72),INDEX($N$5:$N$76,67+$K$33),0)+IF(AND(67+$K$34&gt;=1,67+$K$34&lt;=72),INDEX($N$5:$N$76,67+$K$34),0)+IF(AND(67+$K$35&gt;=1,67+$K$35&lt;=72),INDEX($N$5:$N$76,67+$K$35),0))/3</f>
        <v/>
      </c>
      <c r="T71" s="12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0">
        <f>DATE(YEAR(B71),MONTH(B71)+1,1)</f>
        <v/>
      </c>
      <c r="C72" s="107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RESUMO'!BS38</f>
        <v/>
      </c>
      <c r="N72" s="129">
        <f>MAX(0,M72-M71)</f>
        <v/>
      </c>
      <c r="O72" s="128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29">
        <f>(IF(AND(68+$K$33&gt;=1,68+$K$33&lt;=72),INDEX($N$5:$N$76,68+$K$33),0)+IF(AND(68+$K$34&gt;=1,68+$K$34&lt;=72),INDEX($N$5:$N$76,68+$K$34),0)+IF(AND(68+$K$35&gt;=1,68+$K$35&lt;=72),INDEX($N$5:$N$76,68+$K$35),0))/3</f>
        <v/>
      </c>
      <c r="T72" s="12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0">
        <f>DATE(YEAR(B72),MONTH(B72)+1,1)</f>
        <v/>
      </c>
      <c r="C73" s="107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RESUMO'!BT38</f>
        <v/>
      </c>
      <c r="N73" s="129">
        <f>MAX(0,M73-M72)</f>
        <v/>
      </c>
      <c r="O73" s="128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29">
        <f>(IF(AND(69+$K$33&gt;=1,69+$K$33&lt;=72),INDEX($N$5:$N$76,69+$K$33),0)+IF(AND(69+$K$34&gt;=1,69+$K$34&lt;=72),INDEX($N$5:$N$76,69+$K$34),0)+IF(AND(69+$K$35&gt;=1,69+$K$35&lt;=72),INDEX($N$5:$N$76,69+$K$35),0))/3</f>
        <v/>
      </c>
      <c r="T73" s="12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0">
        <f>DATE(YEAR(B73),MONTH(B73)+1,1)</f>
        <v/>
      </c>
      <c r="C74" s="107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RESUMO'!BU38</f>
        <v/>
      </c>
      <c r="N74" s="129">
        <f>MAX(0,M74-M73)</f>
        <v/>
      </c>
      <c r="O74" s="128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29">
        <f>(IF(AND(70+$K$33&gt;=1,70+$K$33&lt;=72),INDEX($N$5:$N$76,70+$K$33),0)+IF(AND(70+$K$34&gt;=1,70+$K$34&lt;=72),INDEX($N$5:$N$76,70+$K$34),0)+IF(AND(70+$K$35&gt;=1,70+$K$35&lt;=72),INDEX($N$5:$N$76,70+$K$35),0))/3</f>
        <v/>
      </c>
      <c r="T74" s="12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0">
        <f>DATE(YEAR(B74),MONTH(B74)+1,1)</f>
        <v/>
      </c>
      <c r="C75" s="107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RESUMO'!BV38</f>
        <v/>
      </c>
      <c r="N75" s="129">
        <f>MAX(0,M75-M74)</f>
        <v/>
      </c>
      <c r="O75" s="128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29">
        <f>(IF(AND(71+$K$33&gt;=1,71+$K$33&lt;=72),INDEX($N$5:$N$76,71+$K$33),0)+IF(AND(71+$K$34&gt;=1,71+$K$34&lt;=72),INDEX($N$5:$N$76,71+$K$34),0)+IF(AND(71+$K$35&gt;=1,71+$K$35&lt;=72),INDEX($N$5:$N$76,71+$K$35),0))/3</f>
        <v/>
      </c>
      <c r="T75" s="12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0">
        <f>DATE(YEAR(B75),MONTH(B75)+1,1)</f>
        <v/>
      </c>
      <c r="C76" s="107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RESUMO'!BW38</f>
        <v/>
      </c>
      <c r="N76" s="129">
        <f>MAX(0,M76-M75)</f>
        <v/>
      </c>
      <c r="O76" s="128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29">
        <f>(IF(AND(72+$K$33&gt;=1,72+$K$33&lt;=72),INDEX($N$5:$N$76,72+$K$33),0)+IF(AND(72+$K$34&gt;=1,72+$K$34&lt;=72),INDEX($N$5:$N$76,72+$K$34),0)+IF(AND(72+$K$35&gt;=1,72+$K$35&lt;=72),INDEX($N$5:$N$76,72+$K$35),0))/3</f>
        <v/>
      </c>
      <c r="T76" s="12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28">
        <f>'CP RESUMO'!D39</f>
        <v/>
      </c>
      <c r="N5" s="129" t="n">
        <v>0</v>
      </c>
      <c r="O5" s="128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RESUMO'!E39</f>
        <v/>
      </c>
      <c r="N6" s="129">
        <f>MAX(0,M6-M5)</f>
        <v/>
      </c>
      <c r="O6" s="128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PL'!L45</f>
        <v/>
      </c>
      <c r="M7" s="128">
        <f>'CP RESUMO'!F39</f>
        <v/>
      </c>
      <c r="N7" s="129">
        <f>MAX(0,M7-M6)</f>
        <v/>
      </c>
      <c r="O7" s="128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RESUMO'!G39</f>
        <v/>
      </c>
      <c r="N8" s="129">
        <f>MAX(0,M8-M7)</f>
        <v/>
      </c>
      <c r="O8" s="128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RESUMO'!H39</f>
        <v/>
      </c>
      <c r="N9" s="129">
        <f>MAX(0,M9-M8)</f>
        <v/>
      </c>
      <c r="O9" s="128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RESUMO'!I39</f>
        <v/>
      </c>
      <c r="N10" s="129">
        <f>MAX(0,M10-M9)</f>
        <v/>
      </c>
      <c r="O10" s="128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RESUMO'!J39</f>
        <v/>
      </c>
      <c r="N11" s="129">
        <f>MAX(0,M11-M10)</f>
        <v/>
      </c>
      <c r="O11" s="128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RESUMO'!K39</f>
        <v/>
      </c>
      <c r="N12" s="129">
        <f>MAX(0,M12-M11)</f>
        <v/>
      </c>
      <c r="O12" s="128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PL'!I45</f>
        <v/>
      </c>
      <c r="M13" s="128">
        <f>'CP RESUMO'!L39</f>
        <v/>
      </c>
      <c r="N13" s="129">
        <f>MAX(0,M13-M12)</f>
        <v/>
      </c>
      <c r="O13" s="128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8">
        <f>'CP RESUMO'!M39</f>
        <v/>
      </c>
      <c r="N14" s="129">
        <f>MAX(0,M14-M13)</f>
        <v/>
      </c>
      <c r="O14" s="128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RESUMO'!N39</f>
        <v/>
      </c>
      <c r="N15" s="129">
        <f>MAX(0,M15-M14)</f>
        <v/>
      </c>
      <c r="O15" s="128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RESUMO'!O39</f>
        <v/>
      </c>
      <c r="N16" s="129">
        <f>MAX(0,M16-M15)</f>
        <v/>
      </c>
      <c r="O16" s="128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RESUMO'!P39</f>
        <v/>
      </c>
      <c r="N17" s="129">
        <f>MAX(0,M17-M16)</f>
        <v/>
      </c>
      <c r="O17" s="128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RESUMO'!Q39</f>
        <v/>
      </c>
      <c r="N18" s="129">
        <f>MAX(0,M18-M17)</f>
        <v/>
      </c>
      <c r="O18" s="128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RESUMO'!R39</f>
        <v/>
      </c>
      <c r="N19" s="129">
        <f>MAX(0,M19-M18)</f>
        <v/>
      </c>
      <c r="O19" s="128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RESUMO'!S39</f>
        <v/>
      </c>
      <c r="N20" s="129">
        <f>MAX(0,M20-M19)</f>
        <v/>
      </c>
      <c r="O20" s="128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RESUMO'!T39</f>
        <v/>
      </c>
      <c r="N21" s="129">
        <f>MAX(0,M21-M20)</f>
        <v/>
      </c>
      <c r="O21" s="128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RESUMO'!U39</f>
        <v/>
      </c>
      <c r="N22" s="129">
        <f>MAX(0,M22-M21)</f>
        <v/>
      </c>
      <c r="O22" s="128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RESUMO'!V39</f>
        <v/>
      </c>
      <c r="N23" s="129">
        <f>MAX(0,M23-M22)</f>
        <v/>
      </c>
      <c r="O23" s="128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RESUMO'!W39</f>
        <v/>
      </c>
      <c r="N24" s="129">
        <f>MAX(0,M24-M23)</f>
        <v/>
      </c>
      <c r="O24" s="128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RESUMO'!X39</f>
        <v/>
      </c>
      <c r="N25" s="129">
        <f>MAX(0,M25-M24)</f>
        <v/>
      </c>
      <c r="O25" s="128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14633.75</v>
      </c>
      <c r="M26" s="128">
        <f>'CP RESUMO'!Y39</f>
        <v/>
      </c>
      <c r="N26" s="129">
        <f>MAX(0,M26-M25)</f>
        <v/>
      </c>
      <c r="O26" s="128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18041.66</v>
      </c>
      <c r="M27" s="128">
        <f>'CP RESUMO'!Z39</f>
        <v/>
      </c>
      <c r="N27" s="129">
        <f>MAX(0,M27-M26)</f>
        <v/>
      </c>
      <c r="O27" s="128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21347.66</v>
      </c>
      <c r="M28" s="128">
        <f>'CP RESUMO'!AA39</f>
        <v/>
      </c>
      <c r="N28" s="129">
        <f>MAX(0,M28-M27)</f>
        <v/>
      </c>
      <c r="O28" s="128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21347.66</v>
      </c>
      <c r="M29" s="128">
        <f>'CP RESUMO'!AB39</f>
        <v/>
      </c>
      <c r="N29" s="129">
        <f>MAX(0,M29-M28)</f>
        <v/>
      </c>
      <c r="O29" s="128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21347.66</v>
      </c>
      <c r="M30" s="128">
        <f>'CP RESUMO'!AC39</f>
        <v/>
      </c>
      <c r="N30" s="129">
        <f>MAX(0,M30-M29)</f>
        <v/>
      </c>
      <c r="O30" s="128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21347.66</v>
      </c>
      <c r="M31" s="128">
        <f>'CP RESUMO'!AD39</f>
        <v/>
      </c>
      <c r="N31" s="129">
        <f>MAX(0,M31-M30)</f>
        <v/>
      </c>
      <c r="O31" s="128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RESUMO'!AE39</f>
        <v/>
      </c>
      <c r="N32" s="129">
        <f>MAX(0,M32-M31)</f>
        <v/>
      </c>
      <c r="O32" s="128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67312.5</v>
      </c>
      <c r="M33" s="128">
        <f>'CP RESUMO'!AF39</f>
        <v/>
      </c>
      <c r="N33" s="129">
        <f>MAX(0,M33-M32)</f>
        <v/>
      </c>
      <c r="O33" s="128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64677.49</v>
      </c>
      <c r="M34" s="128">
        <f>'CP RESUMO'!AG39</f>
        <v/>
      </c>
      <c r="N34" s="129">
        <f>MAX(0,M34-M33)</f>
        <v/>
      </c>
      <c r="O34" s="128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37608.76</v>
      </c>
      <c r="M35" s="128">
        <f>'CP RESUMO'!AH39</f>
        <v/>
      </c>
      <c r="N35" s="129">
        <f>MAX(0,M35-M34)</f>
        <v/>
      </c>
      <c r="O35" s="128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87194.84</v>
      </c>
      <c r="M36" s="128">
        <f>'CP RESUMO'!AI39</f>
        <v/>
      </c>
      <c r="N36" s="129">
        <f>MAX(0,M36-M35)</f>
        <v/>
      </c>
      <c r="O36" s="128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94860.32000000001</v>
      </c>
      <c r="M37" s="128">
        <f>'CP RESUMO'!AJ39</f>
        <v/>
      </c>
      <c r="N37" s="129">
        <f>MAX(0,M37-M36)</f>
        <v/>
      </c>
      <c r="O37" s="128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100130.34</v>
      </c>
      <c r="M38" s="128">
        <f>'CP RESUMO'!AK39</f>
        <v/>
      </c>
      <c r="N38" s="129">
        <f>MAX(0,M38-M37)</f>
        <v/>
      </c>
      <c r="O38" s="128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284820.51</v>
      </c>
      <c r="M39" s="128">
        <f>'CP RESUMO'!AL39</f>
        <v/>
      </c>
      <c r="N39" s="129">
        <f>MAX(0,M39-M38)</f>
        <v/>
      </c>
      <c r="O39" s="128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321471.09</v>
      </c>
      <c r="M40" s="128">
        <f>'CP RESUMO'!AM39</f>
        <v/>
      </c>
      <c r="N40" s="129">
        <f>MAX(0,M40-M39)</f>
        <v/>
      </c>
      <c r="O40" s="128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150435.06</v>
      </c>
      <c r="M41" s="128">
        <f>'CP RESUMO'!AN39</f>
        <v/>
      </c>
      <c r="N41" s="129">
        <f>MAX(0,M41-M40)</f>
        <v/>
      </c>
      <c r="O41" s="128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274040.93</v>
      </c>
      <c r="M42" s="128">
        <f>'CP RESUMO'!AO39</f>
        <v/>
      </c>
      <c r="N42" s="129">
        <f>MAX(0,M42-M41)</f>
        <v/>
      </c>
      <c r="O42" s="128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431183.28</v>
      </c>
      <c r="M43" s="128">
        <f>'CP RESUMO'!AP39</f>
        <v/>
      </c>
      <c r="N43" s="129">
        <f>MAX(0,M43-M42)</f>
        <v/>
      </c>
      <c r="O43" s="128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182055.16</v>
      </c>
      <c r="M44" s="128">
        <f>'CP RESUMO'!AQ39</f>
        <v/>
      </c>
      <c r="N44" s="129">
        <f>MAX(0,M44-M43)</f>
        <v/>
      </c>
      <c r="O44" s="128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66138.59</v>
      </c>
      <c r="M45" s="128">
        <f>'CP RESUMO'!AR39</f>
        <v/>
      </c>
      <c r="N45" s="129">
        <f>MAX(0,M45-M44)</f>
        <v/>
      </c>
      <c r="O45" s="128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RESUMO'!AS39</f>
        <v/>
      </c>
      <c r="N46" s="129">
        <f>MAX(0,M46-M45)</f>
        <v/>
      </c>
      <c r="O46" s="128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RESUMO'!AT39</f>
        <v/>
      </c>
      <c r="N47" s="129">
        <f>MAX(0,M47-M46)</f>
        <v/>
      </c>
      <c r="O47" s="128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RESUMO'!AU39</f>
        <v/>
      </c>
      <c r="N48" s="129">
        <f>MAX(0,M48-M47)</f>
        <v/>
      </c>
      <c r="O48" s="128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RESUMO'!AV39</f>
        <v/>
      </c>
      <c r="N49" s="129">
        <f>MAX(0,M49-M48)</f>
        <v/>
      </c>
      <c r="O49" s="128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RESUMO'!AW39</f>
        <v/>
      </c>
      <c r="N50" s="129">
        <f>MAX(0,M50-M49)</f>
        <v/>
      </c>
      <c r="O50" s="128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RESUMO'!AX39</f>
        <v/>
      </c>
      <c r="N51" s="129">
        <f>MAX(0,M51-M50)</f>
        <v/>
      </c>
      <c r="O51" s="128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RESUMO'!AY39</f>
        <v/>
      </c>
      <c r="N52" s="129">
        <f>MAX(0,M52-M51)</f>
        <v/>
      </c>
      <c r="O52" s="128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RESUMO'!AZ39</f>
        <v/>
      </c>
      <c r="N53" s="129">
        <f>MAX(0,M53-M52)</f>
        <v/>
      </c>
      <c r="O53" s="128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RESUMO'!BA39</f>
        <v/>
      </c>
      <c r="N54" s="129">
        <f>MAX(0,M54-M53)</f>
        <v/>
      </c>
      <c r="O54" s="128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RESUMO'!BB39</f>
        <v/>
      </c>
      <c r="N55" s="129">
        <f>MAX(0,M55-M54)</f>
        <v/>
      </c>
      <c r="O55" s="128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RESUMO'!BC39</f>
        <v/>
      </c>
      <c r="N56" s="129">
        <f>MAX(0,M56-M55)</f>
        <v/>
      </c>
      <c r="O56" s="128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RESUMO'!BD39</f>
        <v/>
      </c>
      <c r="N57" s="129">
        <f>MAX(0,M57-M56)</f>
        <v/>
      </c>
      <c r="O57" s="128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RESUMO'!BE39</f>
        <v/>
      </c>
      <c r="N58" s="129">
        <f>MAX(0,M58-M57)</f>
        <v/>
      </c>
      <c r="O58" s="128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RESUMO'!BF39</f>
        <v/>
      </c>
      <c r="N59" s="129">
        <f>MAX(0,M59-M58)</f>
        <v/>
      </c>
      <c r="O59" s="128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RESUMO'!BG39</f>
        <v/>
      </c>
      <c r="N60" s="129">
        <f>MAX(0,M60-M59)</f>
        <v/>
      </c>
      <c r="O60" s="128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RESUMO'!BH39</f>
        <v/>
      </c>
      <c r="N61" s="129">
        <f>MAX(0,M61-M60)</f>
        <v/>
      </c>
      <c r="O61" s="128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RESUMO'!BI39</f>
        <v/>
      </c>
      <c r="N62" s="129">
        <f>MAX(0,M62-M61)</f>
        <v/>
      </c>
      <c r="O62" s="128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RESUMO'!BJ39</f>
        <v/>
      </c>
      <c r="N63" s="129">
        <f>MAX(0,M63-M62)</f>
        <v/>
      </c>
      <c r="O63" s="128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RESUMO'!BK39</f>
        <v/>
      </c>
      <c r="N64" s="129">
        <f>MAX(0,M64-M63)</f>
        <v/>
      </c>
      <c r="O64" s="128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RESUMO'!BL39</f>
        <v/>
      </c>
      <c r="N65" s="129">
        <f>MAX(0,M65-M64)</f>
        <v/>
      </c>
      <c r="O65" s="128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RESUMO'!BM39</f>
        <v/>
      </c>
      <c r="N66" s="129">
        <f>MAX(0,M66-M65)</f>
        <v/>
      </c>
      <c r="O66" s="128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RESUMO'!BN39</f>
        <v/>
      </c>
      <c r="N67" s="129">
        <f>MAX(0,M67-M66)</f>
        <v/>
      </c>
      <c r="O67" s="128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RESUMO'!BO39</f>
        <v/>
      </c>
      <c r="N68" s="129">
        <f>MAX(0,M68-M67)</f>
        <v/>
      </c>
      <c r="O68" s="128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RESUMO'!BP39</f>
        <v/>
      </c>
      <c r="N69" s="129">
        <f>MAX(0,M69-M68)</f>
        <v/>
      </c>
      <c r="O69" s="128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RESUMO'!BQ39</f>
        <v/>
      </c>
      <c r="N70" s="129">
        <f>MAX(0,M70-M69)</f>
        <v/>
      </c>
      <c r="O70" s="128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RESUMO'!BR39</f>
        <v/>
      </c>
      <c r="N71" s="129">
        <f>MAX(0,M71-M70)</f>
        <v/>
      </c>
      <c r="O71" s="128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RESUMO'!BS39</f>
        <v/>
      </c>
      <c r="N72" s="129">
        <f>MAX(0,M72-M71)</f>
        <v/>
      </c>
      <c r="O72" s="128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RESUMO'!BT39</f>
        <v/>
      </c>
      <c r="N73" s="129">
        <f>MAX(0,M73-M72)</f>
        <v/>
      </c>
      <c r="O73" s="128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RESUMO'!BU39</f>
        <v/>
      </c>
      <c r="N74" s="129">
        <f>MAX(0,M74-M73)</f>
        <v/>
      </c>
      <c r="O74" s="128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RESUMO'!BV39</f>
        <v/>
      </c>
      <c r="N75" s="129">
        <f>MAX(0,M75-M74)</f>
        <v/>
      </c>
      <c r="O75" s="128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RESUMO'!BW39</f>
        <v/>
      </c>
      <c r="N76" s="129">
        <f>MAX(0,M76-M75)</f>
        <v/>
      </c>
      <c r="O76" s="128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28">
        <f>'CP RESUMO'!D40</f>
        <v/>
      </c>
      <c r="N5" s="129" t="n">
        <v>0</v>
      </c>
      <c r="O5" s="128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RESUMO'!E40</f>
        <v/>
      </c>
      <c r="N6" s="129">
        <f>MAX(0,M6-M5)</f>
        <v/>
      </c>
      <c r="O6" s="128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PL'!L46</f>
        <v/>
      </c>
      <c r="M7" s="128">
        <f>'CP RESUMO'!F40</f>
        <v/>
      </c>
      <c r="N7" s="129">
        <f>MAX(0,M7-M6)</f>
        <v/>
      </c>
      <c r="O7" s="128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RESUMO'!G40</f>
        <v/>
      </c>
      <c r="N8" s="129">
        <f>MAX(0,M8-M7)</f>
        <v/>
      </c>
      <c r="O8" s="128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RESUMO'!H40</f>
        <v/>
      </c>
      <c r="N9" s="129">
        <f>MAX(0,M9-M8)</f>
        <v/>
      </c>
      <c r="O9" s="128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RESUMO'!I40</f>
        <v/>
      </c>
      <c r="N10" s="129">
        <f>MAX(0,M10-M9)</f>
        <v/>
      </c>
      <c r="O10" s="128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RESUMO'!J40</f>
        <v/>
      </c>
      <c r="N11" s="129">
        <f>MAX(0,M11-M10)</f>
        <v/>
      </c>
      <c r="O11" s="128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RESUMO'!K40</f>
        <v/>
      </c>
      <c r="N12" s="129">
        <f>MAX(0,M12-M11)</f>
        <v/>
      </c>
      <c r="O12" s="128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PL'!I46</f>
        <v/>
      </c>
      <c r="M13" s="128">
        <f>'CP RESUMO'!L40</f>
        <v/>
      </c>
      <c r="N13" s="129">
        <f>MAX(0,M13-M12)</f>
        <v/>
      </c>
      <c r="O13" s="128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8">
        <f>'CP RESUMO'!M40</f>
        <v/>
      </c>
      <c r="N14" s="129">
        <f>MAX(0,M14-M13)</f>
        <v/>
      </c>
      <c r="O14" s="128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RESUMO'!N40</f>
        <v/>
      </c>
      <c r="N15" s="129">
        <f>MAX(0,M15-M14)</f>
        <v/>
      </c>
      <c r="O15" s="128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RESUMO'!O40</f>
        <v/>
      </c>
      <c r="N16" s="129">
        <f>MAX(0,M16-M15)</f>
        <v/>
      </c>
      <c r="O16" s="128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RESUMO'!P40</f>
        <v/>
      </c>
      <c r="N17" s="129">
        <f>MAX(0,M17-M16)</f>
        <v/>
      </c>
      <c r="O17" s="128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RESUMO'!Q40</f>
        <v/>
      </c>
      <c r="N18" s="129">
        <f>MAX(0,M18-M17)</f>
        <v/>
      </c>
      <c r="O18" s="128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RESUMO'!R40</f>
        <v/>
      </c>
      <c r="N19" s="129">
        <f>MAX(0,M19-M18)</f>
        <v/>
      </c>
      <c r="O19" s="128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RESUMO'!S40</f>
        <v/>
      </c>
      <c r="N20" s="129">
        <f>MAX(0,M20-M19)</f>
        <v/>
      </c>
      <c r="O20" s="128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RESUMO'!T40</f>
        <v/>
      </c>
      <c r="N21" s="129">
        <f>MAX(0,M21-M20)</f>
        <v/>
      </c>
      <c r="O21" s="128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RESUMO'!U40</f>
        <v/>
      </c>
      <c r="N22" s="129">
        <f>MAX(0,M22-M21)</f>
        <v/>
      </c>
      <c r="O22" s="128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RESUMO'!V40</f>
        <v/>
      </c>
      <c r="N23" s="129">
        <f>MAX(0,M23-M22)</f>
        <v/>
      </c>
      <c r="O23" s="128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RESUMO'!W40</f>
        <v/>
      </c>
      <c r="N24" s="129">
        <f>MAX(0,M24-M23)</f>
        <v/>
      </c>
      <c r="O24" s="128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RESUMO'!X40</f>
        <v/>
      </c>
      <c r="N25" s="129">
        <f>MAX(0,M25-M24)</f>
        <v/>
      </c>
      <c r="O25" s="128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69095.46000000001</v>
      </c>
      <c r="M26" s="128">
        <f>'CP RESUMO'!Y40</f>
        <v/>
      </c>
      <c r="N26" s="129">
        <f>MAX(0,M26-M25)</f>
        <v/>
      </c>
      <c r="O26" s="128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RESUMO'!Z40</f>
        <v/>
      </c>
      <c r="N27" s="129">
        <f>MAX(0,M27-M26)</f>
        <v/>
      </c>
      <c r="O27" s="128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9230.309999999999</v>
      </c>
      <c r="M28" s="128">
        <f>'CP RESUMO'!AA40</f>
        <v/>
      </c>
      <c r="N28" s="129">
        <f>MAX(0,M28-M27)</f>
        <v/>
      </c>
      <c r="O28" s="128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196210.02</v>
      </c>
      <c r="M29" s="128">
        <f>'CP RESUMO'!AB40</f>
        <v/>
      </c>
      <c r="N29" s="129">
        <f>MAX(0,M29-M28)</f>
        <v/>
      </c>
      <c r="O29" s="128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195946.3</v>
      </c>
      <c r="M30" s="128">
        <f>'CP RESUMO'!AC40</f>
        <v/>
      </c>
      <c r="N30" s="129">
        <f>MAX(0,M30-M29)</f>
        <v/>
      </c>
      <c r="O30" s="128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207550.12</v>
      </c>
      <c r="M31" s="128">
        <f>'CP RESUMO'!AD40</f>
        <v/>
      </c>
      <c r="N31" s="129">
        <f>MAX(0,M31-M30)</f>
        <v/>
      </c>
      <c r="O31" s="128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170892.6</v>
      </c>
      <c r="M32" s="128">
        <f>'CP RESUMO'!AE40</f>
        <v/>
      </c>
      <c r="N32" s="129">
        <f>MAX(0,M32-M31)</f>
        <v/>
      </c>
      <c r="O32" s="128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19515.51</v>
      </c>
      <c r="M33" s="128">
        <f>'CP RESUMO'!AF40</f>
        <v/>
      </c>
      <c r="N33" s="129">
        <f>MAX(0,M33-M32)</f>
        <v/>
      </c>
      <c r="O33" s="128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27427.21</v>
      </c>
      <c r="M34" s="128">
        <f>'CP RESUMO'!AG40</f>
        <v/>
      </c>
      <c r="N34" s="129">
        <f>MAX(0,M34-M33)</f>
        <v/>
      </c>
      <c r="O34" s="128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113664.68</v>
      </c>
      <c r="M35" s="128">
        <f>'CP RESUMO'!AH40</f>
        <v/>
      </c>
      <c r="N35" s="129">
        <f>MAX(0,M35-M34)</f>
        <v/>
      </c>
      <c r="O35" s="128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27690.93</v>
      </c>
      <c r="M36" s="128">
        <f>'CP RESUMO'!AI40</f>
        <v/>
      </c>
      <c r="N36" s="129">
        <f>MAX(0,M36-M35)</f>
        <v/>
      </c>
      <c r="O36" s="128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99951.07000000001</v>
      </c>
      <c r="M37" s="128">
        <f>'CP RESUMO'!AJ40</f>
        <v/>
      </c>
      <c r="N37" s="129">
        <f>MAX(0,M37-M36)</f>
        <v/>
      </c>
      <c r="O37" s="128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67513.13</v>
      </c>
      <c r="M38" s="128">
        <f>'CP RESUMO'!AK40</f>
        <v/>
      </c>
      <c r="N38" s="129">
        <f>MAX(0,M38-M37)</f>
        <v/>
      </c>
      <c r="O38" s="128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84918.85000000001</v>
      </c>
      <c r="M39" s="128">
        <f>'CP RESUMO'!AL40</f>
        <v/>
      </c>
      <c r="N39" s="129">
        <f>MAX(0,M39-M38)</f>
        <v/>
      </c>
      <c r="O39" s="128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84655.13</v>
      </c>
      <c r="M40" s="128">
        <f>'CP RESUMO'!AM40</f>
        <v/>
      </c>
      <c r="N40" s="129">
        <f>MAX(0,M40-M39)</f>
        <v/>
      </c>
      <c r="O40" s="128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152695.7</v>
      </c>
      <c r="M41" s="128">
        <f>'CP RESUMO'!AN40</f>
        <v/>
      </c>
      <c r="N41" s="129">
        <f>MAX(0,M41-M40)</f>
        <v/>
      </c>
      <c r="O41" s="128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163244.63</v>
      </c>
      <c r="M42" s="128">
        <f>'CP RESUMO'!AO40</f>
        <v/>
      </c>
      <c r="N42" s="129">
        <f>MAX(0,M42-M41)</f>
        <v/>
      </c>
      <c r="O42" s="128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70677.8</v>
      </c>
      <c r="M43" s="128">
        <f>'CP RESUMO'!AP40</f>
        <v/>
      </c>
      <c r="N43" s="129">
        <f>MAX(0,M43-M42)</f>
        <v/>
      </c>
      <c r="O43" s="128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113137.23</v>
      </c>
      <c r="M44" s="128">
        <f>'CP RESUMO'!AQ40</f>
        <v/>
      </c>
      <c r="N44" s="129">
        <f>MAX(0,M44-M43)</f>
        <v/>
      </c>
      <c r="O44" s="128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98896.17999999999</v>
      </c>
      <c r="M45" s="128">
        <f>'CP RESUMO'!AR40</f>
        <v/>
      </c>
      <c r="N45" s="129">
        <f>MAX(0,M45-M44)</f>
        <v/>
      </c>
      <c r="O45" s="128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111027.45</v>
      </c>
      <c r="M46" s="128">
        <f>'CP RESUMO'!AS40</f>
        <v/>
      </c>
      <c r="N46" s="129">
        <f>MAX(0,M46-M45)</f>
        <v/>
      </c>
      <c r="O46" s="128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208948.58</v>
      </c>
      <c r="M47" s="128">
        <f>'CP RESUMO'!AT40</f>
        <v/>
      </c>
      <c r="N47" s="129">
        <f>MAX(0,M47-M46)</f>
        <v/>
      </c>
      <c r="O47" s="128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RESUMO'!AU40</f>
        <v/>
      </c>
      <c r="N48" s="129">
        <f>MAX(0,M48-M47)</f>
        <v/>
      </c>
      <c r="O48" s="128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RESUMO'!AV40</f>
        <v/>
      </c>
      <c r="N49" s="129">
        <f>MAX(0,M49-M48)</f>
        <v/>
      </c>
      <c r="O49" s="128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RESUMO'!AW40</f>
        <v/>
      </c>
      <c r="N50" s="129">
        <f>MAX(0,M50-M49)</f>
        <v/>
      </c>
      <c r="O50" s="128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RESUMO'!AX40</f>
        <v/>
      </c>
      <c r="N51" s="129">
        <f>MAX(0,M51-M50)</f>
        <v/>
      </c>
      <c r="O51" s="128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RESUMO'!AY40</f>
        <v/>
      </c>
      <c r="N52" s="129">
        <f>MAX(0,M52-M51)</f>
        <v/>
      </c>
      <c r="O52" s="128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RESUMO'!AZ40</f>
        <v/>
      </c>
      <c r="N53" s="129">
        <f>MAX(0,M53-M52)</f>
        <v/>
      </c>
      <c r="O53" s="128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RESUMO'!BA40</f>
        <v/>
      </c>
      <c r="N54" s="129">
        <f>MAX(0,M54-M53)</f>
        <v/>
      </c>
      <c r="O54" s="128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RESUMO'!BB40</f>
        <v/>
      </c>
      <c r="N55" s="129">
        <f>MAX(0,M55-M54)</f>
        <v/>
      </c>
      <c r="O55" s="128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RESUMO'!BC40</f>
        <v/>
      </c>
      <c r="N56" s="129">
        <f>MAX(0,M56-M55)</f>
        <v/>
      </c>
      <c r="O56" s="128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RESUMO'!BD40</f>
        <v/>
      </c>
      <c r="N57" s="129">
        <f>MAX(0,M57-M56)</f>
        <v/>
      </c>
      <c r="O57" s="128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RESUMO'!BE40</f>
        <v/>
      </c>
      <c r="N58" s="129">
        <f>MAX(0,M58-M57)</f>
        <v/>
      </c>
      <c r="O58" s="128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RESUMO'!BF40</f>
        <v/>
      </c>
      <c r="N59" s="129">
        <f>MAX(0,M59-M58)</f>
        <v/>
      </c>
      <c r="O59" s="128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RESUMO'!BG40</f>
        <v/>
      </c>
      <c r="N60" s="129">
        <f>MAX(0,M60-M59)</f>
        <v/>
      </c>
      <c r="O60" s="128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RESUMO'!BH40</f>
        <v/>
      </c>
      <c r="N61" s="129">
        <f>MAX(0,M61-M60)</f>
        <v/>
      </c>
      <c r="O61" s="128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RESUMO'!BI40</f>
        <v/>
      </c>
      <c r="N62" s="129">
        <f>MAX(0,M62-M61)</f>
        <v/>
      </c>
      <c r="O62" s="128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RESUMO'!BJ40</f>
        <v/>
      </c>
      <c r="N63" s="129">
        <f>MAX(0,M63-M62)</f>
        <v/>
      </c>
      <c r="O63" s="128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RESUMO'!BK40</f>
        <v/>
      </c>
      <c r="N64" s="129">
        <f>MAX(0,M64-M63)</f>
        <v/>
      </c>
      <c r="O64" s="128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RESUMO'!BL40</f>
        <v/>
      </c>
      <c r="N65" s="129">
        <f>MAX(0,M65-M64)</f>
        <v/>
      </c>
      <c r="O65" s="128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RESUMO'!BM40</f>
        <v/>
      </c>
      <c r="N66" s="129">
        <f>MAX(0,M66-M65)</f>
        <v/>
      </c>
      <c r="O66" s="128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RESUMO'!BN40</f>
        <v/>
      </c>
      <c r="N67" s="129">
        <f>MAX(0,M67-M66)</f>
        <v/>
      </c>
      <c r="O67" s="128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RESUMO'!BO40</f>
        <v/>
      </c>
      <c r="N68" s="129">
        <f>MAX(0,M68-M67)</f>
        <v/>
      </c>
      <c r="O68" s="128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RESUMO'!BP40</f>
        <v/>
      </c>
      <c r="N69" s="129">
        <f>MAX(0,M69-M68)</f>
        <v/>
      </c>
      <c r="O69" s="128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RESUMO'!BQ40</f>
        <v/>
      </c>
      <c r="N70" s="129">
        <f>MAX(0,M70-M69)</f>
        <v/>
      </c>
      <c r="O70" s="128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RESUMO'!BR40</f>
        <v/>
      </c>
      <c r="N71" s="129">
        <f>MAX(0,M71-M70)</f>
        <v/>
      </c>
      <c r="O71" s="128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RESUMO'!BS40</f>
        <v/>
      </c>
      <c r="N72" s="129">
        <f>MAX(0,M72-M71)</f>
        <v/>
      </c>
      <c r="O72" s="128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RESUMO'!BT40</f>
        <v/>
      </c>
      <c r="N73" s="129">
        <f>MAX(0,M73-M72)</f>
        <v/>
      </c>
      <c r="O73" s="128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RESUMO'!BU40</f>
        <v/>
      </c>
      <c r="N74" s="129">
        <f>MAX(0,M74-M73)</f>
        <v/>
      </c>
      <c r="O74" s="128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RESUMO'!BV40</f>
        <v/>
      </c>
      <c r="N75" s="129">
        <f>MAX(0,M75-M74)</f>
        <v/>
      </c>
      <c r="O75" s="128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RESUMO'!BW40</f>
        <v/>
      </c>
      <c r="N76" s="129">
        <f>MAX(0,M76-M75)</f>
        <v/>
      </c>
      <c r="O76" s="128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28">
        <f>'CP RESUMO'!D41</f>
        <v/>
      </c>
      <c r="N5" s="129" t="n">
        <v>0</v>
      </c>
      <c r="O5" s="128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RESUMO'!E41</f>
        <v/>
      </c>
      <c r="N6" s="129">
        <f>MAX(0,M6-M5)</f>
        <v/>
      </c>
      <c r="O6" s="128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PL'!L47</f>
        <v/>
      </c>
      <c r="M7" s="128">
        <f>'CP RESUMO'!F41</f>
        <v/>
      </c>
      <c r="N7" s="129">
        <f>MAX(0,M7-M6)</f>
        <v/>
      </c>
      <c r="O7" s="128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RESUMO'!G41</f>
        <v/>
      </c>
      <c r="N8" s="129">
        <f>MAX(0,M8-M7)</f>
        <v/>
      </c>
      <c r="O8" s="128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RESUMO'!H41</f>
        <v/>
      </c>
      <c r="N9" s="129">
        <f>MAX(0,M9-M8)</f>
        <v/>
      </c>
      <c r="O9" s="128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RESUMO'!I41</f>
        <v/>
      </c>
      <c r="N10" s="129">
        <f>MAX(0,M10-M9)</f>
        <v/>
      </c>
      <c r="O10" s="128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RESUMO'!J41</f>
        <v/>
      </c>
      <c r="N11" s="129">
        <f>MAX(0,M11-M10)</f>
        <v/>
      </c>
      <c r="O11" s="128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RESUMO'!K41</f>
        <v/>
      </c>
      <c r="N12" s="129">
        <f>MAX(0,M12-M11)</f>
        <v/>
      </c>
      <c r="O12" s="128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PL'!I47</f>
        <v/>
      </c>
      <c r="M13" s="128">
        <f>'CP RESUMO'!L41</f>
        <v/>
      </c>
      <c r="N13" s="129">
        <f>MAX(0,M13-M12)</f>
        <v/>
      </c>
      <c r="O13" s="128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8">
        <f>'CP RESUMO'!M41</f>
        <v/>
      </c>
      <c r="N14" s="129">
        <f>MAX(0,M14-M13)</f>
        <v/>
      </c>
      <c r="O14" s="128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RESUMO'!N41</f>
        <v/>
      </c>
      <c r="N15" s="129">
        <f>MAX(0,M15-M14)</f>
        <v/>
      </c>
      <c r="O15" s="128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8">
        <f>'CP RESUMO'!O41</f>
        <v/>
      </c>
      <c r="N16" s="129">
        <f>MAX(0,M16-M15)</f>
        <v/>
      </c>
      <c r="O16" s="128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RESUMO'!P41</f>
        <v/>
      </c>
      <c r="N17" s="129">
        <f>MAX(0,M17-M16)</f>
        <v/>
      </c>
      <c r="O17" s="128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RESUMO'!Q41</f>
        <v/>
      </c>
      <c r="N18" s="129">
        <f>MAX(0,M18-M17)</f>
        <v/>
      </c>
      <c r="O18" s="128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RESUMO'!R41</f>
        <v/>
      </c>
      <c r="N19" s="129">
        <f>MAX(0,M19-M18)</f>
        <v/>
      </c>
      <c r="O19" s="128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8">
        <f>'CP RESUMO'!S41</f>
        <v/>
      </c>
      <c r="N20" s="129">
        <f>MAX(0,M20-M19)</f>
        <v/>
      </c>
      <c r="O20" s="128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RESUMO'!T41</f>
        <v/>
      </c>
      <c r="N21" s="129">
        <f>MAX(0,M21-M20)</f>
        <v/>
      </c>
      <c r="O21" s="128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M22" s="128">
        <f>'CP RESUMO'!U41</f>
        <v/>
      </c>
      <c r="N22" s="129">
        <f>MAX(0,M22-M21)</f>
        <v/>
      </c>
      <c r="O22" s="128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RESUMO'!V41</f>
        <v/>
      </c>
      <c r="N23" s="129">
        <f>MAX(0,M23-M22)</f>
        <v/>
      </c>
      <c r="O23" s="128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RESUMO'!W41</f>
        <v/>
      </c>
      <c r="N24" s="129">
        <f>MAX(0,M24-M23)</f>
        <v/>
      </c>
      <c r="O24" s="128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RESUMO'!X41</f>
        <v/>
      </c>
      <c r="N25" s="129">
        <f>MAX(0,M25-M24)</f>
        <v/>
      </c>
      <c r="O25" s="128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RESUMO'!Y41</f>
        <v/>
      </c>
      <c r="N26" s="129">
        <f>MAX(0,M26-M25)</f>
        <v/>
      </c>
      <c r="O26" s="128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RESUMO'!Z41</f>
        <v/>
      </c>
      <c r="N27" s="129">
        <f>MAX(0,M27-M26)</f>
        <v/>
      </c>
      <c r="O27" s="128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RESUMO'!AA41</f>
        <v/>
      </c>
      <c r="N28" s="129">
        <f>MAX(0,M28-M27)</f>
        <v/>
      </c>
      <c r="O28" s="128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RESUMO'!AB41</f>
        <v/>
      </c>
      <c r="N29" s="129">
        <f>MAX(0,M29-M28)</f>
        <v/>
      </c>
      <c r="O29" s="128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RESUMO'!AC41</f>
        <v/>
      </c>
      <c r="N30" s="129">
        <f>MAX(0,M30-M29)</f>
        <v/>
      </c>
      <c r="O30" s="128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RESUMO'!AD41</f>
        <v/>
      </c>
      <c r="N31" s="129">
        <f>MAX(0,M31-M30)</f>
        <v/>
      </c>
      <c r="O31" s="128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3111.68</v>
      </c>
      <c r="M32" s="128">
        <f>'CP RESUMO'!AE41</f>
        <v/>
      </c>
      <c r="N32" s="129">
        <f>MAX(0,M32-M31)</f>
        <v/>
      </c>
      <c r="O32" s="128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11648.85</v>
      </c>
      <c r="M33" s="128">
        <f>'CP RESUMO'!AF41</f>
        <v/>
      </c>
      <c r="N33" s="129">
        <f>MAX(0,M33-M32)</f>
        <v/>
      </c>
      <c r="O33" s="128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RESUMO'!AG41</f>
        <v/>
      </c>
      <c r="N34" s="129">
        <f>MAX(0,M34-M33)</f>
        <v/>
      </c>
      <c r="O34" s="128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6861.65</v>
      </c>
      <c r="M35" s="128">
        <f>'CP RESUMO'!AH41</f>
        <v/>
      </c>
      <c r="N35" s="129">
        <f>MAX(0,M35-M34)</f>
        <v/>
      </c>
      <c r="O35" s="128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12925.43</v>
      </c>
      <c r="M36" s="128">
        <f>'CP RESUMO'!AI41</f>
        <v/>
      </c>
      <c r="N36" s="129">
        <f>MAX(0,M36-M35)</f>
        <v/>
      </c>
      <c r="O36" s="128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6223.36</v>
      </c>
      <c r="M37" s="128">
        <f>'CP RESUMO'!AJ41</f>
        <v/>
      </c>
      <c r="N37" s="129">
        <f>MAX(0,M37-M36)</f>
        <v/>
      </c>
      <c r="O37" s="128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22818.97</v>
      </c>
      <c r="M38" s="128">
        <f>'CP RESUMO'!AK41</f>
        <v/>
      </c>
      <c r="N38" s="129">
        <f>MAX(0,M38-M37)</f>
        <v/>
      </c>
      <c r="O38" s="128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17393.48</v>
      </c>
      <c r="M39" s="128">
        <f>'CP RESUMO'!AL41</f>
        <v/>
      </c>
      <c r="N39" s="129">
        <f>MAX(0,M39-M38)</f>
        <v/>
      </c>
      <c r="O39" s="128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28882.76</v>
      </c>
      <c r="M40" s="128">
        <f>'CP RESUMO'!AM41</f>
        <v/>
      </c>
      <c r="N40" s="129">
        <f>MAX(0,M40-M39)</f>
        <v/>
      </c>
      <c r="O40" s="128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30478.49</v>
      </c>
      <c r="M41" s="128">
        <f>'CP RESUMO'!AN41</f>
        <v/>
      </c>
      <c r="N41" s="129">
        <f>MAX(0,M41-M40)</f>
        <v/>
      </c>
      <c r="O41" s="128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49707.07</v>
      </c>
      <c r="M42" s="128">
        <f>'CP RESUMO'!AO41</f>
        <v/>
      </c>
      <c r="N42" s="129">
        <f>MAX(0,M42-M41)</f>
        <v/>
      </c>
      <c r="O42" s="128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52579.39</v>
      </c>
      <c r="M43" s="128">
        <f>'CP RESUMO'!AP41</f>
        <v/>
      </c>
      <c r="N43" s="129">
        <f>MAX(0,M43-M42)</f>
        <v/>
      </c>
      <c r="O43" s="128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143216.99</v>
      </c>
      <c r="M44" s="128">
        <f>'CP RESUMO'!AQ41</f>
        <v/>
      </c>
      <c r="N44" s="129">
        <f>MAX(0,M44-M43)</f>
        <v/>
      </c>
      <c r="O44" s="128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145371.23</v>
      </c>
      <c r="M45" s="128">
        <f>'CP RESUMO'!AR41</f>
        <v/>
      </c>
      <c r="N45" s="129">
        <f>MAX(0,M45-M44)</f>
        <v/>
      </c>
      <c r="O45" s="128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168988.07</v>
      </c>
      <c r="M46" s="128">
        <f>'CP RESUMO'!AS41</f>
        <v/>
      </c>
      <c r="N46" s="129">
        <f>MAX(0,M46-M45)</f>
        <v/>
      </c>
      <c r="O46" s="128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47792.19</v>
      </c>
      <c r="M47" s="128">
        <f>'CP RESUMO'!AT41</f>
        <v/>
      </c>
      <c r="N47" s="129">
        <f>MAX(0,M47-M46)</f>
        <v/>
      </c>
      <c r="O47" s="128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30079.56</v>
      </c>
      <c r="M48" s="128">
        <f>'CP RESUMO'!AU41</f>
        <v/>
      </c>
      <c r="N48" s="129">
        <f>MAX(0,M48-M47)</f>
        <v/>
      </c>
      <c r="O48" s="128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19787.08</v>
      </c>
      <c r="M49" s="128">
        <f>'CP RESUMO'!AV41</f>
        <v/>
      </c>
      <c r="N49" s="129">
        <f>MAX(0,M49-M48)</f>
        <v/>
      </c>
      <c r="O49" s="128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RESUMO'!AW41</f>
        <v/>
      </c>
      <c r="N50" s="129">
        <f>MAX(0,M50-M49)</f>
        <v/>
      </c>
      <c r="O50" s="128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RESUMO'!AX41</f>
        <v/>
      </c>
      <c r="N51" s="129">
        <f>MAX(0,M51-M50)</f>
        <v/>
      </c>
      <c r="O51" s="128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RESUMO'!AY41</f>
        <v/>
      </c>
      <c r="N52" s="129">
        <f>MAX(0,M52-M51)</f>
        <v/>
      </c>
      <c r="O52" s="128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RESUMO'!AZ41</f>
        <v/>
      </c>
      <c r="N53" s="129">
        <f>MAX(0,M53-M52)</f>
        <v/>
      </c>
      <c r="O53" s="128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RESUMO'!BA41</f>
        <v/>
      </c>
      <c r="N54" s="129">
        <f>MAX(0,M54-M53)</f>
        <v/>
      </c>
      <c r="O54" s="128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RESUMO'!BB41</f>
        <v/>
      </c>
      <c r="N55" s="129">
        <f>MAX(0,M55-M54)</f>
        <v/>
      </c>
      <c r="O55" s="128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RESUMO'!BC41</f>
        <v/>
      </c>
      <c r="N56" s="129">
        <f>MAX(0,M56-M55)</f>
        <v/>
      </c>
      <c r="O56" s="128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RESUMO'!BD41</f>
        <v/>
      </c>
      <c r="N57" s="129">
        <f>MAX(0,M57-M56)</f>
        <v/>
      </c>
      <c r="O57" s="128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RESUMO'!BE41</f>
        <v/>
      </c>
      <c r="N58" s="129">
        <f>MAX(0,M58-M57)</f>
        <v/>
      </c>
      <c r="O58" s="128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RESUMO'!BF41</f>
        <v/>
      </c>
      <c r="N59" s="129">
        <f>MAX(0,M59-M58)</f>
        <v/>
      </c>
      <c r="O59" s="128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RESUMO'!BG41</f>
        <v/>
      </c>
      <c r="N60" s="129">
        <f>MAX(0,M60-M59)</f>
        <v/>
      </c>
      <c r="O60" s="128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RESUMO'!BH41</f>
        <v/>
      </c>
      <c r="N61" s="129">
        <f>MAX(0,M61-M60)</f>
        <v/>
      </c>
      <c r="O61" s="128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RESUMO'!BI41</f>
        <v/>
      </c>
      <c r="N62" s="129">
        <f>MAX(0,M62-M61)</f>
        <v/>
      </c>
      <c r="O62" s="128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RESUMO'!BJ41</f>
        <v/>
      </c>
      <c r="N63" s="129">
        <f>MAX(0,M63-M62)</f>
        <v/>
      </c>
      <c r="O63" s="128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RESUMO'!BK41</f>
        <v/>
      </c>
      <c r="N64" s="129">
        <f>MAX(0,M64-M63)</f>
        <v/>
      </c>
      <c r="O64" s="128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RESUMO'!BL41</f>
        <v/>
      </c>
      <c r="N65" s="129">
        <f>MAX(0,M65-M64)</f>
        <v/>
      </c>
      <c r="O65" s="128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RESUMO'!BM41</f>
        <v/>
      </c>
      <c r="N66" s="129">
        <f>MAX(0,M66-M65)</f>
        <v/>
      </c>
      <c r="O66" s="128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RESUMO'!BN41</f>
        <v/>
      </c>
      <c r="N67" s="129">
        <f>MAX(0,M67-M66)</f>
        <v/>
      </c>
      <c r="O67" s="128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RESUMO'!BO41</f>
        <v/>
      </c>
      <c r="N68" s="129">
        <f>MAX(0,M68-M67)</f>
        <v/>
      </c>
      <c r="O68" s="128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RESUMO'!BP41</f>
        <v/>
      </c>
      <c r="N69" s="129">
        <f>MAX(0,M69-M68)</f>
        <v/>
      </c>
      <c r="O69" s="128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RESUMO'!BQ41</f>
        <v/>
      </c>
      <c r="N70" s="129">
        <f>MAX(0,M70-M69)</f>
        <v/>
      </c>
      <c r="O70" s="128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RESUMO'!BR41</f>
        <v/>
      </c>
      <c r="N71" s="129">
        <f>MAX(0,M71-M70)</f>
        <v/>
      </c>
      <c r="O71" s="128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RESUMO'!BS41</f>
        <v/>
      </c>
      <c r="N72" s="129">
        <f>MAX(0,M72-M71)</f>
        <v/>
      </c>
      <c r="O72" s="128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RESUMO'!BT41</f>
        <v/>
      </c>
      <c r="N73" s="129">
        <f>MAX(0,M73-M72)</f>
        <v/>
      </c>
      <c r="O73" s="128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RESUMO'!BU41</f>
        <v/>
      </c>
      <c r="N74" s="129">
        <f>MAX(0,M74-M73)</f>
        <v/>
      </c>
      <c r="O74" s="128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RESUMO'!BV41</f>
        <v/>
      </c>
      <c r="N75" s="129">
        <f>MAX(0,M75-M74)</f>
        <v/>
      </c>
      <c r="O75" s="128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RESUMO'!BW41</f>
        <v/>
      </c>
      <c r="N76" s="129">
        <f>MAX(0,M76-M75)</f>
        <v/>
      </c>
      <c r="O76" s="128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2026-09-25T20:31:18Z</dcterms:created>
  <dcterms:modified xsi:type="dcterms:W3CDTF">2026-09-25T20:31:21Z</dcterms:modified>
</cp:coreProperties>
</file>